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BDCC73D2-F4D4-4AB5-A51E-FBA9857B46DA}" xr6:coauthVersionLast="44" xr6:coauthVersionMax="44"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dumped WayshrineInfo" sheetId="18" r:id="rId8"/>
    <sheet name="ESO wayshrine names" sheetId="12" r:id="rId9"/>
    <sheet name="LibSets constants" sheetId="2" r:id="rId10"/>
  </sheets>
  <definedNames>
    <definedName name="_xlnm._FilterDatabase" localSheetId="7" hidden="1">'ESO dumped WayshrineInfo'!$A$2:$I$2</definedName>
    <definedName name="_xlnm._FilterDatabase" localSheetId="3" hidden="1">'ESO dumped ZoneData'!$A$2:$E$751</definedName>
    <definedName name="_xlnm._FilterDatabase" localSheetId="2" hidden="1">'ESO Dungeon constants'!$A$2:$J$94</definedName>
    <definedName name="_xlnm._FilterDatabase" localSheetId="5" hidden="1">'ESO map constants'!$A$2:$F$2</definedName>
    <definedName name="_xlnm._FilterDatabase" localSheetId="8" hidden="1">'ESO wayshrine names'!$A$2:$B$2</definedName>
    <definedName name="_xlnm._FilterDatabase" localSheetId="6" hidden="1">'ESO wayshrine node constants'!$A$2:$J$426</definedName>
    <definedName name="_xlnm._FilterDatabase" localSheetId="4" hidden="1">'ESO zone constants'!$A$1:$L$779</definedName>
    <definedName name="_xlnm._FilterDatabase" localSheetId="9" hidden="1">'LibSets constants'!#REF!</definedName>
    <definedName name="_xlnm._FilterDatabase" localSheetId="1" hidden="1">'Set comments'!$A$2:$D$2</definedName>
    <definedName name="_xlnm._FilterDatabase" localSheetId="0" hidden="1">'Sets data'!$A$2:$BA$491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Z491" i="4" l="1"/>
  <c r="AY491" i="4"/>
  <c r="AV491" i="4"/>
  <c r="AU491" i="4"/>
  <c r="AR491" i="4"/>
  <c r="AQ491" i="4"/>
  <c r="AP491" i="4"/>
  <c r="AM491" i="4"/>
  <c r="AL491" i="4"/>
  <c r="AK491" i="4"/>
  <c r="AH491" i="4"/>
  <c r="AG491" i="4"/>
  <c r="AF491" i="4"/>
  <c r="AC491" i="4"/>
  <c r="AB491" i="4"/>
  <c r="AA491" i="4"/>
  <c r="X491" i="4"/>
  <c r="W491" i="4"/>
  <c r="V491" i="4"/>
  <c r="Q491" i="4"/>
  <c r="BA491" i="4" s="1"/>
  <c r="D491" i="4"/>
  <c r="P279" i="4"/>
  <c r="P280" i="4"/>
  <c r="P281" i="4"/>
  <c r="P282" i="4"/>
  <c r="P287" i="4"/>
  <c r="P328" i="4"/>
  <c r="P329" i="4"/>
  <c r="P449" i="4"/>
  <c r="P450" i="4"/>
  <c r="P451" i="4"/>
  <c r="P452" i="4"/>
  <c r="P467" i="4"/>
  <c r="P469" i="4"/>
  <c r="P471" i="4"/>
  <c r="P473" i="4"/>
  <c r="P474" i="4"/>
  <c r="P475" i="4"/>
  <c r="P476" i="4"/>
  <c r="P478" i="4"/>
  <c r="P479" i="4"/>
  <c r="P477" i="4"/>
  <c r="Q4" i="4"/>
  <c r="P4" i="4" s="1"/>
  <c r="Q5" i="4"/>
  <c r="P5" i="4" s="1"/>
  <c r="Q6" i="4"/>
  <c r="P6" i="4" s="1"/>
  <c r="Q7" i="4"/>
  <c r="P7" i="4" s="1"/>
  <c r="Q8" i="4"/>
  <c r="P8" i="4" s="1"/>
  <c r="Q9" i="4"/>
  <c r="P9" i="4" s="1"/>
  <c r="Q10" i="4"/>
  <c r="P10" i="4" s="1"/>
  <c r="Q11" i="4"/>
  <c r="P11" i="4" s="1"/>
  <c r="Q12" i="4"/>
  <c r="P12" i="4" s="1"/>
  <c r="Q13" i="4"/>
  <c r="P13" i="4" s="1"/>
  <c r="Q14" i="4"/>
  <c r="P14" i="4" s="1"/>
  <c r="Q15" i="4"/>
  <c r="P15" i="4" s="1"/>
  <c r="Q16" i="4"/>
  <c r="P16" i="4" s="1"/>
  <c r="Q17" i="4"/>
  <c r="P17" i="4" s="1"/>
  <c r="Q18" i="4"/>
  <c r="P18" i="4" s="1"/>
  <c r="Q19" i="4"/>
  <c r="P19" i="4" s="1"/>
  <c r="Q20" i="4"/>
  <c r="P20" i="4" s="1"/>
  <c r="Q21" i="4"/>
  <c r="P21" i="4" s="1"/>
  <c r="Q22" i="4"/>
  <c r="P22" i="4" s="1"/>
  <c r="Q23" i="4"/>
  <c r="P23" i="4" s="1"/>
  <c r="Q24" i="4"/>
  <c r="P24" i="4" s="1"/>
  <c r="Q25" i="4"/>
  <c r="P25" i="4" s="1"/>
  <c r="Q26" i="4"/>
  <c r="P26" i="4" s="1"/>
  <c r="Q27" i="4"/>
  <c r="P27" i="4" s="1"/>
  <c r="Q28" i="4"/>
  <c r="P28" i="4" s="1"/>
  <c r="Q29" i="4"/>
  <c r="P29" i="4" s="1"/>
  <c r="Q30" i="4"/>
  <c r="P30" i="4" s="1"/>
  <c r="Q31" i="4"/>
  <c r="P31" i="4" s="1"/>
  <c r="Q32" i="4"/>
  <c r="P32" i="4" s="1"/>
  <c r="Q33" i="4"/>
  <c r="P33" i="4" s="1"/>
  <c r="Q34" i="4"/>
  <c r="P34" i="4" s="1"/>
  <c r="Q35" i="4"/>
  <c r="P35" i="4" s="1"/>
  <c r="Q36" i="4"/>
  <c r="P36" i="4" s="1"/>
  <c r="Q37" i="4"/>
  <c r="P37" i="4" s="1"/>
  <c r="Q38" i="4"/>
  <c r="P38" i="4" s="1"/>
  <c r="Q39" i="4"/>
  <c r="P39" i="4" s="1"/>
  <c r="Q40" i="4"/>
  <c r="P40" i="4" s="1"/>
  <c r="Q41" i="4"/>
  <c r="P41" i="4" s="1"/>
  <c r="Q42" i="4"/>
  <c r="P42" i="4" s="1"/>
  <c r="Q43" i="4"/>
  <c r="P43" i="4" s="1"/>
  <c r="Q44" i="4"/>
  <c r="P44" i="4" s="1"/>
  <c r="Q45" i="4"/>
  <c r="P45" i="4" s="1"/>
  <c r="Q46" i="4"/>
  <c r="P46" i="4" s="1"/>
  <c r="Q47" i="4"/>
  <c r="P47" i="4" s="1"/>
  <c r="Q48" i="4"/>
  <c r="P48" i="4" s="1"/>
  <c r="Q49" i="4"/>
  <c r="P49" i="4" s="1"/>
  <c r="Q50" i="4"/>
  <c r="P50" i="4" s="1"/>
  <c r="Q51" i="4"/>
  <c r="P51" i="4" s="1"/>
  <c r="Q52" i="4"/>
  <c r="P52" i="4" s="1"/>
  <c r="Q53" i="4"/>
  <c r="P53" i="4" s="1"/>
  <c r="Q54" i="4"/>
  <c r="P54" i="4" s="1"/>
  <c r="Q55" i="4"/>
  <c r="P55" i="4" s="1"/>
  <c r="Q56" i="4"/>
  <c r="P56" i="4" s="1"/>
  <c r="Q57" i="4"/>
  <c r="P57" i="4" s="1"/>
  <c r="Q58" i="4"/>
  <c r="P58" i="4" s="1"/>
  <c r="Q59" i="4"/>
  <c r="P59" i="4" s="1"/>
  <c r="Q60" i="4"/>
  <c r="P60" i="4" s="1"/>
  <c r="Q61" i="4"/>
  <c r="P61" i="4" s="1"/>
  <c r="Q62" i="4"/>
  <c r="P62" i="4" s="1"/>
  <c r="Q63" i="4"/>
  <c r="P63" i="4" s="1"/>
  <c r="Q64" i="4"/>
  <c r="P64" i="4" s="1"/>
  <c r="Q65" i="4"/>
  <c r="P65" i="4" s="1"/>
  <c r="Q66" i="4"/>
  <c r="P66" i="4" s="1"/>
  <c r="Q67" i="4"/>
  <c r="P67" i="4" s="1"/>
  <c r="Q68" i="4"/>
  <c r="P68" i="4" s="1"/>
  <c r="Q69" i="4"/>
  <c r="P69" i="4" s="1"/>
  <c r="Q70" i="4"/>
  <c r="P70" i="4" s="1"/>
  <c r="Q71" i="4"/>
  <c r="P71" i="4" s="1"/>
  <c r="Q72" i="4"/>
  <c r="P72" i="4" s="1"/>
  <c r="Q73" i="4"/>
  <c r="P73" i="4" s="1"/>
  <c r="Q74" i="4"/>
  <c r="P74" i="4" s="1"/>
  <c r="Q75" i="4"/>
  <c r="P75" i="4" s="1"/>
  <c r="Q76" i="4"/>
  <c r="P76" i="4" s="1"/>
  <c r="Q77" i="4"/>
  <c r="P77" i="4" s="1"/>
  <c r="Q78" i="4"/>
  <c r="P78" i="4" s="1"/>
  <c r="Q79" i="4"/>
  <c r="P79" i="4" s="1"/>
  <c r="Q80" i="4"/>
  <c r="P80" i="4" s="1"/>
  <c r="Q81" i="4"/>
  <c r="P81" i="4" s="1"/>
  <c r="Q82" i="4"/>
  <c r="P82" i="4" s="1"/>
  <c r="Q83" i="4"/>
  <c r="P83" i="4" s="1"/>
  <c r="Q84" i="4"/>
  <c r="P84" i="4" s="1"/>
  <c r="Q85" i="4"/>
  <c r="P85" i="4" s="1"/>
  <c r="Q86" i="4"/>
  <c r="P86" i="4" s="1"/>
  <c r="Q87" i="4"/>
  <c r="P87" i="4" s="1"/>
  <c r="Q88" i="4"/>
  <c r="P88" i="4" s="1"/>
  <c r="Q89" i="4"/>
  <c r="P89" i="4" s="1"/>
  <c r="Q90" i="4"/>
  <c r="P90" i="4" s="1"/>
  <c r="Q91" i="4"/>
  <c r="P91" i="4" s="1"/>
  <c r="Q92" i="4"/>
  <c r="P92" i="4" s="1"/>
  <c r="Q93" i="4"/>
  <c r="P93" i="4" s="1"/>
  <c r="Q94" i="4"/>
  <c r="P94" i="4" s="1"/>
  <c r="Q95" i="4"/>
  <c r="P95" i="4" s="1"/>
  <c r="Q96" i="4"/>
  <c r="P96" i="4" s="1"/>
  <c r="Q97" i="4"/>
  <c r="P97" i="4" s="1"/>
  <c r="Q98" i="4"/>
  <c r="P98" i="4" s="1"/>
  <c r="Q99" i="4"/>
  <c r="P99" i="4" s="1"/>
  <c r="Q100" i="4"/>
  <c r="P100" i="4" s="1"/>
  <c r="Q101" i="4"/>
  <c r="P101" i="4" s="1"/>
  <c r="Q102" i="4"/>
  <c r="P102" i="4" s="1"/>
  <c r="Q103" i="4"/>
  <c r="P103" i="4" s="1"/>
  <c r="Q104" i="4"/>
  <c r="P104" i="4" s="1"/>
  <c r="Q105" i="4"/>
  <c r="P105" i="4" s="1"/>
  <c r="Q106" i="4"/>
  <c r="P106" i="4" s="1"/>
  <c r="Q107" i="4"/>
  <c r="P107" i="4" s="1"/>
  <c r="Q108" i="4"/>
  <c r="P108" i="4" s="1"/>
  <c r="Q109" i="4"/>
  <c r="P109" i="4" s="1"/>
  <c r="Q110" i="4"/>
  <c r="P110" i="4" s="1"/>
  <c r="Q111" i="4"/>
  <c r="P111" i="4" s="1"/>
  <c r="Q112" i="4"/>
  <c r="P112" i="4" s="1"/>
  <c r="Q113" i="4"/>
  <c r="P113" i="4" s="1"/>
  <c r="Q114" i="4"/>
  <c r="P114" i="4" s="1"/>
  <c r="Q115" i="4"/>
  <c r="P115" i="4" s="1"/>
  <c r="Q116" i="4"/>
  <c r="P116" i="4" s="1"/>
  <c r="Q117" i="4"/>
  <c r="P117" i="4" s="1"/>
  <c r="Q118" i="4"/>
  <c r="P118" i="4" s="1"/>
  <c r="Q119" i="4"/>
  <c r="P119" i="4" s="1"/>
  <c r="Q120" i="4"/>
  <c r="P120" i="4" s="1"/>
  <c r="Q121" i="4"/>
  <c r="P121" i="4" s="1"/>
  <c r="Q122" i="4"/>
  <c r="P122" i="4" s="1"/>
  <c r="Q123" i="4"/>
  <c r="P123" i="4" s="1"/>
  <c r="Q124" i="4"/>
  <c r="P124" i="4" s="1"/>
  <c r="Q125" i="4"/>
  <c r="P125" i="4" s="1"/>
  <c r="Q126" i="4"/>
  <c r="P126" i="4" s="1"/>
  <c r="Q127" i="4"/>
  <c r="P127" i="4" s="1"/>
  <c r="Q128" i="4"/>
  <c r="P128" i="4" s="1"/>
  <c r="Q129" i="4"/>
  <c r="P129" i="4" s="1"/>
  <c r="Q130" i="4"/>
  <c r="P130" i="4" s="1"/>
  <c r="Q131" i="4"/>
  <c r="P131" i="4" s="1"/>
  <c r="Q132" i="4"/>
  <c r="P132" i="4" s="1"/>
  <c r="Q133" i="4"/>
  <c r="P133" i="4" s="1"/>
  <c r="Q134" i="4"/>
  <c r="P134" i="4" s="1"/>
  <c r="Q135" i="4"/>
  <c r="P135" i="4" s="1"/>
  <c r="Q136" i="4"/>
  <c r="P136" i="4" s="1"/>
  <c r="Q137" i="4"/>
  <c r="P137" i="4" s="1"/>
  <c r="Q138" i="4"/>
  <c r="P138" i="4" s="1"/>
  <c r="Q139" i="4"/>
  <c r="P139" i="4" s="1"/>
  <c r="Q140" i="4"/>
  <c r="P140" i="4" s="1"/>
  <c r="Q141" i="4"/>
  <c r="P141" i="4" s="1"/>
  <c r="Q142" i="4"/>
  <c r="P142" i="4" s="1"/>
  <c r="Q143" i="4"/>
  <c r="P143" i="4" s="1"/>
  <c r="Q144" i="4"/>
  <c r="P144" i="4" s="1"/>
  <c r="Q145" i="4"/>
  <c r="P145" i="4" s="1"/>
  <c r="Q146" i="4"/>
  <c r="P146" i="4" s="1"/>
  <c r="Q147" i="4"/>
  <c r="P147" i="4" s="1"/>
  <c r="Q148" i="4"/>
  <c r="P148" i="4" s="1"/>
  <c r="Q149" i="4"/>
  <c r="P149" i="4" s="1"/>
  <c r="Q150" i="4"/>
  <c r="P150" i="4" s="1"/>
  <c r="Q151" i="4"/>
  <c r="P151" i="4" s="1"/>
  <c r="Q152" i="4"/>
  <c r="P152" i="4" s="1"/>
  <c r="Q153" i="4"/>
  <c r="P153" i="4" s="1"/>
  <c r="Q154" i="4"/>
  <c r="P154" i="4" s="1"/>
  <c r="Q155" i="4"/>
  <c r="P155" i="4" s="1"/>
  <c r="Q156" i="4"/>
  <c r="P156" i="4" s="1"/>
  <c r="Q157" i="4"/>
  <c r="P157" i="4" s="1"/>
  <c r="Q158" i="4"/>
  <c r="P158" i="4" s="1"/>
  <c r="Q159" i="4"/>
  <c r="P159" i="4" s="1"/>
  <c r="Q160" i="4"/>
  <c r="P160" i="4" s="1"/>
  <c r="Q161" i="4"/>
  <c r="P161" i="4" s="1"/>
  <c r="Q162" i="4"/>
  <c r="P162" i="4" s="1"/>
  <c r="Q163" i="4"/>
  <c r="P163" i="4" s="1"/>
  <c r="Q164" i="4"/>
  <c r="P164" i="4" s="1"/>
  <c r="Q165" i="4"/>
  <c r="P165" i="4" s="1"/>
  <c r="Q166" i="4"/>
  <c r="P166" i="4" s="1"/>
  <c r="Q167" i="4"/>
  <c r="P167" i="4" s="1"/>
  <c r="Q168" i="4"/>
  <c r="P168" i="4" s="1"/>
  <c r="Q169" i="4"/>
  <c r="P169" i="4" s="1"/>
  <c r="Q170" i="4"/>
  <c r="P170" i="4" s="1"/>
  <c r="Q171" i="4"/>
  <c r="P171" i="4" s="1"/>
  <c r="Q172" i="4"/>
  <c r="P172" i="4" s="1"/>
  <c r="Q173" i="4"/>
  <c r="P173" i="4" s="1"/>
  <c r="Q174" i="4"/>
  <c r="P174" i="4" s="1"/>
  <c r="Q175" i="4"/>
  <c r="P175" i="4" s="1"/>
  <c r="Q176" i="4"/>
  <c r="P176" i="4" s="1"/>
  <c r="Q177" i="4"/>
  <c r="P177" i="4" s="1"/>
  <c r="Q178" i="4"/>
  <c r="P178" i="4" s="1"/>
  <c r="Q179" i="4"/>
  <c r="P179" i="4" s="1"/>
  <c r="Q180" i="4"/>
  <c r="P180" i="4" s="1"/>
  <c r="Q181" i="4"/>
  <c r="P181" i="4" s="1"/>
  <c r="Q182" i="4"/>
  <c r="P182" i="4" s="1"/>
  <c r="Q183" i="4"/>
  <c r="P183" i="4" s="1"/>
  <c r="Q184" i="4"/>
  <c r="P184" i="4" s="1"/>
  <c r="Q185" i="4"/>
  <c r="P185" i="4" s="1"/>
  <c r="Q186" i="4"/>
  <c r="P186" i="4" s="1"/>
  <c r="Q187" i="4"/>
  <c r="P187" i="4" s="1"/>
  <c r="Q188" i="4"/>
  <c r="P188" i="4" s="1"/>
  <c r="Q189" i="4"/>
  <c r="P189" i="4" s="1"/>
  <c r="Q190" i="4"/>
  <c r="P190" i="4" s="1"/>
  <c r="Q191" i="4"/>
  <c r="P191" i="4" s="1"/>
  <c r="Q192" i="4"/>
  <c r="P192" i="4" s="1"/>
  <c r="Q193" i="4"/>
  <c r="P193" i="4" s="1"/>
  <c r="Q194" i="4"/>
  <c r="P194" i="4" s="1"/>
  <c r="Q195" i="4"/>
  <c r="P195" i="4" s="1"/>
  <c r="Q196" i="4"/>
  <c r="P196" i="4" s="1"/>
  <c r="Q197" i="4"/>
  <c r="P197" i="4" s="1"/>
  <c r="Q198" i="4"/>
  <c r="P198" i="4" s="1"/>
  <c r="Q199" i="4"/>
  <c r="P199" i="4" s="1"/>
  <c r="Q200" i="4"/>
  <c r="P200" i="4" s="1"/>
  <c r="Q201" i="4"/>
  <c r="P201" i="4" s="1"/>
  <c r="Q202" i="4"/>
  <c r="P202" i="4" s="1"/>
  <c r="Q203" i="4"/>
  <c r="P203" i="4" s="1"/>
  <c r="Q204" i="4"/>
  <c r="P204" i="4" s="1"/>
  <c r="Q205" i="4"/>
  <c r="P205" i="4" s="1"/>
  <c r="Q206" i="4"/>
  <c r="P206" i="4" s="1"/>
  <c r="Q207" i="4"/>
  <c r="P207" i="4" s="1"/>
  <c r="Q208" i="4"/>
  <c r="P208" i="4" s="1"/>
  <c r="Q209" i="4"/>
  <c r="P209" i="4" s="1"/>
  <c r="Q210" i="4"/>
  <c r="P210" i="4" s="1"/>
  <c r="Q211" i="4"/>
  <c r="P211" i="4" s="1"/>
  <c r="Q212" i="4"/>
  <c r="P212" i="4" s="1"/>
  <c r="Q213" i="4"/>
  <c r="P213" i="4" s="1"/>
  <c r="Q214" i="4"/>
  <c r="P214" i="4" s="1"/>
  <c r="Q215" i="4"/>
  <c r="P215" i="4" s="1"/>
  <c r="Q216" i="4"/>
  <c r="P216" i="4" s="1"/>
  <c r="Q217" i="4"/>
  <c r="P217" i="4" s="1"/>
  <c r="Q218" i="4"/>
  <c r="P218" i="4" s="1"/>
  <c r="Q219" i="4"/>
  <c r="P219" i="4" s="1"/>
  <c r="Q220" i="4"/>
  <c r="P220" i="4" s="1"/>
  <c r="Q221" i="4"/>
  <c r="P221" i="4" s="1"/>
  <c r="Q222" i="4"/>
  <c r="P222" i="4" s="1"/>
  <c r="Q223" i="4"/>
  <c r="P223" i="4" s="1"/>
  <c r="Q224" i="4"/>
  <c r="P224" i="4" s="1"/>
  <c r="Q225" i="4"/>
  <c r="P225" i="4" s="1"/>
  <c r="Q226" i="4"/>
  <c r="P226" i="4" s="1"/>
  <c r="Q227" i="4"/>
  <c r="P227" i="4" s="1"/>
  <c r="Q228" i="4"/>
  <c r="P228" i="4" s="1"/>
  <c r="Q229" i="4"/>
  <c r="P229" i="4" s="1"/>
  <c r="Q230" i="4"/>
  <c r="P230" i="4" s="1"/>
  <c r="Q231" i="4"/>
  <c r="P231" i="4" s="1"/>
  <c r="Q232" i="4"/>
  <c r="P232" i="4" s="1"/>
  <c r="Q233" i="4"/>
  <c r="P233" i="4" s="1"/>
  <c r="Q234" i="4"/>
  <c r="P234" i="4" s="1"/>
  <c r="Q235" i="4"/>
  <c r="P235" i="4" s="1"/>
  <c r="Q236" i="4"/>
  <c r="P236" i="4" s="1"/>
  <c r="Q237" i="4"/>
  <c r="P237" i="4" s="1"/>
  <c r="Q238" i="4"/>
  <c r="P238" i="4" s="1"/>
  <c r="Q239" i="4"/>
  <c r="P239" i="4" s="1"/>
  <c r="Q240" i="4"/>
  <c r="P240" i="4" s="1"/>
  <c r="Q241" i="4"/>
  <c r="P241" i="4" s="1"/>
  <c r="Q242" i="4"/>
  <c r="P242" i="4" s="1"/>
  <c r="Q243" i="4"/>
  <c r="P243" i="4" s="1"/>
  <c r="Q244" i="4"/>
  <c r="P244" i="4" s="1"/>
  <c r="Q245" i="4"/>
  <c r="P245" i="4" s="1"/>
  <c r="Q246" i="4"/>
  <c r="P246" i="4" s="1"/>
  <c r="Q247" i="4"/>
  <c r="P247" i="4" s="1"/>
  <c r="Q248" i="4"/>
  <c r="P248" i="4" s="1"/>
  <c r="Q249" i="4"/>
  <c r="P249" i="4" s="1"/>
  <c r="Q250" i="4"/>
  <c r="P250" i="4" s="1"/>
  <c r="Q251" i="4"/>
  <c r="P251" i="4" s="1"/>
  <c r="Q252" i="4"/>
  <c r="P252" i="4" s="1"/>
  <c r="Q253" i="4"/>
  <c r="P253" i="4" s="1"/>
  <c r="Q254" i="4"/>
  <c r="P254" i="4" s="1"/>
  <c r="Q255" i="4"/>
  <c r="P255" i="4" s="1"/>
  <c r="Q256" i="4"/>
  <c r="P256" i="4" s="1"/>
  <c r="Q257" i="4"/>
  <c r="P257" i="4" s="1"/>
  <c r="Q258" i="4"/>
  <c r="P258" i="4" s="1"/>
  <c r="Q259" i="4"/>
  <c r="P259" i="4" s="1"/>
  <c r="Q260" i="4"/>
  <c r="P260" i="4" s="1"/>
  <c r="Q261" i="4"/>
  <c r="P261" i="4" s="1"/>
  <c r="Q262" i="4"/>
  <c r="P262" i="4" s="1"/>
  <c r="Q263" i="4"/>
  <c r="P263" i="4" s="1"/>
  <c r="Q264" i="4"/>
  <c r="P264" i="4" s="1"/>
  <c r="Q265" i="4"/>
  <c r="P265" i="4" s="1"/>
  <c r="Q266" i="4"/>
  <c r="P266" i="4" s="1"/>
  <c r="Q267" i="4"/>
  <c r="P267" i="4" s="1"/>
  <c r="Q268" i="4"/>
  <c r="P268" i="4" s="1"/>
  <c r="Q269" i="4"/>
  <c r="P269" i="4" s="1"/>
  <c r="Q270" i="4"/>
  <c r="P270" i="4" s="1"/>
  <c r="Q271" i="4"/>
  <c r="P271" i="4" s="1"/>
  <c r="Q272" i="4"/>
  <c r="P272" i="4" s="1"/>
  <c r="Q273" i="4"/>
  <c r="P273" i="4" s="1"/>
  <c r="Q274" i="4"/>
  <c r="P274" i="4" s="1"/>
  <c r="Q275" i="4"/>
  <c r="P275" i="4" s="1"/>
  <c r="Q276" i="4"/>
  <c r="P276" i="4" s="1"/>
  <c r="Q277" i="4"/>
  <c r="P277" i="4" s="1"/>
  <c r="Q278" i="4"/>
  <c r="P278" i="4" s="1"/>
  <c r="Q279" i="4"/>
  <c r="Q280" i="4"/>
  <c r="Q281" i="4"/>
  <c r="Q282" i="4"/>
  <c r="Q283" i="4"/>
  <c r="P283" i="4" s="1"/>
  <c r="Q284" i="4"/>
  <c r="P284" i="4" s="1"/>
  <c r="Q285" i="4"/>
  <c r="P285" i="4" s="1"/>
  <c r="Q286" i="4"/>
  <c r="P286" i="4" s="1"/>
  <c r="Q287" i="4"/>
  <c r="Q288" i="4"/>
  <c r="P288" i="4" s="1"/>
  <c r="Q289" i="4"/>
  <c r="P289" i="4" s="1"/>
  <c r="Q290" i="4"/>
  <c r="P290" i="4" s="1"/>
  <c r="Q291" i="4"/>
  <c r="P291" i="4" s="1"/>
  <c r="Q292" i="4"/>
  <c r="P292" i="4" s="1"/>
  <c r="Q293" i="4"/>
  <c r="P293" i="4" s="1"/>
  <c r="Q294" i="4"/>
  <c r="P294" i="4" s="1"/>
  <c r="Q295" i="4"/>
  <c r="P295" i="4" s="1"/>
  <c r="Q296" i="4"/>
  <c r="P296" i="4" s="1"/>
  <c r="Q297" i="4"/>
  <c r="P297" i="4" s="1"/>
  <c r="Q298" i="4"/>
  <c r="P298" i="4" s="1"/>
  <c r="Q299" i="4"/>
  <c r="P299" i="4" s="1"/>
  <c r="Q300" i="4"/>
  <c r="P300" i="4" s="1"/>
  <c r="Q301" i="4"/>
  <c r="P301" i="4" s="1"/>
  <c r="Q302" i="4"/>
  <c r="P302" i="4" s="1"/>
  <c r="Q303" i="4"/>
  <c r="P303" i="4" s="1"/>
  <c r="Q304" i="4"/>
  <c r="P304" i="4" s="1"/>
  <c r="Q305" i="4"/>
  <c r="P305" i="4" s="1"/>
  <c r="Q306" i="4"/>
  <c r="P306" i="4" s="1"/>
  <c r="Q307" i="4"/>
  <c r="P307" i="4" s="1"/>
  <c r="Q308" i="4"/>
  <c r="P308" i="4" s="1"/>
  <c r="Q309" i="4"/>
  <c r="P309" i="4" s="1"/>
  <c r="Q310" i="4"/>
  <c r="P310" i="4" s="1"/>
  <c r="Q311" i="4"/>
  <c r="P311" i="4" s="1"/>
  <c r="Q312" i="4"/>
  <c r="P312" i="4" s="1"/>
  <c r="Q313" i="4"/>
  <c r="P313" i="4" s="1"/>
  <c r="Q314" i="4"/>
  <c r="P314" i="4" s="1"/>
  <c r="Q315" i="4"/>
  <c r="P315" i="4" s="1"/>
  <c r="Q316" i="4"/>
  <c r="P316" i="4" s="1"/>
  <c r="Q317" i="4"/>
  <c r="P317" i="4" s="1"/>
  <c r="Q318" i="4"/>
  <c r="P318" i="4" s="1"/>
  <c r="Q319" i="4"/>
  <c r="P319" i="4" s="1"/>
  <c r="Q320" i="4"/>
  <c r="P320" i="4" s="1"/>
  <c r="Q321" i="4"/>
  <c r="P321" i="4" s="1"/>
  <c r="Q322" i="4"/>
  <c r="P322" i="4" s="1"/>
  <c r="Q323" i="4"/>
  <c r="P323" i="4" s="1"/>
  <c r="Q324" i="4"/>
  <c r="P324" i="4" s="1"/>
  <c r="Q325" i="4"/>
  <c r="P325" i="4" s="1"/>
  <c r="Q326" i="4"/>
  <c r="P326" i="4" s="1"/>
  <c r="Q327" i="4"/>
  <c r="P327" i="4" s="1"/>
  <c r="Q328" i="4"/>
  <c r="Q329" i="4"/>
  <c r="Q330" i="4"/>
  <c r="P330" i="4" s="1"/>
  <c r="Q331" i="4"/>
  <c r="P331" i="4" s="1"/>
  <c r="Q332" i="4"/>
  <c r="P332" i="4" s="1"/>
  <c r="Q333" i="4"/>
  <c r="P333" i="4" s="1"/>
  <c r="Q334" i="4"/>
  <c r="P334" i="4" s="1"/>
  <c r="Q335" i="4"/>
  <c r="P335" i="4" s="1"/>
  <c r="Q336" i="4"/>
  <c r="P336" i="4" s="1"/>
  <c r="Q337" i="4"/>
  <c r="P337" i="4" s="1"/>
  <c r="Q338" i="4"/>
  <c r="P338" i="4" s="1"/>
  <c r="Q339" i="4"/>
  <c r="P339" i="4" s="1"/>
  <c r="Q340" i="4"/>
  <c r="P340" i="4" s="1"/>
  <c r="Q341" i="4"/>
  <c r="P341" i="4" s="1"/>
  <c r="Q342" i="4"/>
  <c r="P342" i="4" s="1"/>
  <c r="Q343" i="4"/>
  <c r="P343" i="4" s="1"/>
  <c r="Q344" i="4"/>
  <c r="P344" i="4" s="1"/>
  <c r="Q345" i="4"/>
  <c r="P345" i="4" s="1"/>
  <c r="Q346" i="4"/>
  <c r="P346" i="4" s="1"/>
  <c r="Q347" i="4"/>
  <c r="P347" i="4" s="1"/>
  <c r="Q348" i="4"/>
  <c r="P348" i="4" s="1"/>
  <c r="Q349" i="4"/>
  <c r="P349" i="4" s="1"/>
  <c r="Q350" i="4"/>
  <c r="P350" i="4" s="1"/>
  <c r="Q351" i="4"/>
  <c r="P351" i="4" s="1"/>
  <c r="Q352" i="4"/>
  <c r="P352" i="4" s="1"/>
  <c r="Q353" i="4"/>
  <c r="P353" i="4" s="1"/>
  <c r="Q354" i="4"/>
  <c r="P354" i="4" s="1"/>
  <c r="Q355" i="4"/>
  <c r="P355" i="4" s="1"/>
  <c r="Q356" i="4"/>
  <c r="P356" i="4" s="1"/>
  <c r="Q357" i="4"/>
  <c r="P357" i="4" s="1"/>
  <c r="Q358" i="4"/>
  <c r="P358" i="4" s="1"/>
  <c r="Q359" i="4"/>
  <c r="P359" i="4" s="1"/>
  <c r="Q360" i="4"/>
  <c r="P360" i="4" s="1"/>
  <c r="Q361" i="4"/>
  <c r="P361" i="4" s="1"/>
  <c r="Q362" i="4"/>
  <c r="P362" i="4" s="1"/>
  <c r="Q363" i="4"/>
  <c r="P363" i="4" s="1"/>
  <c r="Q364" i="4"/>
  <c r="P364" i="4" s="1"/>
  <c r="Q365" i="4"/>
  <c r="P365" i="4" s="1"/>
  <c r="Q366" i="4"/>
  <c r="P366" i="4" s="1"/>
  <c r="Q367" i="4"/>
  <c r="P367" i="4" s="1"/>
  <c r="Q368" i="4"/>
  <c r="P368" i="4" s="1"/>
  <c r="Q369" i="4"/>
  <c r="P369" i="4" s="1"/>
  <c r="Q370" i="4"/>
  <c r="P370" i="4" s="1"/>
  <c r="Q371" i="4"/>
  <c r="P371" i="4" s="1"/>
  <c r="Q372" i="4"/>
  <c r="P372" i="4" s="1"/>
  <c r="Q373" i="4"/>
  <c r="P373" i="4" s="1"/>
  <c r="Q374" i="4"/>
  <c r="P374" i="4" s="1"/>
  <c r="Q375" i="4"/>
  <c r="P375" i="4" s="1"/>
  <c r="Q376" i="4"/>
  <c r="P376" i="4" s="1"/>
  <c r="Q377" i="4"/>
  <c r="P377" i="4" s="1"/>
  <c r="Q378" i="4"/>
  <c r="P378" i="4" s="1"/>
  <c r="Q379" i="4"/>
  <c r="P379" i="4" s="1"/>
  <c r="Q380" i="4"/>
  <c r="P380" i="4" s="1"/>
  <c r="Q381" i="4"/>
  <c r="P381" i="4" s="1"/>
  <c r="Q382" i="4"/>
  <c r="P382" i="4" s="1"/>
  <c r="Q383" i="4"/>
  <c r="P383" i="4" s="1"/>
  <c r="Q384" i="4"/>
  <c r="P384" i="4" s="1"/>
  <c r="Q385" i="4"/>
  <c r="P385" i="4" s="1"/>
  <c r="Q386" i="4"/>
  <c r="P386" i="4" s="1"/>
  <c r="Q387" i="4"/>
  <c r="P387" i="4" s="1"/>
  <c r="Q388" i="4"/>
  <c r="P388" i="4" s="1"/>
  <c r="Q389" i="4"/>
  <c r="P389" i="4" s="1"/>
  <c r="Q390" i="4"/>
  <c r="P390" i="4" s="1"/>
  <c r="Q391" i="4"/>
  <c r="P391" i="4" s="1"/>
  <c r="Q392" i="4"/>
  <c r="P392" i="4" s="1"/>
  <c r="Q393" i="4"/>
  <c r="P393" i="4" s="1"/>
  <c r="Q394" i="4"/>
  <c r="P394" i="4" s="1"/>
  <c r="Q395" i="4"/>
  <c r="P395" i="4" s="1"/>
  <c r="Q396" i="4"/>
  <c r="P396" i="4" s="1"/>
  <c r="Q397" i="4"/>
  <c r="P397" i="4" s="1"/>
  <c r="Q398" i="4"/>
  <c r="P398" i="4" s="1"/>
  <c r="Q399" i="4"/>
  <c r="P399" i="4" s="1"/>
  <c r="Q400" i="4"/>
  <c r="P400" i="4" s="1"/>
  <c r="Q401" i="4"/>
  <c r="P401" i="4" s="1"/>
  <c r="Q402" i="4"/>
  <c r="P402" i="4" s="1"/>
  <c r="Q403" i="4"/>
  <c r="P403" i="4" s="1"/>
  <c r="Q404" i="4"/>
  <c r="P404" i="4" s="1"/>
  <c r="Q405" i="4"/>
  <c r="P405" i="4" s="1"/>
  <c r="Q406" i="4"/>
  <c r="P406" i="4" s="1"/>
  <c r="Q407" i="4"/>
  <c r="P407" i="4" s="1"/>
  <c r="Q408" i="4"/>
  <c r="P408" i="4" s="1"/>
  <c r="Q409" i="4"/>
  <c r="P409" i="4" s="1"/>
  <c r="Q410" i="4"/>
  <c r="P410" i="4" s="1"/>
  <c r="Q411" i="4"/>
  <c r="P411" i="4" s="1"/>
  <c r="Q412" i="4"/>
  <c r="P412" i="4" s="1"/>
  <c r="Q413" i="4"/>
  <c r="P413" i="4" s="1"/>
  <c r="Q414" i="4"/>
  <c r="P414" i="4" s="1"/>
  <c r="Q415" i="4"/>
  <c r="P415" i="4" s="1"/>
  <c r="Q416" i="4"/>
  <c r="P416" i="4" s="1"/>
  <c r="Q417" i="4"/>
  <c r="P417" i="4" s="1"/>
  <c r="Q418" i="4"/>
  <c r="P418" i="4" s="1"/>
  <c r="Q419" i="4"/>
  <c r="P419" i="4" s="1"/>
  <c r="Q420" i="4"/>
  <c r="P420" i="4" s="1"/>
  <c r="Q421" i="4"/>
  <c r="P421" i="4" s="1"/>
  <c r="Q422" i="4"/>
  <c r="P422" i="4" s="1"/>
  <c r="Q423" i="4"/>
  <c r="P423" i="4" s="1"/>
  <c r="Q424" i="4"/>
  <c r="P424" i="4" s="1"/>
  <c r="Q425" i="4"/>
  <c r="P425" i="4" s="1"/>
  <c r="Q426" i="4"/>
  <c r="P426" i="4" s="1"/>
  <c r="Q427" i="4"/>
  <c r="P427" i="4" s="1"/>
  <c r="Q428" i="4"/>
  <c r="P428" i="4" s="1"/>
  <c r="Q429" i="4"/>
  <c r="P429" i="4" s="1"/>
  <c r="Q430" i="4"/>
  <c r="P430" i="4" s="1"/>
  <c r="Q431" i="4"/>
  <c r="P431" i="4" s="1"/>
  <c r="Q432" i="4"/>
  <c r="P432" i="4" s="1"/>
  <c r="Q433" i="4"/>
  <c r="P433" i="4" s="1"/>
  <c r="Q434" i="4"/>
  <c r="P434" i="4" s="1"/>
  <c r="Q435" i="4"/>
  <c r="P435" i="4" s="1"/>
  <c r="Q436" i="4"/>
  <c r="P436" i="4" s="1"/>
  <c r="Q437" i="4"/>
  <c r="P437" i="4" s="1"/>
  <c r="Q438" i="4"/>
  <c r="P438" i="4" s="1"/>
  <c r="Q439" i="4"/>
  <c r="P439" i="4" s="1"/>
  <c r="Q440" i="4"/>
  <c r="P440" i="4" s="1"/>
  <c r="Q441" i="4"/>
  <c r="P441" i="4" s="1"/>
  <c r="Q442" i="4"/>
  <c r="P442" i="4" s="1"/>
  <c r="Q443" i="4"/>
  <c r="P443" i="4" s="1"/>
  <c r="Q444" i="4"/>
  <c r="P444" i="4" s="1"/>
  <c r="Q445" i="4"/>
  <c r="P445" i="4" s="1"/>
  <c r="Q446" i="4"/>
  <c r="P446" i="4" s="1"/>
  <c r="Q447" i="4"/>
  <c r="P447" i="4" s="1"/>
  <c r="Q448" i="4"/>
  <c r="P448" i="4" s="1"/>
  <c r="Q449" i="4"/>
  <c r="Q450" i="4"/>
  <c r="Q451" i="4"/>
  <c r="Q452" i="4"/>
  <c r="Q453" i="4"/>
  <c r="P453" i="4" s="1"/>
  <c r="Q454" i="4"/>
  <c r="P454" i="4" s="1"/>
  <c r="Q455" i="4"/>
  <c r="P455" i="4" s="1"/>
  <c r="Q456" i="4"/>
  <c r="P456" i="4" s="1"/>
  <c r="Q457" i="4"/>
  <c r="P457" i="4" s="1"/>
  <c r="Q458" i="4"/>
  <c r="P458" i="4" s="1"/>
  <c r="Q459" i="4"/>
  <c r="P459" i="4" s="1"/>
  <c r="Q460" i="4"/>
  <c r="P460" i="4" s="1"/>
  <c r="Q461" i="4"/>
  <c r="P461" i="4" s="1"/>
  <c r="Q462" i="4"/>
  <c r="P462" i="4" s="1"/>
  <c r="Q463" i="4"/>
  <c r="P463" i="4" s="1"/>
  <c r="Q464" i="4"/>
  <c r="P464" i="4" s="1"/>
  <c r="Q465" i="4"/>
  <c r="P465" i="4" s="1"/>
  <c r="Q466" i="4"/>
  <c r="P466" i="4" s="1"/>
  <c r="Q467" i="4"/>
  <c r="Q468" i="4"/>
  <c r="P468" i="4" s="1"/>
  <c r="Q469" i="4"/>
  <c r="Q470" i="4"/>
  <c r="P470" i="4" s="1"/>
  <c r="Q471" i="4"/>
  <c r="Q472" i="4"/>
  <c r="P472" i="4" s="1"/>
  <c r="Q473" i="4"/>
  <c r="Q474" i="4"/>
  <c r="Q475" i="4"/>
  <c r="Q476" i="4"/>
  <c r="Q477" i="4"/>
  <c r="Q478" i="4"/>
  <c r="Q479" i="4"/>
  <c r="Q480" i="4"/>
  <c r="P480" i="4" s="1"/>
  <c r="Q481" i="4"/>
  <c r="P481" i="4" s="1"/>
  <c r="Q482" i="4"/>
  <c r="P482" i="4" s="1"/>
  <c r="Q483" i="4"/>
  <c r="P483" i="4" s="1"/>
  <c r="Q484" i="4"/>
  <c r="P484" i="4" s="1"/>
  <c r="Q485" i="4"/>
  <c r="P485" i="4" s="1"/>
  <c r="Q486" i="4"/>
  <c r="P486" i="4" s="1"/>
  <c r="Q487" i="4"/>
  <c r="P487" i="4" s="1"/>
  <c r="Q488" i="4"/>
  <c r="P488" i="4" s="1"/>
  <c r="Q489" i="4"/>
  <c r="P489" i="4" s="1"/>
  <c r="Q490" i="4"/>
  <c r="P490" i="4" s="1"/>
  <c r="Q3" i="4"/>
  <c r="P3" i="4" s="1"/>
  <c r="S480" i="4"/>
  <c r="T48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4" i="15"/>
  <c r="C454" i="15"/>
  <c r="B455" i="15"/>
  <c r="C455" i="15"/>
  <c r="B456" i="15"/>
  <c r="C456" i="15"/>
  <c r="B457" i="15"/>
  <c r="C457" i="15"/>
  <c r="B458" i="15"/>
  <c r="C458" i="15"/>
  <c r="B459" i="15"/>
  <c r="C459" i="15"/>
  <c r="B460" i="15"/>
  <c r="C460" i="15"/>
  <c r="B461" i="15"/>
  <c r="C461" i="15"/>
  <c r="B462" i="15"/>
  <c r="C462" i="15"/>
  <c r="B463" i="15"/>
  <c r="C463" i="15"/>
  <c r="B464" i="15"/>
  <c r="C464" i="15"/>
  <c r="B465" i="15"/>
  <c r="C465" i="15"/>
  <c r="B466" i="15"/>
  <c r="C466" i="15"/>
  <c r="B467" i="15"/>
  <c r="C467" i="15"/>
  <c r="B468" i="15"/>
  <c r="C468" i="15"/>
  <c r="B469" i="15"/>
  <c r="C469" i="15"/>
  <c r="B470" i="15"/>
  <c r="C470" i="15"/>
  <c r="B471" i="15"/>
  <c r="C471" i="15"/>
  <c r="B472" i="15"/>
  <c r="C472" i="15"/>
  <c r="P491" i="4" l="1"/>
  <c r="S448" i="4"/>
  <c r="T448" i="4" s="1"/>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1" i="4"/>
  <c r="T451" i="4" s="1"/>
  <c r="V451" i="4"/>
  <c r="W451" i="4"/>
  <c r="X451" i="4"/>
  <c r="AA451" i="4"/>
  <c r="AB451" i="4"/>
  <c r="AC451" i="4"/>
  <c r="AF451" i="4"/>
  <c r="AG451" i="4"/>
  <c r="AH451" i="4"/>
  <c r="AK451" i="4"/>
  <c r="AL451" i="4"/>
  <c r="AM451" i="4"/>
  <c r="AP451" i="4"/>
  <c r="AQ451" i="4"/>
  <c r="AR451" i="4"/>
  <c r="AU451" i="4"/>
  <c r="AV451" i="4"/>
  <c r="AY451" i="4"/>
  <c r="AZ451" i="4"/>
  <c r="BA451" i="4"/>
  <c r="S452" i="4"/>
  <c r="T452" i="4" s="1"/>
  <c r="V452" i="4"/>
  <c r="W452" i="4"/>
  <c r="X452" i="4"/>
  <c r="AA452" i="4"/>
  <c r="AB452" i="4"/>
  <c r="AC452" i="4"/>
  <c r="AF452" i="4"/>
  <c r="AG452" i="4"/>
  <c r="AH452" i="4"/>
  <c r="AK452" i="4"/>
  <c r="AL452" i="4"/>
  <c r="AM452" i="4"/>
  <c r="AP452" i="4"/>
  <c r="AQ452" i="4"/>
  <c r="AR452" i="4"/>
  <c r="AU452" i="4"/>
  <c r="AV452" i="4"/>
  <c r="AY452" i="4"/>
  <c r="AZ452" i="4"/>
  <c r="BA452" i="4"/>
  <c r="S453" i="4"/>
  <c r="T453" i="4" s="1"/>
  <c r="V453" i="4"/>
  <c r="W453" i="4"/>
  <c r="X453" i="4"/>
  <c r="AA453" i="4"/>
  <c r="AB453" i="4"/>
  <c r="AC453" i="4"/>
  <c r="AF453" i="4"/>
  <c r="AG453" i="4"/>
  <c r="AH453" i="4"/>
  <c r="AK453" i="4"/>
  <c r="AL453" i="4"/>
  <c r="AM453" i="4"/>
  <c r="AP453" i="4"/>
  <c r="AQ453" i="4"/>
  <c r="AR453" i="4"/>
  <c r="AU453" i="4"/>
  <c r="AV453" i="4"/>
  <c r="AY453" i="4"/>
  <c r="AZ453" i="4"/>
  <c r="BA453" i="4"/>
  <c r="S454" i="4"/>
  <c r="T454" i="4" s="1"/>
  <c r="V454" i="4"/>
  <c r="W454" i="4"/>
  <c r="X454" i="4"/>
  <c r="AA454" i="4"/>
  <c r="AB454" i="4"/>
  <c r="AC454" i="4"/>
  <c r="AF454" i="4"/>
  <c r="AG454" i="4"/>
  <c r="AH454" i="4"/>
  <c r="AK454" i="4"/>
  <c r="AL454" i="4"/>
  <c r="AM454" i="4"/>
  <c r="AP454" i="4"/>
  <c r="AQ454" i="4"/>
  <c r="AR454" i="4"/>
  <c r="AU454" i="4"/>
  <c r="AV454" i="4"/>
  <c r="AY454" i="4"/>
  <c r="AZ454" i="4"/>
  <c r="BA454" i="4"/>
  <c r="V455" i="4"/>
  <c r="W455" i="4"/>
  <c r="X455" i="4"/>
  <c r="AA455" i="4"/>
  <c r="AB455" i="4"/>
  <c r="AC455" i="4"/>
  <c r="AF455" i="4"/>
  <c r="AG455" i="4"/>
  <c r="AH455" i="4"/>
  <c r="AK455" i="4"/>
  <c r="AL455" i="4"/>
  <c r="AM455" i="4"/>
  <c r="AP455" i="4"/>
  <c r="AQ455" i="4"/>
  <c r="AR455" i="4"/>
  <c r="AU455" i="4"/>
  <c r="AV455" i="4"/>
  <c r="AY455" i="4"/>
  <c r="AZ455" i="4"/>
  <c r="BA455" i="4"/>
  <c r="S456" i="4"/>
  <c r="T456" i="4" s="1"/>
  <c r="V456" i="4"/>
  <c r="W456" i="4"/>
  <c r="X456" i="4"/>
  <c r="AA456" i="4"/>
  <c r="AB456" i="4"/>
  <c r="AC456" i="4"/>
  <c r="AF456" i="4"/>
  <c r="AG456" i="4"/>
  <c r="AH456" i="4"/>
  <c r="AK456" i="4"/>
  <c r="AL456" i="4"/>
  <c r="AM456" i="4"/>
  <c r="AP456" i="4"/>
  <c r="AQ456" i="4"/>
  <c r="AR456" i="4"/>
  <c r="AU456" i="4"/>
  <c r="AV456" i="4"/>
  <c r="AY456" i="4"/>
  <c r="AZ456" i="4"/>
  <c r="BA456"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S459" i="4"/>
  <c r="T459" i="4" s="1"/>
  <c r="V459" i="4"/>
  <c r="W459" i="4"/>
  <c r="X459" i="4"/>
  <c r="AA459" i="4"/>
  <c r="AB459" i="4"/>
  <c r="AC459" i="4"/>
  <c r="AF459" i="4"/>
  <c r="AG459" i="4"/>
  <c r="AH459" i="4"/>
  <c r="AK459" i="4"/>
  <c r="AL459" i="4"/>
  <c r="AM459" i="4"/>
  <c r="AP459" i="4"/>
  <c r="AQ459" i="4"/>
  <c r="AR459" i="4"/>
  <c r="AU459" i="4"/>
  <c r="AV459" i="4"/>
  <c r="AY459" i="4"/>
  <c r="AZ459" i="4"/>
  <c r="BA459" i="4"/>
  <c r="S460" i="4"/>
  <c r="T460" i="4" s="1"/>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V466" i="4"/>
  <c r="W466" i="4"/>
  <c r="X466" i="4"/>
  <c r="AA466" i="4"/>
  <c r="AB466" i="4"/>
  <c r="AC466" i="4"/>
  <c r="AF466" i="4"/>
  <c r="AG466" i="4"/>
  <c r="AH466" i="4"/>
  <c r="AK466" i="4"/>
  <c r="AL466" i="4"/>
  <c r="AM466" i="4"/>
  <c r="AP466" i="4"/>
  <c r="AQ466" i="4"/>
  <c r="AR466" i="4"/>
  <c r="AU466" i="4"/>
  <c r="AV466" i="4"/>
  <c r="AW466" i="4"/>
  <c r="AX466" i="4"/>
  <c r="AY466" i="4"/>
  <c r="AZ466" i="4"/>
  <c r="BA466" i="4"/>
  <c r="S467" i="4"/>
  <c r="T467" i="4" s="1"/>
  <c r="V467" i="4"/>
  <c r="W467" i="4"/>
  <c r="X467" i="4"/>
  <c r="AA467" i="4"/>
  <c r="AB467" i="4"/>
  <c r="AC467" i="4"/>
  <c r="AF467" i="4"/>
  <c r="AG467" i="4"/>
  <c r="AH467" i="4"/>
  <c r="AK467" i="4"/>
  <c r="AL467" i="4"/>
  <c r="AM467" i="4"/>
  <c r="AP467" i="4"/>
  <c r="AQ467" i="4"/>
  <c r="AR467" i="4"/>
  <c r="AU467" i="4"/>
  <c r="AV467" i="4"/>
  <c r="AY467" i="4"/>
  <c r="AZ467" i="4"/>
  <c r="BA467" i="4"/>
  <c r="V468" i="4"/>
  <c r="W468" i="4"/>
  <c r="X468" i="4"/>
  <c r="AA468" i="4"/>
  <c r="AB468" i="4"/>
  <c r="AC468" i="4"/>
  <c r="AF468" i="4"/>
  <c r="AG468" i="4"/>
  <c r="AH468" i="4"/>
  <c r="AK468" i="4"/>
  <c r="AL468" i="4"/>
  <c r="AM468" i="4"/>
  <c r="AP468" i="4"/>
  <c r="AQ468" i="4"/>
  <c r="AR468" i="4"/>
  <c r="AU468" i="4"/>
  <c r="AV468" i="4"/>
  <c r="AW468" i="4"/>
  <c r="AX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V470" i="4"/>
  <c r="W470" i="4"/>
  <c r="X470" i="4"/>
  <c r="AA470" i="4"/>
  <c r="AB470" i="4"/>
  <c r="AC470" i="4"/>
  <c r="AF470" i="4"/>
  <c r="AG470" i="4"/>
  <c r="AH470" i="4"/>
  <c r="AK470" i="4"/>
  <c r="AL470" i="4"/>
  <c r="AM470" i="4"/>
  <c r="AP470" i="4"/>
  <c r="AQ470" i="4"/>
  <c r="AR470" i="4"/>
  <c r="AU470" i="4"/>
  <c r="AV470" i="4"/>
  <c r="AW470" i="4"/>
  <c r="AX470" i="4"/>
  <c r="AY470" i="4"/>
  <c r="AZ470" i="4"/>
  <c r="BA470" i="4"/>
  <c r="V471" i="4"/>
  <c r="W471" i="4"/>
  <c r="X471" i="4"/>
  <c r="AA471" i="4"/>
  <c r="AB471" i="4"/>
  <c r="AC471" i="4"/>
  <c r="AF471" i="4"/>
  <c r="AG471" i="4"/>
  <c r="AH471" i="4"/>
  <c r="AK471" i="4"/>
  <c r="AL471" i="4"/>
  <c r="AM471" i="4"/>
  <c r="AP471" i="4"/>
  <c r="AQ471" i="4"/>
  <c r="AR471" i="4"/>
  <c r="AU471" i="4"/>
  <c r="AV471" i="4"/>
  <c r="AY471" i="4"/>
  <c r="AZ471" i="4"/>
  <c r="BA471" i="4"/>
  <c r="S472" i="4"/>
  <c r="T472" i="4" s="1"/>
  <c r="V472" i="4"/>
  <c r="W472" i="4"/>
  <c r="X472" i="4"/>
  <c r="AA472" i="4"/>
  <c r="AB472" i="4"/>
  <c r="AC472" i="4"/>
  <c r="AF472" i="4"/>
  <c r="AG472" i="4"/>
  <c r="AH472" i="4"/>
  <c r="AK472" i="4"/>
  <c r="AL472" i="4"/>
  <c r="AM472" i="4"/>
  <c r="AP472" i="4"/>
  <c r="AQ472" i="4"/>
  <c r="AR472" i="4"/>
  <c r="AU472" i="4"/>
  <c r="AV472" i="4"/>
  <c r="AY472" i="4"/>
  <c r="AZ472" i="4"/>
  <c r="BA472" i="4"/>
  <c r="S473" i="4"/>
  <c r="T473" i="4" s="1"/>
  <c r="V473" i="4"/>
  <c r="W473" i="4"/>
  <c r="X473" i="4"/>
  <c r="AA473" i="4"/>
  <c r="AB473" i="4"/>
  <c r="AC473" i="4"/>
  <c r="AF473" i="4"/>
  <c r="AG473" i="4"/>
  <c r="AH473" i="4"/>
  <c r="AK473" i="4"/>
  <c r="AL473" i="4"/>
  <c r="AM473" i="4"/>
  <c r="AP473" i="4"/>
  <c r="AQ473" i="4"/>
  <c r="AR473" i="4"/>
  <c r="AU473" i="4"/>
  <c r="AV473" i="4"/>
  <c r="AY473" i="4"/>
  <c r="AZ473" i="4"/>
  <c r="BA473" i="4"/>
  <c r="S474" i="4"/>
  <c r="T474" i="4" s="1"/>
  <c r="V474" i="4"/>
  <c r="W474" i="4"/>
  <c r="X474" i="4"/>
  <c r="AA474" i="4"/>
  <c r="AB474" i="4"/>
  <c r="AC474" i="4"/>
  <c r="AF474" i="4"/>
  <c r="AG474" i="4"/>
  <c r="AH474" i="4"/>
  <c r="AK474" i="4"/>
  <c r="AL474" i="4"/>
  <c r="AM474" i="4"/>
  <c r="AP474" i="4"/>
  <c r="AQ474" i="4"/>
  <c r="AR474" i="4"/>
  <c r="AU474" i="4"/>
  <c r="AV474" i="4"/>
  <c r="AY474" i="4"/>
  <c r="AZ474" i="4"/>
  <c r="BA474" i="4"/>
  <c r="S475" i="4"/>
  <c r="T475" i="4" s="1"/>
  <c r="V475" i="4"/>
  <c r="W475" i="4"/>
  <c r="X475" i="4"/>
  <c r="AA475" i="4"/>
  <c r="AB475" i="4"/>
  <c r="AC475" i="4"/>
  <c r="AF475" i="4"/>
  <c r="AG475" i="4"/>
  <c r="AH475" i="4"/>
  <c r="AK475" i="4"/>
  <c r="AL475" i="4"/>
  <c r="AM475" i="4"/>
  <c r="AP475" i="4"/>
  <c r="AQ475" i="4"/>
  <c r="AR475" i="4"/>
  <c r="AU475" i="4"/>
  <c r="AV475" i="4"/>
  <c r="AY475" i="4"/>
  <c r="AZ475" i="4"/>
  <c r="BA475" i="4"/>
  <c r="S476" i="4"/>
  <c r="T476" i="4" s="1"/>
  <c r="V476" i="4"/>
  <c r="W476" i="4"/>
  <c r="X476" i="4"/>
  <c r="AA476" i="4"/>
  <c r="AB476" i="4"/>
  <c r="AC476" i="4"/>
  <c r="AF476" i="4"/>
  <c r="AG476" i="4"/>
  <c r="AH476" i="4"/>
  <c r="AK476" i="4"/>
  <c r="AL476" i="4"/>
  <c r="AM476" i="4"/>
  <c r="AP476" i="4"/>
  <c r="AQ476" i="4"/>
  <c r="AR476" i="4"/>
  <c r="AU476" i="4"/>
  <c r="AV476" i="4"/>
  <c r="AY476" i="4"/>
  <c r="AZ476" i="4"/>
  <c r="BA476" i="4"/>
  <c r="S477" i="4"/>
  <c r="T477" i="4" s="1"/>
  <c r="V477" i="4"/>
  <c r="W477" i="4"/>
  <c r="X477" i="4"/>
  <c r="AA477" i="4"/>
  <c r="AB477" i="4"/>
  <c r="AC477" i="4"/>
  <c r="AF477" i="4"/>
  <c r="AG477" i="4"/>
  <c r="AH477" i="4"/>
  <c r="AK477" i="4"/>
  <c r="AL477" i="4"/>
  <c r="AM477" i="4"/>
  <c r="AP477" i="4"/>
  <c r="AQ477" i="4"/>
  <c r="AR477" i="4"/>
  <c r="AU477" i="4"/>
  <c r="AV477" i="4"/>
  <c r="AY477" i="4"/>
  <c r="AZ477" i="4"/>
  <c r="BA477" i="4"/>
  <c r="S478" i="4"/>
  <c r="T478" i="4" s="1"/>
  <c r="V478" i="4"/>
  <c r="W478" i="4"/>
  <c r="X478" i="4"/>
  <c r="AA478" i="4"/>
  <c r="AB478" i="4"/>
  <c r="AC478" i="4"/>
  <c r="AF478" i="4"/>
  <c r="AG478" i="4"/>
  <c r="AH478" i="4"/>
  <c r="AK478" i="4"/>
  <c r="AL478" i="4"/>
  <c r="AM478" i="4"/>
  <c r="AP478" i="4"/>
  <c r="AQ478" i="4"/>
  <c r="AR478" i="4"/>
  <c r="AU478" i="4"/>
  <c r="AV478" i="4"/>
  <c r="AY478" i="4"/>
  <c r="AZ478" i="4"/>
  <c r="BA478" i="4"/>
  <c r="V479" i="4"/>
  <c r="W479" i="4"/>
  <c r="X479" i="4"/>
  <c r="AA479" i="4"/>
  <c r="AB479" i="4"/>
  <c r="AC479" i="4"/>
  <c r="AF479" i="4"/>
  <c r="AG479" i="4"/>
  <c r="AH479" i="4"/>
  <c r="AK479" i="4"/>
  <c r="AL479" i="4"/>
  <c r="AM479" i="4"/>
  <c r="AP479" i="4"/>
  <c r="AQ479" i="4"/>
  <c r="AR479" i="4"/>
  <c r="AU479" i="4"/>
  <c r="AV479" i="4"/>
  <c r="AY479" i="4"/>
  <c r="AZ479" i="4"/>
  <c r="BA479" i="4"/>
  <c r="V480" i="4"/>
  <c r="W480" i="4"/>
  <c r="X480" i="4"/>
  <c r="AA480" i="4"/>
  <c r="AB480" i="4"/>
  <c r="AC480" i="4"/>
  <c r="AF480" i="4"/>
  <c r="AG480" i="4"/>
  <c r="AH480" i="4"/>
  <c r="AK480" i="4"/>
  <c r="AL480" i="4"/>
  <c r="AM480" i="4"/>
  <c r="AP480" i="4"/>
  <c r="AQ480" i="4"/>
  <c r="AR480" i="4"/>
  <c r="AU480" i="4"/>
  <c r="AV480" i="4"/>
  <c r="AY480" i="4"/>
  <c r="AZ480" i="4"/>
  <c r="BA480" i="4"/>
  <c r="S481" i="4"/>
  <c r="T481" i="4" s="1"/>
  <c r="V481" i="4"/>
  <c r="W481" i="4"/>
  <c r="X481" i="4"/>
  <c r="AA481" i="4"/>
  <c r="AB481" i="4"/>
  <c r="AC481" i="4"/>
  <c r="AF481" i="4"/>
  <c r="AG481" i="4"/>
  <c r="AH481" i="4"/>
  <c r="AK481" i="4"/>
  <c r="AL481" i="4"/>
  <c r="AM481" i="4"/>
  <c r="AP481" i="4"/>
  <c r="AQ481" i="4"/>
  <c r="AR481" i="4"/>
  <c r="AU481" i="4"/>
  <c r="AV481" i="4"/>
  <c r="AY481" i="4"/>
  <c r="AZ481" i="4"/>
  <c r="BA481" i="4"/>
  <c r="S482" i="4"/>
  <c r="T482" i="4" s="1"/>
  <c r="V482" i="4"/>
  <c r="W482" i="4"/>
  <c r="X482" i="4"/>
  <c r="AA482" i="4"/>
  <c r="AB482" i="4"/>
  <c r="AC482" i="4"/>
  <c r="AF482" i="4"/>
  <c r="AG482" i="4"/>
  <c r="AH482" i="4"/>
  <c r="AK482" i="4"/>
  <c r="AL482" i="4"/>
  <c r="AM482" i="4"/>
  <c r="AP482" i="4"/>
  <c r="AQ482" i="4"/>
  <c r="AR482" i="4"/>
  <c r="AU482" i="4"/>
  <c r="AV482" i="4"/>
  <c r="AY482" i="4"/>
  <c r="AZ482" i="4"/>
  <c r="BA482" i="4"/>
  <c r="S483" i="4"/>
  <c r="T483" i="4" s="1"/>
  <c r="V483" i="4"/>
  <c r="W483" i="4"/>
  <c r="X483" i="4"/>
  <c r="AA483" i="4"/>
  <c r="AB483" i="4"/>
  <c r="AC483" i="4"/>
  <c r="AF483" i="4"/>
  <c r="AG483" i="4"/>
  <c r="AH483" i="4"/>
  <c r="AK483" i="4"/>
  <c r="AL483" i="4"/>
  <c r="AM483" i="4"/>
  <c r="AP483" i="4"/>
  <c r="AQ483" i="4"/>
  <c r="AR483" i="4"/>
  <c r="AU483" i="4"/>
  <c r="AV483" i="4"/>
  <c r="AY483" i="4"/>
  <c r="AZ483" i="4"/>
  <c r="BA483" i="4"/>
  <c r="S484" i="4"/>
  <c r="T484" i="4" s="1"/>
  <c r="V484" i="4"/>
  <c r="W484" i="4"/>
  <c r="X484" i="4"/>
  <c r="AA484" i="4"/>
  <c r="AB484" i="4"/>
  <c r="AC484" i="4"/>
  <c r="AF484" i="4"/>
  <c r="AG484" i="4"/>
  <c r="AH484" i="4"/>
  <c r="AK484" i="4"/>
  <c r="AL484" i="4"/>
  <c r="AM484" i="4"/>
  <c r="AP484" i="4"/>
  <c r="AQ484" i="4"/>
  <c r="AR484" i="4"/>
  <c r="AU484" i="4"/>
  <c r="AV484" i="4"/>
  <c r="AY484" i="4"/>
  <c r="AZ484" i="4"/>
  <c r="BA484" i="4"/>
  <c r="S485" i="4"/>
  <c r="T485" i="4" s="1"/>
  <c r="V485" i="4"/>
  <c r="W485" i="4"/>
  <c r="X485" i="4"/>
  <c r="AA485" i="4"/>
  <c r="AB485" i="4"/>
  <c r="AC485" i="4"/>
  <c r="AF485" i="4"/>
  <c r="AG485" i="4"/>
  <c r="AH485" i="4"/>
  <c r="AK485" i="4"/>
  <c r="AL485" i="4"/>
  <c r="AM485" i="4"/>
  <c r="AP485" i="4"/>
  <c r="AQ485" i="4"/>
  <c r="AR485" i="4"/>
  <c r="AU485" i="4"/>
  <c r="AV485" i="4"/>
  <c r="AY485" i="4"/>
  <c r="AZ485" i="4"/>
  <c r="BA485" i="4"/>
  <c r="S486" i="4"/>
  <c r="T486" i="4" s="1"/>
  <c r="V486" i="4"/>
  <c r="W486" i="4"/>
  <c r="X486" i="4"/>
  <c r="AA486" i="4"/>
  <c r="AB486" i="4"/>
  <c r="AC486" i="4"/>
  <c r="AF486" i="4"/>
  <c r="AG486" i="4"/>
  <c r="AH486" i="4"/>
  <c r="AK486" i="4"/>
  <c r="AL486" i="4"/>
  <c r="AM486" i="4"/>
  <c r="AP486" i="4"/>
  <c r="AQ486" i="4"/>
  <c r="AR486" i="4"/>
  <c r="AU486" i="4"/>
  <c r="AV486" i="4"/>
  <c r="AY486" i="4"/>
  <c r="AZ486" i="4"/>
  <c r="BA486" i="4"/>
  <c r="V487" i="4"/>
  <c r="W487" i="4"/>
  <c r="X487" i="4"/>
  <c r="AA487" i="4"/>
  <c r="AB487" i="4"/>
  <c r="AC487" i="4"/>
  <c r="AF487" i="4"/>
  <c r="AG487" i="4"/>
  <c r="AH487" i="4"/>
  <c r="AK487" i="4"/>
  <c r="AL487" i="4"/>
  <c r="AM487" i="4"/>
  <c r="AP487" i="4"/>
  <c r="AQ487" i="4"/>
  <c r="AR487" i="4"/>
  <c r="AU487" i="4"/>
  <c r="AV487" i="4"/>
  <c r="AY487" i="4"/>
  <c r="AZ487" i="4"/>
  <c r="BA487" i="4"/>
  <c r="S488" i="4"/>
  <c r="T488" i="4" s="1"/>
  <c r="V488" i="4"/>
  <c r="W488" i="4"/>
  <c r="X488" i="4"/>
  <c r="AA488" i="4"/>
  <c r="AB488" i="4"/>
  <c r="AC488" i="4"/>
  <c r="AF488" i="4"/>
  <c r="AG488" i="4"/>
  <c r="AH488" i="4"/>
  <c r="AK488" i="4"/>
  <c r="AL488" i="4"/>
  <c r="AM488" i="4"/>
  <c r="AP488" i="4"/>
  <c r="AQ488" i="4"/>
  <c r="AR488" i="4"/>
  <c r="AU488" i="4"/>
  <c r="AV488" i="4"/>
  <c r="AY488" i="4"/>
  <c r="AZ488" i="4"/>
  <c r="BA488" i="4"/>
  <c r="S489" i="4"/>
  <c r="T489" i="4" s="1"/>
  <c r="V489" i="4"/>
  <c r="W489" i="4"/>
  <c r="X489" i="4"/>
  <c r="AA489" i="4"/>
  <c r="AB489" i="4"/>
  <c r="AC489" i="4"/>
  <c r="AF489" i="4"/>
  <c r="AG489" i="4"/>
  <c r="AH489" i="4"/>
  <c r="AK489" i="4"/>
  <c r="AL489" i="4"/>
  <c r="AM489" i="4"/>
  <c r="AP489" i="4"/>
  <c r="AQ489" i="4"/>
  <c r="AR489" i="4"/>
  <c r="AU489" i="4"/>
  <c r="AV489" i="4"/>
  <c r="AY489" i="4"/>
  <c r="AZ489" i="4"/>
  <c r="BA489" i="4"/>
  <c r="S490" i="4"/>
  <c r="T490" i="4" s="1"/>
  <c r="V490" i="4"/>
  <c r="W490" i="4"/>
  <c r="X490" i="4"/>
  <c r="AA490" i="4"/>
  <c r="AB490" i="4"/>
  <c r="AC490" i="4"/>
  <c r="AF490" i="4"/>
  <c r="AG490" i="4"/>
  <c r="AH490" i="4"/>
  <c r="AK490" i="4"/>
  <c r="AL490" i="4"/>
  <c r="AM490" i="4"/>
  <c r="AP490" i="4"/>
  <c r="AQ490" i="4"/>
  <c r="AR490" i="4"/>
  <c r="AU490" i="4"/>
  <c r="AV490" i="4"/>
  <c r="AY490" i="4"/>
  <c r="AZ490" i="4"/>
  <c r="BA490"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23" i="4"/>
  <c r="AH424" i="4"/>
  <c r="AH425" i="4"/>
  <c r="AH426" i="4"/>
  <c r="AH427" i="4"/>
  <c r="AH428" i="4"/>
  <c r="AH429" i="4"/>
  <c r="AH430" i="4"/>
  <c r="AH431" i="4"/>
  <c r="AH432" i="4"/>
  <c r="AH433" i="4"/>
  <c r="AH434" i="4"/>
  <c r="AH435" i="4"/>
  <c r="AH436" i="4"/>
  <c r="AH437" i="4"/>
  <c r="AH438" i="4"/>
  <c r="AH439" i="4"/>
  <c r="AH440" i="4"/>
  <c r="AH441" i="4"/>
  <c r="AH442" i="4"/>
  <c r="AH443" i="4"/>
  <c r="AH444" i="4"/>
  <c r="AH445" i="4"/>
  <c r="AH446" i="4"/>
  <c r="AH447" i="4"/>
  <c r="AH448"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97" i="4"/>
  <c r="AH98" i="4"/>
  <c r="AH99" i="4"/>
  <c r="AH100" i="4"/>
  <c r="AH101" i="4"/>
  <c r="AH10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23" i="4"/>
  <c r="AZ423" i="4"/>
  <c r="BA423" i="4"/>
  <c r="AY424" i="4"/>
  <c r="AZ424" i="4"/>
  <c r="BA424" i="4"/>
  <c r="AY425" i="4"/>
  <c r="AZ425" i="4"/>
  <c r="BA425" i="4"/>
  <c r="AY426" i="4"/>
  <c r="AZ426" i="4"/>
  <c r="BA426" i="4"/>
  <c r="AY427" i="4"/>
  <c r="AZ427" i="4"/>
  <c r="BA427" i="4"/>
  <c r="AY428" i="4"/>
  <c r="AZ428" i="4"/>
  <c r="BA428" i="4"/>
  <c r="AY429" i="4"/>
  <c r="AZ429" i="4"/>
  <c r="BA429" i="4"/>
  <c r="AY430" i="4"/>
  <c r="AZ430" i="4"/>
  <c r="BA430" i="4"/>
  <c r="AY431" i="4"/>
  <c r="AZ431" i="4"/>
  <c r="BA431" i="4"/>
  <c r="AY432" i="4"/>
  <c r="AZ432" i="4"/>
  <c r="BA432" i="4"/>
  <c r="AY433" i="4"/>
  <c r="AZ433" i="4"/>
  <c r="BA433" i="4"/>
  <c r="AY434" i="4"/>
  <c r="AZ434" i="4"/>
  <c r="BA434" i="4"/>
  <c r="AY435" i="4"/>
  <c r="AZ435" i="4"/>
  <c r="BA435" i="4"/>
  <c r="AY436" i="4"/>
  <c r="AZ436" i="4"/>
  <c r="BA436" i="4"/>
  <c r="AY437" i="4"/>
  <c r="AZ437" i="4"/>
  <c r="BA437" i="4"/>
  <c r="AY438" i="4"/>
  <c r="AZ438" i="4"/>
  <c r="BA438" i="4"/>
  <c r="AY439" i="4"/>
  <c r="AZ439" i="4"/>
  <c r="BA439" i="4"/>
  <c r="AY440" i="4"/>
  <c r="AZ440" i="4"/>
  <c r="BA440" i="4"/>
  <c r="AY441" i="4"/>
  <c r="AZ441" i="4"/>
  <c r="BA441" i="4"/>
  <c r="AY442" i="4"/>
  <c r="AZ442" i="4"/>
  <c r="BA442" i="4"/>
  <c r="AY443" i="4"/>
  <c r="AZ443" i="4"/>
  <c r="BA443" i="4"/>
  <c r="AY444" i="4"/>
  <c r="AZ444" i="4"/>
  <c r="BA444" i="4"/>
  <c r="AY445" i="4"/>
  <c r="AZ445" i="4"/>
  <c r="BA445" i="4"/>
  <c r="AY446" i="4"/>
  <c r="AZ446" i="4"/>
  <c r="BA446" i="4"/>
  <c r="AY447" i="4"/>
  <c r="AZ447" i="4"/>
  <c r="BA447" i="4"/>
  <c r="AY448" i="4"/>
  <c r="AZ448" i="4"/>
  <c r="BA448"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BA384" i="4"/>
  <c r="AY385" i="4"/>
  <c r="AZ385" i="4"/>
  <c r="BA385" i="4"/>
  <c r="AY386" i="4"/>
  <c r="AZ386" i="4"/>
  <c r="BA386" i="4"/>
  <c r="AY409" i="4"/>
  <c r="AZ409" i="4"/>
  <c r="BA409" i="4"/>
  <c r="AY410" i="4"/>
  <c r="AZ410" i="4"/>
  <c r="BA410" i="4"/>
  <c r="AY411" i="4"/>
  <c r="AZ411" i="4"/>
  <c r="BA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3" i="4"/>
  <c r="AZ3" i="4"/>
  <c r="BA3" i="4"/>
  <c r="AY12" i="4"/>
  <c r="AZ12" i="4"/>
  <c r="BA12" i="4"/>
  <c r="AY13" i="4"/>
  <c r="AZ13" i="4"/>
  <c r="BA13" i="4"/>
  <c r="AY17" i="4"/>
  <c r="AZ17" i="4"/>
  <c r="BA17" i="4"/>
  <c r="AY19" i="4"/>
  <c r="AZ19" i="4"/>
  <c r="BA19" i="4"/>
  <c r="AY28" i="4"/>
  <c r="AZ28" i="4"/>
  <c r="BA28" i="4"/>
  <c r="AY35" i="4"/>
  <c r="AZ35" i="4"/>
  <c r="BA35" i="4"/>
  <c r="AY37" i="4"/>
  <c r="AZ37" i="4"/>
  <c r="BA37" i="4"/>
  <c r="AY43" i="4"/>
  <c r="AZ43" i="4"/>
  <c r="BA43" i="4"/>
  <c r="AY53" i="4"/>
  <c r="AZ53" i="4"/>
  <c r="BA53" i="4"/>
  <c r="AY54" i="4"/>
  <c r="AZ54" i="4"/>
  <c r="BA54" i="4"/>
  <c r="AY59" i="4"/>
  <c r="AZ59" i="4"/>
  <c r="BA59" i="4"/>
  <c r="AY73" i="4"/>
  <c r="AZ73" i="4"/>
  <c r="BA73" i="4"/>
  <c r="AY78" i="4"/>
  <c r="AZ78" i="4"/>
  <c r="BA78" i="4"/>
  <c r="AY84" i="4"/>
  <c r="AZ84" i="4"/>
  <c r="BA84" i="4"/>
  <c r="AY85" i="4"/>
  <c r="AZ85" i="4"/>
  <c r="BA85" i="4"/>
  <c r="AY92" i="4"/>
  <c r="AZ92" i="4"/>
  <c r="BA92" i="4"/>
  <c r="AY97" i="4"/>
  <c r="AZ97" i="4"/>
  <c r="BA97" i="4"/>
  <c r="AY98" i="4"/>
  <c r="AZ98" i="4"/>
  <c r="BA98" i="4"/>
  <c r="AY99" i="4"/>
  <c r="AZ99" i="4"/>
  <c r="BA99" i="4"/>
  <c r="AY100" i="4"/>
  <c r="AZ100" i="4"/>
  <c r="BA100" i="4"/>
  <c r="AY101" i="4"/>
  <c r="AZ101" i="4"/>
  <c r="BA101" i="4"/>
  <c r="AY102" i="4"/>
  <c r="AZ102" i="4"/>
  <c r="BA102" i="4"/>
  <c r="AY103" i="4"/>
  <c r="AZ103" i="4"/>
  <c r="BA103" i="4"/>
  <c r="AY104" i="4"/>
  <c r="AZ104" i="4"/>
  <c r="BA104" i="4"/>
  <c r="AY105" i="4"/>
  <c r="AZ105" i="4"/>
  <c r="BA105" i="4"/>
  <c r="AY115" i="4"/>
  <c r="AZ115" i="4"/>
  <c r="BA115" i="4"/>
  <c r="AY130" i="4"/>
  <c r="AZ130" i="4"/>
  <c r="BA130" i="4"/>
  <c r="AY131" i="4"/>
  <c r="AZ131" i="4"/>
  <c r="BA131" i="4"/>
  <c r="AY132" i="4"/>
  <c r="AZ132" i="4"/>
  <c r="BA132" i="4"/>
  <c r="AY133" i="4"/>
  <c r="AZ133" i="4"/>
  <c r="BA133" i="4"/>
  <c r="AY134" i="4"/>
  <c r="AZ134" i="4"/>
  <c r="BA134" i="4"/>
  <c r="AY135" i="4"/>
  <c r="AZ135" i="4"/>
  <c r="BA135" i="4"/>
  <c r="AY156" i="4"/>
  <c r="AZ156" i="4"/>
  <c r="BA156" i="4"/>
  <c r="AY157" i="4"/>
  <c r="AZ157" i="4"/>
  <c r="BA157" i="4"/>
  <c r="AY158" i="4"/>
  <c r="AZ158" i="4"/>
  <c r="BA158"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214" i="4"/>
  <c r="AZ214" i="4"/>
  <c r="BA214" i="4"/>
  <c r="AY215" i="4"/>
  <c r="AZ215" i="4"/>
  <c r="BA215" i="4"/>
  <c r="AY216" i="4"/>
  <c r="AZ216" i="4"/>
  <c r="BA216" i="4"/>
  <c r="AY217" i="4"/>
  <c r="AZ217" i="4"/>
  <c r="BA217" i="4"/>
  <c r="AY218" i="4"/>
  <c r="AZ218" i="4"/>
  <c r="BA218" i="4"/>
  <c r="AY219" i="4"/>
  <c r="AZ219" i="4"/>
  <c r="BA219" i="4"/>
  <c r="AY251" i="4"/>
  <c r="AZ251" i="4"/>
  <c r="BA251" i="4"/>
  <c r="AY252" i="4"/>
  <c r="AZ252" i="4"/>
  <c r="BA252" i="4"/>
  <c r="AY253" i="4"/>
  <c r="AZ253" i="4"/>
  <c r="BA253" i="4"/>
  <c r="AY254" i="4"/>
  <c r="AZ254" i="4"/>
  <c r="BA254" i="4"/>
  <c r="AY255" i="4"/>
  <c r="AZ255" i="4"/>
  <c r="BA255" i="4"/>
  <c r="AY256" i="4"/>
  <c r="AZ256" i="4"/>
  <c r="BA256" i="4"/>
  <c r="AY257" i="4"/>
  <c r="AZ257" i="4"/>
  <c r="BA257" i="4"/>
  <c r="AY258" i="4"/>
  <c r="AZ258" i="4"/>
  <c r="BA258" i="4"/>
  <c r="AY259" i="4"/>
  <c r="AZ259" i="4"/>
  <c r="BA259" i="4"/>
  <c r="AY260" i="4"/>
  <c r="AZ260" i="4"/>
  <c r="BA260" i="4"/>
  <c r="AY261" i="4"/>
  <c r="AZ261" i="4"/>
  <c r="BA261" i="4"/>
  <c r="AY262" i="4"/>
  <c r="AZ262" i="4"/>
  <c r="BA262" i="4"/>
  <c r="AY263" i="4"/>
  <c r="AZ263" i="4"/>
  <c r="BA263" i="4"/>
  <c r="AY264" i="4"/>
  <c r="AZ264" i="4"/>
  <c r="BA264" i="4"/>
  <c r="AY265" i="4"/>
  <c r="AZ265" i="4"/>
  <c r="BA265" i="4"/>
  <c r="AY266" i="4"/>
  <c r="AZ266" i="4"/>
  <c r="BA266" i="4"/>
  <c r="AY288" i="4"/>
  <c r="AZ288" i="4"/>
  <c r="BA288" i="4"/>
  <c r="AY289" i="4"/>
  <c r="AZ289" i="4"/>
  <c r="BA289" i="4"/>
  <c r="AY290" i="4"/>
  <c r="AZ290" i="4"/>
  <c r="BA290" i="4"/>
  <c r="AY291" i="4"/>
  <c r="AZ291" i="4"/>
  <c r="BA291" i="4"/>
  <c r="AY292" i="4"/>
  <c r="AZ292" i="4"/>
  <c r="BA292" i="4"/>
  <c r="AY293" i="4"/>
  <c r="AZ293" i="4"/>
  <c r="BA293" i="4"/>
  <c r="AY296" i="4"/>
  <c r="AZ296" i="4"/>
  <c r="BA296" i="4"/>
  <c r="AY297" i="4"/>
  <c r="AZ297" i="4"/>
  <c r="BA297" i="4"/>
  <c r="AY298" i="4"/>
  <c r="AZ298" i="4"/>
  <c r="BA298" i="4"/>
  <c r="AY299" i="4"/>
  <c r="AZ299" i="4"/>
  <c r="BA299" i="4"/>
  <c r="AY300" i="4"/>
  <c r="AZ300" i="4"/>
  <c r="BA300" i="4"/>
  <c r="AY301" i="4"/>
  <c r="AZ301" i="4"/>
  <c r="BA301" i="4"/>
  <c r="AY346" i="4"/>
  <c r="AZ346" i="4"/>
  <c r="BA346" i="4"/>
  <c r="AY347" i="4"/>
  <c r="AZ347" i="4"/>
  <c r="BA347" i="4"/>
  <c r="AY348" i="4"/>
  <c r="AZ348" i="4"/>
  <c r="BA348" i="4"/>
  <c r="AY349" i="4"/>
  <c r="AZ349" i="4"/>
  <c r="BA349" i="4"/>
  <c r="AY350" i="4"/>
  <c r="AZ350" i="4"/>
  <c r="BA350" i="4"/>
  <c r="AY351" i="4"/>
  <c r="AZ351" i="4"/>
  <c r="BA351" i="4"/>
  <c r="AY376" i="4"/>
  <c r="AZ376" i="4"/>
  <c r="BA376" i="4"/>
  <c r="AY377" i="4"/>
  <c r="AZ377" i="4"/>
  <c r="BA377" i="4"/>
  <c r="AY378" i="4"/>
  <c r="AZ378" i="4"/>
  <c r="BA378" i="4"/>
  <c r="AY380" i="4"/>
  <c r="AZ380" i="4"/>
  <c r="BA380" i="4"/>
  <c r="AY381" i="4"/>
  <c r="AZ381" i="4"/>
  <c r="BA381" i="4"/>
  <c r="AY382" i="4"/>
  <c r="AZ382" i="4"/>
  <c r="BA382" i="4"/>
  <c r="AY398" i="4"/>
  <c r="AZ398" i="4"/>
  <c r="BA398" i="4"/>
  <c r="AY399" i="4"/>
  <c r="AZ399" i="4"/>
  <c r="BA399" i="4"/>
  <c r="AY400" i="4"/>
  <c r="AZ400" i="4"/>
  <c r="BA400" i="4"/>
  <c r="AY401" i="4"/>
  <c r="AZ401" i="4"/>
  <c r="BA401" i="4"/>
  <c r="AY402" i="4"/>
  <c r="AZ402" i="4"/>
  <c r="BA402" i="4"/>
  <c r="AY403" i="4"/>
  <c r="AZ403" i="4"/>
  <c r="BA403" i="4"/>
  <c r="AY412" i="4"/>
  <c r="AZ412" i="4"/>
  <c r="BA412" i="4"/>
  <c r="AY413" i="4"/>
  <c r="AZ413" i="4"/>
  <c r="BA413" i="4"/>
  <c r="AY414" i="4"/>
  <c r="AZ414" i="4"/>
  <c r="BA414" i="4"/>
  <c r="AY415" i="4"/>
  <c r="AZ415" i="4"/>
  <c r="BA415" i="4"/>
  <c r="AY416" i="4"/>
  <c r="AZ416" i="4"/>
  <c r="BA416" i="4"/>
  <c r="AY417" i="4"/>
  <c r="AZ417" i="4"/>
  <c r="BA417"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BA387" i="4"/>
  <c r="AY388" i="4"/>
  <c r="AZ388" i="4"/>
  <c r="BA388" i="4"/>
  <c r="AY389" i="4"/>
  <c r="AZ389" i="4"/>
  <c r="BA389" i="4"/>
  <c r="AY406" i="4"/>
  <c r="AZ406" i="4"/>
  <c r="BA406" i="4"/>
  <c r="AY407" i="4"/>
  <c r="AZ407" i="4"/>
  <c r="BA407" i="4"/>
  <c r="AY408" i="4"/>
  <c r="AZ408" i="4"/>
  <c r="BA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BA390" i="4"/>
  <c r="AY391" i="4"/>
  <c r="AZ391" i="4"/>
  <c r="BA391" i="4"/>
  <c r="AY392" i="4"/>
  <c r="AZ392" i="4"/>
  <c r="BA392" i="4"/>
  <c r="AY393" i="4"/>
  <c r="AZ393" i="4"/>
  <c r="BA393" i="4"/>
  <c r="AY394" i="4"/>
  <c r="AZ394" i="4"/>
  <c r="BA394" i="4"/>
  <c r="AY395" i="4"/>
  <c r="AZ395" i="4"/>
  <c r="BA395" i="4"/>
  <c r="AY396" i="4"/>
  <c r="AZ396" i="4"/>
  <c r="BA396" i="4"/>
  <c r="AY397" i="4"/>
  <c r="AZ397" i="4"/>
  <c r="BA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23" i="4"/>
  <c r="AR424" i="4"/>
  <c r="AR425" i="4"/>
  <c r="AR426" i="4"/>
  <c r="AR427" i="4"/>
  <c r="AR428" i="4"/>
  <c r="AR429" i="4"/>
  <c r="AR430" i="4"/>
  <c r="AR431" i="4"/>
  <c r="AR432" i="4"/>
  <c r="AR433" i="4"/>
  <c r="AR434" i="4"/>
  <c r="AR435" i="4"/>
  <c r="AR436" i="4"/>
  <c r="AR437" i="4"/>
  <c r="AR438" i="4"/>
  <c r="AR439" i="4"/>
  <c r="AR440" i="4"/>
  <c r="AR441" i="4"/>
  <c r="AR442" i="4"/>
  <c r="AR443" i="4"/>
  <c r="AR444" i="4"/>
  <c r="AR445" i="4"/>
  <c r="AR446" i="4"/>
  <c r="AR447" i="4"/>
  <c r="AR448"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97" i="4"/>
  <c r="AR98" i="4"/>
  <c r="AR99" i="4"/>
  <c r="AR100" i="4"/>
  <c r="AR101" i="4"/>
  <c r="AR10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406" i="4"/>
  <c r="AR407" i="4"/>
  <c r="AR408"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23" i="4"/>
  <c r="AM424" i="4"/>
  <c r="AM425" i="4"/>
  <c r="AM426" i="4"/>
  <c r="AM427" i="4"/>
  <c r="AM428" i="4"/>
  <c r="AM429" i="4"/>
  <c r="AM430" i="4"/>
  <c r="AM431" i="4"/>
  <c r="AM432" i="4"/>
  <c r="AM433" i="4"/>
  <c r="AM434" i="4"/>
  <c r="AM435" i="4"/>
  <c r="AM436" i="4"/>
  <c r="AM437" i="4"/>
  <c r="AM438" i="4"/>
  <c r="AM439" i="4"/>
  <c r="AM440" i="4"/>
  <c r="AM441" i="4"/>
  <c r="AM442" i="4"/>
  <c r="AM443" i="4"/>
  <c r="AM444" i="4"/>
  <c r="AM445" i="4"/>
  <c r="AM446" i="4"/>
  <c r="AM447" i="4"/>
  <c r="AM448"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97" i="4"/>
  <c r="AM98" i="4"/>
  <c r="AM99" i="4"/>
  <c r="AM100" i="4"/>
  <c r="AM101" i="4"/>
  <c r="AM10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335" i="4"/>
  <c r="AD334" i="4"/>
  <c r="AD333" i="4"/>
  <c r="AD306" i="4"/>
  <c r="AD305" i="4"/>
  <c r="AD304" i="4"/>
  <c r="AD278" i="4"/>
  <c r="AD277" i="4"/>
  <c r="AD276" i="4"/>
  <c r="AD204" i="4"/>
  <c r="AD203" i="4"/>
  <c r="AD202" i="4"/>
  <c r="AD189" i="4"/>
  <c r="AD188" i="4"/>
  <c r="AD187" i="4"/>
  <c r="AD186" i="4"/>
  <c r="AD175" i="4"/>
  <c r="AD174" i="4"/>
  <c r="AD151" i="4"/>
  <c r="AD150" i="4"/>
  <c r="AD149" i="4"/>
  <c r="AD136" i="4"/>
  <c r="AD129" i="4"/>
  <c r="AD64" i="4"/>
  <c r="AD63" i="4"/>
  <c r="AD62" i="4"/>
  <c r="AD61" i="4"/>
  <c r="AD60" i="4"/>
  <c r="AD57" i="4"/>
  <c r="AD56" i="4"/>
  <c r="AD55" i="4"/>
  <c r="AD36" i="4"/>
  <c r="AD33" i="4"/>
  <c r="AD30" i="4"/>
  <c r="AD27" i="4"/>
  <c r="AD26" i="4"/>
  <c r="AD25" i="4"/>
  <c r="AD24" i="4"/>
  <c r="AD22" i="4"/>
  <c r="AD21" i="4"/>
  <c r="Y335" i="4"/>
  <c r="Y334" i="4"/>
  <c r="Y333" i="4"/>
  <c r="Y306" i="4"/>
  <c r="Y305" i="4"/>
  <c r="Y304" i="4"/>
  <c r="Y278" i="4"/>
  <c r="Y277" i="4"/>
  <c r="Y276" i="4"/>
  <c r="Y204" i="4"/>
  <c r="Y203" i="4"/>
  <c r="Y202" i="4"/>
  <c r="Y189" i="4"/>
  <c r="Y188" i="4"/>
  <c r="Y187" i="4"/>
  <c r="Y186" i="4"/>
  <c r="Y175" i="4"/>
  <c r="Y174" i="4"/>
  <c r="Y151" i="4"/>
  <c r="Y150" i="4"/>
  <c r="Y149" i="4"/>
  <c r="Y136" i="4"/>
  <c r="Y129" i="4"/>
  <c r="Y64" i="4"/>
  <c r="Y63" i="4"/>
  <c r="Y62" i="4"/>
  <c r="Y61" i="4"/>
  <c r="Y60" i="4"/>
  <c r="Y57" i="4"/>
  <c r="Y56" i="4"/>
  <c r="Y55" i="4"/>
  <c r="Y36" i="4"/>
  <c r="Y33" i="4"/>
  <c r="Y30" i="4"/>
  <c r="Y27" i="4"/>
  <c r="Y26" i="4"/>
  <c r="Y25" i="4"/>
  <c r="Y24" i="4"/>
  <c r="Y22" i="4"/>
  <c r="Y21"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23" i="4"/>
  <c r="AC424" i="4"/>
  <c r="AC425" i="4"/>
  <c r="AC426" i="4"/>
  <c r="AC427" i="4"/>
  <c r="AC428" i="4"/>
  <c r="AC429" i="4"/>
  <c r="AC430" i="4"/>
  <c r="AC431" i="4"/>
  <c r="AC432" i="4"/>
  <c r="AC433" i="4"/>
  <c r="AC434" i="4"/>
  <c r="AC435" i="4"/>
  <c r="AC436" i="4"/>
  <c r="AC437" i="4"/>
  <c r="AC438" i="4"/>
  <c r="AC439" i="4"/>
  <c r="AC440" i="4"/>
  <c r="AC441" i="4"/>
  <c r="AC442" i="4"/>
  <c r="AC443" i="4"/>
  <c r="AC444" i="4"/>
  <c r="AC445" i="4"/>
  <c r="AC446" i="4"/>
  <c r="AC447" i="4"/>
  <c r="AC448" i="4"/>
  <c r="AC279" i="4"/>
  <c r="AC280" i="4"/>
  <c r="AC281" i="4"/>
  <c r="AC282" i="4"/>
  <c r="AC287" i="4"/>
  <c r="AC66" i="4"/>
  <c r="AC69" i="4"/>
  <c r="AC74" i="4"/>
  <c r="AC77" i="4"/>
  <c r="AC176" i="4"/>
  <c r="AC355" i="4"/>
  <c r="AC356" i="4"/>
  <c r="AC357" i="4"/>
  <c r="AC384" i="4"/>
  <c r="AC385" i="4"/>
  <c r="AC386"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97" i="4"/>
  <c r="AC98" i="4"/>
  <c r="AC99" i="4"/>
  <c r="AC100" i="4"/>
  <c r="AC101" i="4"/>
  <c r="AC10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46" i="4"/>
  <c r="AC147" i="4"/>
  <c r="AC148"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23" i="4"/>
  <c r="X424" i="4"/>
  <c r="X425" i="4"/>
  <c r="X426" i="4"/>
  <c r="X427" i="4"/>
  <c r="X428" i="4"/>
  <c r="X429" i="4"/>
  <c r="X430" i="4"/>
  <c r="X431" i="4"/>
  <c r="X432" i="4"/>
  <c r="X433" i="4"/>
  <c r="X434" i="4"/>
  <c r="X435" i="4"/>
  <c r="X436" i="4"/>
  <c r="X437" i="4"/>
  <c r="X438" i="4"/>
  <c r="X439" i="4"/>
  <c r="X440" i="4"/>
  <c r="X441" i="4"/>
  <c r="X442" i="4"/>
  <c r="X443" i="4"/>
  <c r="X444" i="4"/>
  <c r="X445" i="4"/>
  <c r="X446" i="4"/>
  <c r="X447" i="4"/>
  <c r="X448" i="4"/>
  <c r="X279" i="4"/>
  <c r="X280" i="4"/>
  <c r="X281" i="4"/>
  <c r="X282" i="4"/>
  <c r="X287" i="4"/>
  <c r="X66" i="4"/>
  <c r="X69" i="4"/>
  <c r="X74" i="4"/>
  <c r="X77" i="4"/>
  <c r="X176" i="4"/>
  <c r="X355" i="4"/>
  <c r="X356" i="4"/>
  <c r="X357" i="4"/>
  <c r="X384" i="4"/>
  <c r="X385" i="4"/>
  <c r="X386" i="4"/>
  <c r="X409" i="4"/>
  <c r="X410" i="4"/>
  <c r="X411" i="4"/>
  <c r="X420" i="4"/>
  <c r="X421" i="4"/>
  <c r="X422" i="4"/>
  <c r="X9" i="4"/>
  <c r="X23" i="4"/>
  <c r="X32" i="4"/>
  <c r="X34" i="4"/>
  <c r="X41" i="4"/>
  <c r="X45" i="4"/>
  <c r="X49" i="4"/>
  <c r="X58" i="4"/>
  <c r="X65" i="4"/>
  <c r="X67" i="4"/>
  <c r="X71" i="4"/>
  <c r="X79" i="4"/>
  <c r="X82" i="4"/>
  <c r="X83" i="4"/>
  <c r="X86" i="4"/>
  <c r="X90" i="4"/>
  <c r="X91" i="4"/>
  <c r="X93" i="4"/>
  <c r="X95" i="4"/>
  <c r="X106" i="4"/>
  <c r="X107" i="4"/>
  <c r="X108" i="4"/>
  <c r="X109" i="4"/>
  <c r="X110" i="4"/>
  <c r="X111" i="4"/>
  <c r="X112" i="4"/>
  <c r="X113" i="4"/>
  <c r="X114" i="4"/>
  <c r="X196" i="4"/>
  <c r="X197" i="4"/>
  <c r="X198" i="4"/>
  <c r="X199" i="4"/>
  <c r="X200" i="4"/>
  <c r="X201" i="4"/>
  <c r="X364" i="4"/>
  <c r="X365" i="4"/>
  <c r="X366" i="4"/>
  <c r="X367" i="4"/>
  <c r="X368" i="4"/>
  <c r="X369" i="4"/>
  <c r="X171" i="4"/>
  <c r="X172" i="4"/>
  <c r="X173" i="4"/>
  <c r="X3" i="4"/>
  <c r="X12" i="4"/>
  <c r="X13" i="4"/>
  <c r="X17" i="4"/>
  <c r="X19" i="4"/>
  <c r="X28" i="4"/>
  <c r="X35" i="4"/>
  <c r="X37" i="4"/>
  <c r="X43" i="4"/>
  <c r="X53" i="4"/>
  <c r="X54" i="4"/>
  <c r="X59" i="4"/>
  <c r="X73" i="4"/>
  <c r="X78" i="4"/>
  <c r="X84" i="4"/>
  <c r="X85" i="4"/>
  <c r="X92" i="4"/>
  <c r="X97" i="4"/>
  <c r="X98" i="4"/>
  <c r="X99" i="4"/>
  <c r="X100" i="4"/>
  <c r="X101" i="4"/>
  <c r="X102" i="4"/>
  <c r="X103" i="4"/>
  <c r="X104" i="4"/>
  <c r="X105" i="4"/>
  <c r="X115" i="4"/>
  <c r="X130" i="4"/>
  <c r="X131" i="4"/>
  <c r="X132" i="4"/>
  <c r="X133" i="4"/>
  <c r="X134" i="4"/>
  <c r="X135" i="4"/>
  <c r="X156" i="4"/>
  <c r="X157" i="4"/>
  <c r="X158" i="4"/>
  <c r="X160" i="4"/>
  <c r="X161" i="4"/>
  <c r="X162" i="4"/>
  <c r="X163" i="4"/>
  <c r="X164" i="4"/>
  <c r="X165" i="4"/>
  <c r="X166" i="4"/>
  <c r="X167" i="4"/>
  <c r="X214" i="4"/>
  <c r="X215" i="4"/>
  <c r="X216" i="4"/>
  <c r="X217" i="4"/>
  <c r="X218" i="4"/>
  <c r="X219" i="4"/>
  <c r="X251" i="4"/>
  <c r="X252" i="4"/>
  <c r="X253" i="4"/>
  <c r="X254" i="4"/>
  <c r="X255" i="4"/>
  <c r="X256" i="4"/>
  <c r="X257" i="4"/>
  <c r="X258"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46" i="4"/>
  <c r="X147" i="4"/>
  <c r="X148"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49" i="4"/>
  <c r="T149" i="4" s="1"/>
  <c r="S176" i="4"/>
  <c r="T176" i="4" s="1"/>
  <c r="S8" i="4"/>
  <c r="T8" i="4" s="1"/>
  <c r="S70" i="4"/>
  <c r="T70" i="4" s="1"/>
  <c r="S178" i="4"/>
  <c r="T178" i="4" s="1"/>
  <c r="S180" i="4"/>
  <c r="T180" i="4" s="1"/>
  <c r="S181" i="4"/>
  <c r="T181" i="4" s="1"/>
  <c r="S182" i="4"/>
  <c r="T182" i="4" s="1"/>
  <c r="S183" i="4"/>
  <c r="T183" i="4" s="1"/>
  <c r="S184" i="4"/>
  <c r="T184" i="4" s="1"/>
  <c r="S268" i="4"/>
  <c r="T268" i="4" s="1"/>
  <c r="S269" i="4"/>
  <c r="T269" i="4" s="1"/>
  <c r="S270" i="4"/>
  <c r="T270" i="4" s="1"/>
  <c r="S271" i="4"/>
  <c r="T271" i="4" s="1"/>
  <c r="S272" i="4"/>
  <c r="T272" i="4" s="1"/>
  <c r="S322" i="4"/>
  <c r="T322" i="4" s="1"/>
  <c r="S323" i="4"/>
  <c r="T323" i="4" s="1"/>
  <c r="S325" i="4"/>
  <c r="T325" i="4" s="1"/>
  <c r="S326" i="4"/>
  <c r="T326" i="4" s="1"/>
  <c r="S327" i="4"/>
  <c r="T327" i="4" s="1"/>
  <c r="S358" i="4"/>
  <c r="T358" i="4" s="1"/>
  <c r="S359" i="4"/>
  <c r="T359" i="4" s="1"/>
  <c r="S360" i="4"/>
  <c r="T360" i="4" s="1"/>
  <c r="S361" i="4"/>
  <c r="T361" i="4" s="1"/>
  <c r="S370" i="4"/>
  <c r="T370" i="4" s="1"/>
  <c r="S371" i="4"/>
  <c r="T371" i="4" s="1"/>
  <c r="S373" i="4"/>
  <c r="T373" i="4" s="1"/>
  <c r="S374" i="4"/>
  <c r="T374" i="4" s="1"/>
  <c r="S375" i="4"/>
  <c r="T375" i="4" s="1"/>
  <c r="S425" i="4"/>
  <c r="T425" i="4" s="1"/>
  <c r="S426" i="4"/>
  <c r="T426" i="4" s="1"/>
  <c r="S428" i="4"/>
  <c r="T428" i="4" s="1"/>
  <c r="S429" i="4"/>
  <c r="T429" i="4" s="1"/>
  <c r="S430" i="4"/>
  <c r="T430" i="4" s="1"/>
  <c r="S433" i="4"/>
  <c r="T433" i="4" s="1"/>
  <c r="S434" i="4"/>
  <c r="T434" i="4" s="1"/>
  <c r="S436" i="4"/>
  <c r="T436" i="4" s="1"/>
  <c r="S437" i="4"/>
  <c r="T437" i="4" s="1"/>
  <c r="S438" i="4"/>
  <c r="T438" i="4" s="1"/>
  <c r="S441" i="4"/>
  <c r="T441" i="4" s="1"/>
  <c r="S442" i="4"/>
  <c r="T442" i="4" s="1"/>
  <c r="S444" i="4"/>
  <c r="T444" i="4" s="1"/>
  <c r="S445" i="4"/>
  <c r="T445" i="4" s="1"/>
  <c r="S446" i="4"/>
  <c r="T446" i="4" s="1"/>
  <c r="S280" i="4"/>
  <c r="S282" i="4"/>
  <c r="S287" i="4"/>
  <c r="S66" i="4"/>
  <c r="T66" i="4" s="1"/>
  <c r="S74" i="4"/>
  <c r="T74" i="4" s="1"/>
  <c r="S384" i="4"/>
  <c r="T384" i="4" s="1"/>
  <c r="S386" i="4"/>
  <c r="T386" i="4" s="1"/>
  <c r="S409" i="4"/>
  <c r="T409" i="4" s="1"/>
  <c r="S410" i="4"/>
  <c r="T410" i="4" s="1"/>
  <c r="S420" i="4"/>
  <c r="S421" i="4"/>
  <c r="S422" i="4"/>
  <c r="S23" i="4"/>
  <c r="T23" i="4" s="1"/>
  <c r="S32" i="4"/>
  <c r="T32" i="4" s="1"/>
  <c r="S34" i="4"/>
  <c r="T34" i="4" s="1"/>
  <c r="S45" i="4"/>
  <c r="T45" i="4" s="1"/>
  <c r="S49" i="4"/>
  <c r="T49" i="4" s="1"/>
  <c r="S58" i="4"/>
  <c r="T58" i="4" s="1"/>
  <c r="S67" i="4"/>
  <c r="T67" i="4" s="1"/>
  <c r="S71" i="4"/>
  <c r="T71" i="4" s="1"/>
  <c r="S79" i="4"/>
  <c r="T79" i="4" s="1"/>
  <c r="S83" i="4"/>
  <c r="T83" i="4" s="1"/>
  <c r="S86" i="4"/>
  <c r="T86" i="4" s="1"/>
  <c r="S90" i="4"/>
  <c r="T90" i="4" s="1"/>
  <c r="S93" i="4"/>
  <c r="T93" i="4" s="1"/>
  <c r="S95" i="4"/>
  <c r="T95" i="4" s="1"/>
  <c r="S106" i="4"/>
  <c r="T106" i="4" s="1"/>
  <c r="S108" i="4"/>
  <c r="T108" i="4" s="1"/>
  <c r="S109" i="4"/>
  <c r="T109" i="4" s="1"/>
  <c r="S110" i="4"/>
  <c r="T110" i="4" s="1"/>
  <c r="S112" i="4"/>
  <c r="T112" i="4" s="1"/>
  <c r="S113" i="4"/>
  <c r="T113" i="4" s="1"/>
  <c r="S114" i="4"/>
  <c r="T114" i="4" s="1"/>
  <c r="S197" i="4"/>
  <c r="T197" i="4" s="1"/>
  <c r="S198" i="4"/>
  <c r="T198" i="4" s="1"/>
  <c r="S199" i="4"/>
  <c r="T199" i="4" s="1"/>
  <c r="S200" i="4"/>
  <c r="T200" i="4" s="1"/>
  <c r="S201" i="4"/>
  <c r="T201" i="4" s="1"/>
  <c r="S364" i="4"/>
  <c r="T364" i="4" s="1"/>
  <c r="S365" i="4"/>
  <c r="T365" i="4" s="1"/>
  <c r="S367" i="4"/>
  <c r="T367" i="4" s="1"/>
  <c r="S368" i="4"/>
  <c r="T368" i="4" s="1"/>
  <c r="S369" i="4"/>
  <c r="T369" i="4" s="1"/>
  <c r="S171" i="4"/>
  <c r="T171" i="4" s="1"/>
  <c r="S172" i="4"/>
  <c r="T172" i="4" s="1"/>
  <c r="S173" i="4"/>
  <c r="T173" i="4" s="1"/>
  <c r="S3" i="4"/>
  <c r="T3" i="4" s="1"/>
  <c r="S13" i="4"/>
  <c r="T13" i="4" s="1"/>
  <c r="S17" i="4"/>
  <c r="T17" i="4" s="1"/>
  <c r="S19" i="4"/>
  <c r="T19" i="4" s="1"/>
  <c r="S28" i="4"/>
  <c r="T28" i="4" s="1"/>
  <c r="S35" i="4"/>
  <c r="T35" i="4" s="1"/>
  <c r="S37" i="4"/>
  <c r="T37" i="4" s="1"/>
  <c r="S43" i="4"/>
  <c r="T43" i="4" s="1"/>
  <c r="S54" i="4"/>
  <c r="T54" i="4" s="1"/>
  <c r="S59" i="4"/>
  <c r="T59" i="4" s="1"/>
  <c r="S73" i="4"/>
  <c r="T73" i="4" s="1"/>
  <c r="S78" i="4"/>
  <c r="T78" i="4" s="1"/>
  <c r="S84" i="4"/>
  <c r="T84" i="4" s="1"/>
  <c r="S85" i="4"/>
  <c r="T85" i="4" s="1"/>
  <c r="S92" i="4"/>
  <c r="T92" i="4" s="1"/>
  <c r="S98" i="4"/>
  <c r="T98" i="4" s="1"/>
  <c r="S99" i="4"/>
  <c r="T99" i="4" s="1"/>
  <c r="S100" i="4"/>
  <c r="T100" i="4" s="1"/>
  <c r="S101" i="4"/>
  <c r="T101" i="4" s="1"/>
  <c r="S102" i="4"/>
  <c r="T102" i="4" s="1"/>
  <c r="S103" i="4"/>
  <c r="T103" i="4" s="1"/>
  <c r="S104" i="4"/>
  <c r="T104" i="4" s="1"/>
  <c r="S115" i="4"/>
  <c r="T115" i="4" s="1"/>
  <c r="S130" i="4"/>
  <c r="T130" i="4" s="1"/>
  <c r="S131" i="4"/>
  <c r="T131" i="4" s="1"/>
  <c r="S132" i="4"/>
  <c r="T132" i="4" s="1"/>
  <c r="S133" i="4"/>
  <c r="T133" i="4" s="1"/>
  <c r="S134" i="4"/>
  <c r="T134" i="4" s="1"/>
  <c r="S135" i="4"/>
  <c r="T135" i="4" s="1"/>
  <c r="S157" i="4"/>
  <c r="T157" i="4" s="1"/>
  <c r="S158" i="4"/>
  <c r="T158" i="4" s="1"/>
  <c r="S160" i="4"/>
  <c r="T160" i="4" s="1"/>
  <c r="S161" i="4"/>
  <c r="T161" i="4" s="1"/>
  <c r="S162" i="4"/>
  <c r="T162" i="4" s="1"/>
  <c r="S163" i="4"/>
  <c r="T163" i="4" s="1"/>
  <c r="S164" i="4"/>
  <c r="T164" i="4" s="1"/>
  <c r="S166" i="4"/>
  <c r="T166" i="4" s="1"/>
  <c r="S167" i="4"/>
  <c r="T167" i="4" s="1"/>
  <c r="S214" i="4"/>
  <c r="T214" i="4" s="1"/>
  <c r="S215" i="4"/>
  <c r="T215" i="4" s="1"/>
  <c r="S216" i="4"/>
  <c r="T216" i="4" s="1"/>
  <c r="S217" i="4"/>
  <c r="T217" i="4" s="1"/>
  <c r="S218" i="4"/>
  <c r="T218" i="4" s="1"/>
  <c r="S251" i="4"/>
  <c r="T251" i="4" s="1"/>
  <c r="S252" i="4"/>
  <c r="T252" i="4" s="1"/>
  <c r="S253" i="4"/>
  <c r="T253" i="4" s="1"/>
  <c r="S254" i="4"/>
  <c r="T254" i="4" s="1"/>
  <c r="S255" i="4"/>
  <c r="T255" i="4" s="1"/>
  <c r="S256" i="4"/>
  <c r="T256" i="4" s="1"/>
  <c r="S257" i="4"/>
  <c r="T257" i="4" s="1"/>
  <c r="S259" i="4"/>
  <c r="T259" i="4" s="1"/>
  <c r="S260" i="4"/>
  <c r="T260" i="4" s="1"/>
  <c r="S261" i="4"/>
  <c r="T261" i="4" s="1"/>
  <c r="S262" i="4"/>
  <c r="T262" i="4" s="1"/>
  <c r="S263" i="4"/>
  <c r="T263" i="4" s="1"/>
  <c r="S264" i="4"/>
  <c r="T264" i="4" s="1"/>
  <c r="S265" i="4"/>
  <c r="T265" i="4" s="1"/>
  <c r="S288" i="4"/>
  <c r="T288" i="4" s="1"/>
  <c r="S289" i="4"/>
  <c r="T289" i="4" s="1"/>
  <c r="S290" i="4"/>
  <c r="T290" i="4" s="1"/>
  <c r="S291" i="4"/>
  <c r="T291" i="4" s="1"/>
  <c r="S292" i="4"/>
  <c r="T292" i="4" s="1"/>
  <c r="S293" i="4"/>
  <c r="T293" i="4" s="1"/>
  <c r="S296" i="4"/>
  <c r="T296" i="4" s="1"/>
  <c r="S298" i="4"/>
  <c r="T298" i="4" s="1"/>
  <c r="S299" i="4"/>
  <c r="T299" i="4" s="1"/>
  <c r="S300" i="4"/>
  <c r="T300" i="4" s="1"/>
  <c r="S301" i="4"/>
  <c r="T301" i="4" s="1"/>
  <c r="S346" i="4"/>
  <c r="T346" i="4" s="1"/>
  <c r="S347" i="4"/>
  <c r="T347" i="4" s="1"/>
  <c r="S348" i="4"/>
  <c r="T348" i="4" s="1"/>
  <c r="S350" i="4"/>
  <c r="T350" i="4" s="1"/>
  <c r="S351" i="4"/>
  <c r="T351" i="4" s="1"/>
  <c r="S376" i="4"/>
  <c r="T376" i="4" s="1"/>
  <c r="S377" i="4"/>
  <c r="T377" i="4" s="1"/>
  <c r="S378" i="4"/>
  <c r="T378" i="4" s="1"/>
  <c r="S380" i="4"/>
  <c r="T380" i="4" s="1"/>
  <c r="S381" i="4"/>
  <c r="T381" i="4" s="1"/>
  <c r="S398" i="4"/>
  <c r="T398" i="4" s="1"/>
  <c r="S399" i="4"/>
  <c r="T399" i="4" s="1"/>
  <c r="S400" i="4"/>
  <c r="T400" i="4" s="1"/>
  <c r="S401" i="4"/>
  <c r="T401" i="4" s="1"/>
  <c r="S402" i="4"/>
  <c r="T402" i="4" s="1"/>
  <c r="S403" i="4"/>
  <c r="T403" i="4" s="1"/>
  <c r="S412" i="4"/>
  <c r="T412" i="4" s="1"/>
  <c r="S414" i="4"/>
  <c r="T414" i="4" s="1"/>
  <c r="S415" i="4"/>
  <c r="T415" i="4" s="1"/>
  <c r="S416" i="4"/>
  <c r="T416" i="4" s="1"/>
  <c r="S417" i="4"/>
  <c r="T417" i="4" s="1"/>
  <c r="S152" i="4"/>
  <c r="T152" i="4" s="1"/>
  <c r="S153" i="4"/>
  <c r="T153" i="4" s="1"/>
  <c r="S154" i="4"/>
  <c r="T154" i="4" s="1"/>
  <c r="S169" i="4"/>
  <c r="T169" i="4" s="1"/>
  <c r="S170" i="4"/>
  <c r="T170" i="4" s="1"/>
  <c r="S208" i="4"/>
  <c r="T208" i="4" s="1"/>
  <c r="S209" i="4"/>
  <c r="T209" i="4" s="1"/>
  <c r="S210" i="4"/>
  <c r="T210" i="4" s="1"/>
  <c r="S211" i="4"/>
  <c r="T211" i="4" s="1"/>
  <c r="S137" i="4"/>
  <c r="T137" i="4" s="1"/>
  <c r="S139" i="4"/>
  <c r="T139" i="4" s="1"/>
  <c r="S140" i="4"/>
  <c r="T140" i="4" s="1"/>
  <c r="S141" i="4"/>
  <c r="T141" i="4" s="1"/>
  <c r="S142" i="4"/>
  <c r="T142" i="4" s="1"/>
  <c r="S143" i="4"/>
  <c r="T143" i="4" s="1"/>
  <c r="S144" i="4"/>
  <c r="T144" i="4" s="1"/>
  <c r="S145" i="4"/>
  <c r="T145" i="4" s="1"/>
  <c r="S212" i="4"/>
  <c r="T212" i="4" s="1"/>
  <c r="S213" i="4"/>
  <c r="T213" i="4" s="1"/>
  <c r="S220" i="4"/>
  <c r="T220" i="4" s="1"/>
  <c r="S221" i="4"/>
  <c r="T221" i="4" s="1"/>
  <c r="S222" i="4"/>
  <c r="T222" i="4" s="1"/>
  <c r="S223" i="4"/>
  <c r="T223" i="4" s="1"/>
  <c r="S224" i="4"/>
  <c r="T224" i="4" s="1"/>
  <c r="S226" i="4"/>
  <c r="T226" i="4" s="1"/>
  <c r="S227" i="4"/>
  <c r="T227" i="4" s="1"/>
  <c r="S228" i="4"/>
  <c r="T228" i="4" s="1"/>
  <c r="S229" i="4"/>
  <c r="T229" i="4" s="1"/>
  <c r="S230" i="4"/>
  <c r="T230" i="4" s="1"/>
  <c r="S231" i="4"/>
  <c r="T231" i="4" s="1"/>
  <c r="S232" i="4"/>
  <c r="T232" i="4" s="1"/>
  <c r="S234" i="4"/>
  <c r="T234" i="4" s="1"/>
  <c r="S235" i="4"/>
  <c r="T235" i="4" s="1"/>
  <c r="S236" i="4"/>
  <c r="T236" i="4" s="1"/>
  <c r="S294" i="4"/>
  <c r="T294" i="4" s="1"/>
  <c r="S295" i="4"/>
  <c r="T295" i="4" s="1"/>
  <c r="S302" i="4"/>
  <c r="T302" i="4" s="1"/>
  <c r="S303" i="4"/>
  <c r="T303" i="4" s="1"/>
  <c r="S345" i="4"/>
  <c r="T345" i="4" s="1"/>
  <c r="S379" i="4"/>
  <c r="T379" i="4" s="1"/>
  <c r="S383" i="4"/>
  <c r="T383" i="4" s="1"/>
  <c r="S404" i="4"/>
  <c r="T404" i="4" s="1"/>
  <c r="S405" i="4"/>
  <c r="T405" i="4" s="1"/>
  <c r="S418" i="4"/>
  <c r="T418" i="4" s="1"/>
  <c r="S419" i="4"/>
  <c r="T419" i="4" s="1"/>
  <c r="S5" i="4"/>
  <c r="T5" i="4" s="1"/>
  <c r="S6" i="4"/>
  <c r="T6" i="4" s="1"/>
  <c r="S10" i="4"/>
  <c r="T10" i="4" s="1"/>
  <c r="S11" i="4"/>
  <c r="T11" i="4" s="1"/>
  <c r="S14" i="4"/>
  <c r="T14" i="4" s="1"/>
  <c r="S15" i="4"/>
  <c r="T15" i="4" s="1"/>
  <c r="S18" i="4"/>
  <c r="T18" i="4" s="1"/>
  <c r="S29" i="4"/>
  <c r="T29" i="4" s="1"/>
  <c r="S31" i="4"/>
  <c r="T31" i="4" s="1"/>
  <c r="S38" i="4"/>
  <c r="T38" i="4" s="1"/>
  <c r="S39" i="4"/>
  <c r="T39" i="4" s="1"/>
  <c r="S40" i="4"/>
  <c r="T40" i="4" s="1"/>
  <c r="S42" i="4"/>
  <c r="T42" i="4" s="1"/>
  <c r="S44" i="4"/>
  <c r="T44" i="4" s="1"/>
  <c r="S47" i="4"/>
  <c r="T47" i="4" s="1"/>
  <c r="S48" i="4"/>
  <c r="T48" i="4" s="1"/>
  <c r="S50" i="4"/>
  <c r="T50" i="4" s="1"/>
  <c r="S51" i="4"/>
  <c r="T51" i="4" s="1"/>
  <c r="S52" i="4"/>
  <c r="T52" i="4" s="1"/>
  <c r="S68" i="4"/>
  <c r="T68" i="4" s="1"/>
  <c r="S72" i="4"/>
  <c r="T72" i="4" s="1"/>
  <c r="S76" i="4"/>
  <c r="T76" i="4" s="1"/>
  <c r="S80" i="4"/>
  <c r="T80" i="4" s="1"/>
  <c r="S81" i="4"/>
  <c r="T81" i="4" s="1"/>
  <c r="S87" i="4"/>
  <c r="T87" i="4" s="1"/>
  <c r="S88" i="4"/>
  <c r="T88" i="4" s="1"/>
  <c r="S89" i="4"/>
  <c r="T89" i="4" s="1"/>
  <c r="S94" i="4"/>
  <c r="T94" i="4" s="1"/>
  <c r="S116" i="4"/>
  <c r="T116" i="4" s="1"/>
  <c r="S126" i="4"/>
  <c r="T126" i="4" s="1"/>
  <c r="S127" i="4"/>
  <c r="T127" i="4" s="1"/>
  <c r="S128" i="4"/>
  <c r="T128" i="4" s="1"/>
  <c r="S159" i="4"/>
  <c r="T159" i="4" s="1"/>
  <c r="S177" i="4"/>
  <c r="T177" i="4" s="1"/>
  <c r="S179" i="4"/>
  <c r="T179" i="4" s="1"/>
  <c r="S190" i="4"/>
  <c r="T190" i="4" s="1"/>
  <c r="S191" i="4"/>
  <c r="T191" i="4" s="1"/>
  <c r="S205" i="4"/>
  <c r="T205" i="4" s="1"/>
  <c r="S206" i="4"/>
  <c r="T206" i="4" s="1"/>
  <c r="S207" i="4"/>
  <c r="T207" i="4" s="1"/>
  <c r="S237" i="4"/>
  <c r="T237" i="4" s="1"/>
  <c r="S238" i="4"/>
  <c r="T238" i="4" s="1"/>
  <c r="S240" i="4"/>
  <c r="T240" i="4" s="1"/>
  <c r="S241" i="4"/>
  <c r="T241" i="4" s="1"/>
  <c r="S242" i="4"/>
  <c r="T242" i="4" s="1"/>
  <c r="S243" i="4"/>
  <c r="T243" i="4" s="1"/>
  <c r="S244" i="4"/>
  <c r="T244" i="4" s="1"/>
  <c r="S245" i="4"/>
  <c r="T245" i="4" s="1"/>
  <c r="S246" i="4"/>
  <c r="T246" i="4" s="1"/>
  <c r="S248" i="4"/>
  <c r="T248" i="4" s="1"/>
  <c r="S249" i="4"/>
  <c r="T249" i="4" s="1"/>
  <c r="S250" i="4"/>
  <c r="T250" i="4" s="1"/>
  <c r="S273" i="4"/>
  <c r="T273" i="4" s="1"/>
  <c r="S274" i="4"/>
  <c r="T274" i="4" s="1"/>
  <c r="S275" i="4"/>
  <c r="T275" i="4" s="1"/>
  <c r="S307" i="4"/>
  <c r="T307" i="4" s="1"/>
  <c r="S309" i="4"/>
  <c r="T309" i="4" s="1"/>
  <c r="S330" i="4"/>
  <c r="T330" i="4" s="1"/>
  <c r="S331" i="4"/>
  <c r="T331" i="4" s="1"/>
  <c r="S332" i="4"/>
  <c r="T332" i="4" s="1"/>
  <c r="S352" i="4"/>
  <c r="T352" i="4" s="1"/>
  <c r="S353" i="4"/>
  <c r="T353" i="4" s="1"/>
  <c r="S354" i="4"/>
  <c r="T354" i="4" s="1"/>
  <c r="S388" i="4"/>
  <c r="T388" i="4" s="1"/>
  <c r="S389" i="4"/>
  <c r="T389" i="4" s="1"/>
  <c r="S406" i="4"/>
  <c r="T406" i="4" s="1"/>
  <c r="S407" i="4"/>
  <c r="T407" i="4" s="1"/>
  <c r="S408" i="4"/>
  <c r="T408" i="4" s="1"/>
  <c r="S328" i="4"/>
  <c r="T328" i="4" s="1"/>
  <c r="S329" i="4"/>
  <c r="T329" i="4" s="1"/>
  <c r="S118" i="4"/>
  <c r="T118" i="4" s="1"/>
  <c r="S119" i="4"/>
  <c r="T119" i="4" s="1"/>
  <c r="S120" i="4"/>
  <c r="T120" i="4" s="1"/>
  <c r="S121" i="4"/>
  <c r="T121" i="4" s="1"/>
  <c r="S122" i="4"/>
  <c r="T122" i="4" s="1"/>
  <c r="S123" i="4"/>
  <c r="T123" i="4" s="1"/>
  <c r="S124" i="4"/>
  <c r="T124" i="4" s="1"/>
  <c r="S146" i="4"/>
  <c r="T146" i="4" s="1"/>
  <c r="S147" i="4"/>
  <c r="T147" i="4" s="1"/>
  <c r="S148" i="4"/>
  <c r="T148" i="4" s="1"/>
  <c r="S192" i="4"/>
  <c r="T192" i="4" s="1"/>
  <c r="S193" i="4"/>
  <c r="T193" i="4" s="1"/>
  <c r="S194" i="4"/>
  <c r="T194" i="4" s="1"/>
  <c r="S195" i="4"/>
  <c r="T195" i="4" s="1"/>
  <c r="S284" i="4"/>
  <c r="T284" i="4" s="1"/>
  <c r="S285" i="4"/>
  <c r="T285" i="4" s="1"/>
  <c r="S286" i="4"/>
  <c r="T286" i="4" s="1"/>
  <c r="S310" i="4"/>
  <c r="T310" i="4" s="1"/>
  <c r="S311" i="4"/>
  <c r="T311" i="4" s="1"/>
  <c r="S312" i="4"/>
  <c r="T312" i="4" s="1"/>
  <c r="S313" i="4"/>
  <c r="T313" i="4" s="1"/>
  <c r="S315" i="4"/>
  <c r="T315" i="4" s="1"/>
  <c r="S316" i="4"/>
  <c r="T316" i="4" s="1"/>
  <c r="S317" i="4"/>
  <c r="T317" i="4" s="1"/>
  <c r="S318" i="4"/>
  <c r="T318" i="4" s="1"/>
  <c r="S319" i="4"/>
  <c r="T319" i="4" s="1"/>
  <c r="S320" i="4"/>
  <c r="T320" i="4" s="1"/>
  <c r="S321" i="4"/>
  <c r="T321" i="4" s="1"/>
  <c r="S337" i="4"/>
  <c r="T337" i="4" s="1"/>
  <c r="S338" i="4"/>
  <c r="T338" i="4" s="1"/>
  <c r="S339" i="4"/>
  <c r="T339" i="4" s="1"/>
  <c r="S340" i="4"/>
  <c r="T340" i="4" s="1"/>
  <c r="S341" i="4"/>
  <c r="T341" i="4" s="1"/>
  <c r="S342" i="4"/>
  <c r="T342" i="4" s="1"/>
  <c r="S343" i="4"/>
  <c r="T343" i="4" s="1"/>
  <c r="S391" i="4"/>
  <c r="T391" i="4" s="1"/>
  <c r="S392" i="4"/>
  <c r="T392" i="4" s="1"/>
  <c r="S393" i="4"/>
  <c r="T393" i="4" s="1"/>
  <c r="S394" i="4"/>
  <c r="T394" i="4" s="1"/>
  <c r="S395" i="4"/>
  <c r="T395" i="4" s="1"/>
  <c r="S396" i="4"/>
  <c r="T396" i="4" s="1"/>
  <c r="S397" i="4"/>
  <c r="T397" i="4" s="1"/>
  <c r="S7" i="4"/>
  <c r="T7" i="4" s="1"/>
  <c r="AX467" i="4" l="1"/>
  <c r="AX491" i="4"/>
  <c r="S491" i="4"/>
  <c r="AW422" i="4"/>
  <c r="T422" i="4"/>
  <c r="AW421" i="4"/>
  <c r="T421" i="4"/>
  <c r="AW287" i="4"/>
  <c r="T287" i="4"/>
  <c r="AW420" i="4"/>
  <c r="T420" i="4"/>
  <c r="AW282" i="4"/>
  <c r="T282" i="4"/>
  <c r="AW280" i="4"/>
  <c r="T280" i="4"/>
  <c r="AX432" i="4"/>
  <c r="S432" i="4"/>
  <c r="T432" i="4" s="1"/>
  <c r="AX440" i="4"/>
  <c r="S440" i="4"/>
  <c r="T440" i="4" s="1"/>
  <c r="S470" i="4"/>
  <c r="T470" i="4" s="1"/>
  <c r="S466" i="4"/>
  <c r="T466" i="4" s="1"/>
  <c r="AX279" i="4"/>
  <c r="S279" i="4"/>
  <c r="AX267" i="4"/>
  <c r="S267" i="4"/>
  <c r="T267" i="4" s="1"/>
  <c r="S479" i="4"/>
  <c r="T479" i="4" s="1"/>
  <c r="S471" i="4"/>
  <c r="T471" i="4" s="1"/>
  <c r="AX363" i="4"/>
  <c r="S363" i="4"/>
  <c r="T363" i="4" s="1"/>
  <c r="S463" i="4"/>
  <c r="T463" i="4" s="1"/>
  <c r="S455" i="4"/>
  <c r="AX431" i="4"/>
  <c r="S431" i="4"/>
  <c r="T431" i="4" s="1"/>
  <c r="AX16" i="4"/>
  <c r="S16" i="4"/>
  <c r="T16" i="4" s="1"/>
  <c r="AX314" i="4"/>
  <c r="S314" i="4"/>
  <c r="T314" i="4" s="1"/>
  <c r="AX117" i="4"/>
  <c r="S117" i="4"/>
  <c r="T117" i="4" s="1"/>
  <c r="AX308" i="4"/>
  <c r="S308" i="4"/>
  <c r="T308" i="4" s="1"/>
  <c r="AX75" i="4"/>
  <c r="S75" i="4"/>
  <c r="T75" i="4" s="1"/>
  <c r="AX4" i="4"/>
  <c r="S4" i="4"/>
  <c r="T4" i="4" s="1"/>
  <c r="AX155" i="4"/>
  <c r="S155" i="4"/>
  <c r="T155" i="4" s="1"/>
  <c r="AX382" i="4"/>
  <c r="S382" i="4"/>
  <c r="T382" i="4" s="1"/>
  <c r="AX105" i="4"/>
  <c r="S105" i="4"/>
  <c r="T105" i="4" s="1"/>
  <c r="AX366" i="4"/>
  <c r="S366" i="4"/>
  <c r="T366" i="4" s="1"/>
  <c r="AX69" i="4"/>
  <c r="S69" i="4"/>
  <c r="T69" i="4" s="1"/>
  <c r="AX439" i="4"/>
  <c r="S439" i="4"/>
  <c r="T439" i="4" s="1"/>
  <c r="AX362" i="4"/>
  <c r="S362" i="4"/>
  <c r="T362" i="4" s="1"/>
  <c r="AX283" i="4"/>
  <c r="S283" i="4"/>
  <c r="T283" i="4" s="1"/>
  <c r="AX247" i="4"/>
  <c r="S247" i="4"/>
  <c r="T247" i="4" s="1"/>
  <c r="AX96" i="4"/>
  <c r="S96" i="4"/>
  <c r="T96" i="4" s="1"/>
  <c r="AX20" i="4"/>
  <c r="S20" i="4"/>
  <c r="T20" i="4" s="1"/>
  <c r="AX225" i="4"/>
  <c r="S225" i="4"/>
  <c r="T225" i="4" s="1"/>
  <c r="AX413" i="4"/>
  <c r="S413" i="4"/>
  <c r="T413" i="4" s="1"/>
  <c r="AX297" i="4"/>
  <c r="S297" i="4"/>
  <c r="T297" i="4" s="1"/>
  <c r="AX165" i="4"/>
  <c r="S165" i="4"/>
  <c r="T165" i="4" s="1"/>
  <c r="AX97" i="4"/>
  <c r="S97" i="4"/>
  <c r="T97" i="4" s="1"/>
  <c r="AX196" i="4"/>
  <c r="S196" i="4"/>
  <c r="T196" i="4" s="1"/>
  <c r="AX411" i="4"/>
  <c r="S411" i="4"/>
  <c r="T411" i="4" s="1"/>
  <c r="AX443" i="4"/>
  <c r="S443" i="4"/>
  <c r="T443" i="4" s="1"/>
  <c r="AX435" i="4"/>
  <c r="S435" i="4"/>
  <c r="T435" i="4" s="1"/>
  <c r="AX427" i="4"/>
  <c r="S427" i="4"/>
  <c r="T427" i="4" s="1"/>
  <c r="AX372" i="4"/>
  <c r="S372" i="4"/>
  <c r="T372" i="4" s="1"/>
  <c r="S468" i="4"/>
  <c r="T468" i="4" s="1"/>
  <c r="AX77" i="4"/>
  <c r="S77" i="4"/>
  <c r="T77" i="4" s="1"/>
  <c r="AX324" i="4"/>
  <c r="S324" i="4"/>
  <c r="T324" i="4" s="1"/>
  <c r="AX336" i="4"/>
  <c r="S336" i="4"/>
  <c r="T336" i="4" s="1"/>
  <c r="AX125" i="4"/>
  <c r="S125" i="4"/>
  <c r="T125" i="4" s="1"/>
  <c r="AX239" i="4"/>
  <c r="S239" i="4"/>
  <c r="T239" i="4" s="1"/>
  <c r="AX46" i="4"/>
  <c r="S46" i="4"/>
  <c r="T46" i="4" s="1"/>
  <c r="AX233" i="4"/>
  <c r="S233" i="4"/>
  <c r="T233" i="4" s="1"/>
  <c r="AX168" i="4"/>
  <c r="S168" i="4"/>
  <c r="T168" i="4" s="1"/>
  <c r="AX266" i="4"/>
  <c r="S266" i="4"/>
  <c r="T266" i="4" s="1"/>
  <c r="AX219" i="4"/>
  <c r="S219" i="4"/>
  <c r="T219" i="4" s="1"/>
  <c r="AX53" i="4"/>
  <c r="S53" i="4"/>
  <c r="T53" i="4" s="1"/>
  <c r="AX82" i="4"/>
  <c r="S82" i="4"/>
  <c r="T82" i="4" s="1"/>
  <c r="AX111" i="4"/>
  <c r="S111" i="4"/>
  <c r="T111" i="4" s="1"/>
  <c r="AX91" i="4"/>
  <c r="S91" i="4"/>
  <c r="T91" i="4" s="1"/>
  <c r="AX65" i="4"/>
  <c r="S65" i="4"/>
  <c r="T65" i="4" s="1"/>
  <c r="AX9" i="4"/>
  <c r="S9" i="4"/>
  <c r="T9" i="4" s="1"/>
  <c r="AX385" i="4"/>
  <c r="S385" i="4"/>
  <c r="T385" i="4" s="1"/>
  <c r="AX281" i="4"/>
  <c r="S281" i="4"/>
  <c r="AX424" i="4"/>
  <c r="S424" i="4"/>
  <c r="T424" i="4" s="1"/>
  <c r="AX447" i="4"/>
  <c r="S447" i="4"/>
  <c r="T447" i="4" s="1"/>
  <c r="AX423" i="4"/>
  <c r="S423" i="4"/>
  <c r="T423" i="4" s="1"/>
  <c r="AX390" i="4"/>
  <c r="S390" i="4"/>
  <c r="T390" i="4" s="1"/>
  <c r="AX387" i="4"/>
  <c r="S387" i="4"/>
  <c r="T387" i="4" s="1"/>
  <c r="AX185" i="4"/>
  <c r="S185" i="4"/>
  <c r="T185" i="4" s="1"/>
  <c r="AX344" i="4"/>
  <c r="S344" i="4"/>
  <c r="T344" i="4" s="1"/>
  <c r="AX138" i="4"/>
  <c r="S138" i="4"/>
  <c r="T138" i="4" s="1"/>
  <c r="AX349" i="4"/>
  <c r="S349" i="4"/>
  <c r="T349" i="4" s="1"/>
  <c r="AX258" i="4"/>
  <c r="S258" i="4"/>
  <c r="T258" i="4" s="1"/>
  <c r="AX156" i="4"/>
  <c r="S156" i="4"/>
  <c r="T156" i="4" s="1"/>
  <c r="AX12" i="4"/>
  <c r="S12" i="4"/>
  <c r="T12" i="4" s="1"/>
  <c r="AX107" i="4"/>
  <c r="S107" i="4"/>
  <c r="T107" i="4" s="1"/>
  <c r="AX41" i="4"/>
  <c r="S41" i="4"/>
  <c r="T41" i="4" s="1"/>
  <c r="S487" i="4"/>
  <c r="T487" i="4" s="1"/>
  <c r="AX95" i="4"/>
  <c r="AX71" i="4"/>
  <c r="AX32" i="4"/>
  <c r="AX409" i="4"/>
  <c r="AX441" i="4"/>
  <c r="AX433" i="4"/>
  <c r="AX66" i="4"/>
  <c r="AX396" i="4"/>
  <c r="AX342" i="4"/>
  <c r="AX320" i="4"/>
  <c r="AX312" i="4"/>
  <c r="AX194" i="4"/>
  <c r="AX123" i="4"/>
  <c r="AX328" i="4"/>
  <c r="AX353" i="4"/>
  <c r="AX275" i="4"/>
  <c r="AX245" i="4"/>
  <c r="AX237" i="4"/>
  <c r="AX177" i="4"/>
  <c r="AX89" i="4"/>
  <c r="AX68" i="4"/>
  <c r="AX42" i="4"/>
  <c r="AX15" i="4"/>
  <c r="AX418" i="4"/>
  <c r="AX302" i="4"/>
  <c r="AX231" i="4"/>
  <c r="AX223" i="4"/>
  <c r="AX144" i="4"/>
  <c r="AX211" i="4"/>
  <c r="AX153" i="4"/>
  <c r="AX403" i="4"/>
  <c r="AX380" i="4"/>
  <c r="AX347" i="4"/>
  <c r="AX293" i="4"/>
  <c r="AX264" i="4"/>
  <c r="AX256" i="4"/>
  <c r="AX217" i="4"/>
  <c r="AX163" i="4"/>
  <c r="AX134" i="4"/>
  <c r="AX103" i="4"/>
  <c r="AX85" i="4"/>
  <c r="AX37" i="4"/>
  <c r="AX173" i="4"/>
  <c r="AX364" i="4"/>
  <c r="AX113" i="4"/>
  <c r="AX118" i="4"/>
  <c r="AX190" i="4"/>
  <c r="AX345" i="4"/>
  <c r="AX398" i="4"/>
  <c r="AX259" i="4"/>
  <c r="AX115" i="4"/>
  <c r="AX54" i="4"/>
  <c r="AX367" i="4"/>
  <c r="AX197" i="4"/>
  <c r="AX83" i="4"/>
  <c r="AX420" i="4"/>
  <c r="AX74" i="4"/>
  <c r="AX284" i="4"/>
  <c r="AX116" i="4"/>
  <c r="AX212" i="4"/>
  <c r="AX298" i="4"/>
  <c r="AX98" i="4"/>
  <c r="AX13" i="4"/>
  <c r="AX108" i="4"/>
  <c r="AX45" i="4"/>
  <c r="AX309" i="4"/>
  <c r="AX234" i="4"/>
  <c r="AX157" i="4"/>
  <c r="AX354" i="4"/>
  <c r="AX72" i="4"/>
  <c r="AX232" i="4"/>
  <c r="AX296" i="4"/>
  <c r="AX104" i="4"/>
  <c r="AX79" i="4"/>
  <c r="AX146" i="4"/>
  <c r="AX240" i="4"/>
  <c r="AX29" i="4"/>
  <c r="AX414" i="4"/>
  <c r="AX288" i="4"/>
  <c r="AX343" i="4"/>
  <c r="AX124" i="4"/>
  <c r="AX94" i="4"/>
  <c r="AX18" i="4"/>
  <c r="AX137" i="4"/>
  <c r="AX348" i="4"/>
  <c r="AX164" i="4"/>
  <c r="AX43" i="4"/>
  <c r="AX114" i="4"/>
  <c r="AX410" i="4"/>
  <c r="AX428" i="4"/>
  <c r="AX391" i="4"/>
  <c r="AX388" i="4"/>
  <c r="AX47" i="4"/>
  <c r="AX226" i="4"/>
  <c r="AX350" i="4"/>
  <c r="AX397" i="4"/>
  <c r="AX195" i="4"/>
  <c r="AX329" i="4"/>
  <c r="AX246" i="4"/>
  <c r="AX44" i="4"/>
  <c r="AX224" i="4"/>
  <c r="AX412" i="4"/>
  <c r="AX257" i="4"/>
  <c r="AX92" i="4"/>
  <c r="AX365" i="4"/>
  <c r="AX34" i="4"/>
  <c r="AX436" i="4"/>
  <c r="AX315" i="4"/>
  <c r="AX76" i="4"/>
  <c r="AX139" i="4"/>
  <c r="AX166" i="4"/>
  <c r="AX313" i="4"/>
  <c r="AX238" i="4"/>
  <c r="AX303" i="4"/>
  <c r="AX154" i="4"/>
  <c r="AX265" i="4"/>
  <c r="AX135" i="4"/>
  <c r="AX106" i="4"/>
  <c r="AX373" i="4"/>
  <c r="AX337" i="4"/>
  <c r="AX248" i="4"/>
  <c r="AX5" i="4"/>
  <c r="AX169" i="4"/>
  <c r="AX251" i="4"/>
  <c r="AX321" i="4"/>
  <c r="AX307" i="4"/>
  <c r="AX179" i="4"/>
  <c r="AX419" i="4"/>
  <c r="AX145" i="4"/>
  <c r="AX381" i="4"/>
  <c r="AX218" i="4"/>
  <c r="AX3" i="4"/>
  <c r="AX444" i="4"/>
  <c r="AX471" i="4"/>
  <c r="AX459" i="4"/>
  <c r="AX453" i="4"/>
  <c r="AX451" i="4"/>
  <c r="AX446" i="4"/>
  <c r="AX438" i="4"/>
  <c r="AX430" i="4"/>
  <c r="AX375" i="4"/>
  <c r="AX361" i="4"/>
  <c r="AX323" i="4"/>
  <c r="AX184" i="4"/>
  <c r="AX8" i="4"/>
  <c r="AX477" i="4"/>
  <c r="AX485" i="4"/>
  <c r="AX469" i="4"/>
  <c r="AX462" i="4"/>
  <c r="AX454" i="4"/>
  <c r="AX341" i="4"/>
  <c r="AX311" i="4"/>
  <c r="AX122" i="4"/>
  <c r="AX352" i="4"/>
  <c r="AX244" i="4"/>
  <c r="AX159" i="4"/>
  <c r="AX52" i="4"/>
  <c r="AX14" i="4"/>
  <c r="AX295" i="4"/>
  <c r="AX222" i="4"/>
  <c r="AX210" i="4"/>
  <c r="AX402" i="4"/>
  <c r="AX346" i="4"/>
  <c r="AX263" i="4"/>
  <c r="AX216" i="4"/>
  <c r="AX162" i="4"/>
  <c r="AX102" i="4"/>
  <c r="AX172" i="4"/>
  <c r="AX112" i="4"/>
  <c r="AX67" i="4"/>
  <c r="AX386" i="4"/>
  <c r="AX340" i="4"/>
  <c r="AX310" i="4"/>
  <c r="AX121" i="4"/>
  <c r="AX332" i="4"/>
  <c r="AX243" i="4"/>
  <c r="AX128" i="4"/>
  <c r="AX51" i="4"/>
  <c r="AX11" i="4"/>
  <c r="AX294" i="4"/>
  <c r="AX221" i="4"/>
  <c r="AX209" i="4"/>
  <c r="AX401" i="4"/>
  <c r="AX301" i="4"/>
  <c r="AX262" i="4"/>
  <c r="AX215" i="4"/>
  <c r="AX132" i="4"/>
  <c r="AX78" i="4"/>
  <c r="AX171" i="4"/>
  <c r="AX200" i="4"/>
  <c r="AX434" i="4"/>
  <c r="AX371" i="4"/>
  <c r="AX395" i="4"/>
  <c r="AX319" i="4"/>
  <c r="AX193" i="4"/>
  <c r="AX408" i="4"/>
  <c r="AX274" i="4"/>
  <c r="AX207" i="4"/>
  <c r="AX88" i="4"/>
  <c r="AX40" i="4"/>
  <c r="AX405" i="4"/>
  <c r="AX230" i="4"/>
  <c r="AX143" i="4"/>
  <c r="AX152" i="4"/>
  <c r="AX378" i="4"/>
  <c r="AX292" i="4"/>
  <c r="AX255" i="4"/>
  <c r="AX133" i="4"/>
  <c r="AX84" i="4"/>
  <c r="AX35" i="4"/>
  <c r="AX201" i="4"/>
  <c r="AX93" i="4"/>
  <c r="AX23" i="4"/>
  <c r="AX282" i="4"/>
  <c r="AX394" i="4"/>
  <c r="AX318" i="4"/>
  <c r="AX192" i="4"/>
  <c r="AX407" i="4"/>
  <c r="AX273" i="4"/>
  <c r="AX206" i="4"/>
  <c r="AX87" i="4"/>
  <c r="AX39" i="4"/>
  <c r="AX404" i="4"/>
  <c r="AX229" i="4"/>
  <c r="AX142" i="4"/>
  <c r="AX417" i="4"/>
  <c r="AX377" i="4"/>
  <c r="AX291" i="4"/>
  <c r="AX254" i="4"/>
  <c r="AX161" i="4"/>
  <c r="AX101" i="4"/>
  <c r="AX28" i="4"/>
  <c r="AX442" i="4"/>
  <c r="AX426" i="4"/>
  <c r="AX327" i="4"/>
  <c r="AX393" i="4"/>
  <c r="AX339" i="4"/>
  <c r="AX317" i="4"/>
  <c r="AX286" i="4"/>
  <c r="AX148" i="4"/>
  <c r="AX120" i="4"/>
  <c r="AX406" i="4"/>
  <c r="AX331" i="4"/>
  <c r="AX250" i="4"/>
  <c r="AX242" i="4"/>
  <c r="AX205" i="4"/>
  <c r="AX127" i="4"/>
  <c r="AX81" i="4"/>
  <c r="AX50" i="4"/>
  <c r="AX38" i="4"/>
  <c r="AX10" i="4"/>
  <c r="AX383" i="4"/>
  <c r="AX236" i="4"/>
  <c r="AX228" i="4"/>
  <c r="AX141" i="4"/>
  <c r="AX208" i="4"/>
  <c r="AX416" i="4"/>
  <c r="AX400" i="4"/>
  <c r="AX376" i="4"/>
  <c r="AX300" i="4"/>
  <c r="AX290" i="4"/>
  <c r="AX261" i="4"/>
  <c r="AX253" i="4"/>
  <c r="AX214" i="4"/>
  <c r="AX160" i="4"/>
  <c r="AX131" i="4"/>
  <c r="AX100" i="4"/>
  <c r="AX73" i="4"/>
  <c r="AX19" i="4"/>
  <c r="AX369" i="4"/>
  <c r="AX199" i="4"/>
  <c r="AX110" i="4"/>
  <c r="AX90" i="4"/>
  <c r="AX58" i="4"/>
  <c r="AX422" i="4"/>
  <c r="AX384" i="4"/>
  <c r="AX280" i="4"/>
  <c r="AX483" i="4"/>
  <c r="AX486" i="4"/>
  <c r="AX460" i="4"/>
  <c r="AX476" i="4"/>
  <c r="AX463" i="4"/>
  <c r="AX479" i="4"/>
  <c r="AX448" i="4"/>
  <c r="AX487" i="4"/>
  <c r="AX484" i="4"/>
  <c r="AX455" i="4"/>
  <c r="AX452" i="4"/>
  <c r="AX478" i="4"/>
  <c r="AX475" i="4"/>
  <c r="AX461" i="4"/>
  <c r="AW490" i="4"/>
  <c r="AW481" i="4"/>
  <c r="AW478" i="4"/>
  <c r="AW472" i="4"/>
  <c r="AW464" i="4"/>
  <c r="AW461" i="4"/>
  <c r="AW458" i="4"/>
  <c r="AW452" i="4"/>
  <c r="AW484" i="4"/>
  <c r="AW475" i="4"/>
  <c r="AW488" i="4"/>
  <c r="AW469" i="4"/>
  <c r="AW456" i="4"/>
  <c r="AW453" i="4"/>
  <c r="AW450" i="4"/>
  <c r="AW482" i="4"/>
  <c r="AW476" i="4"/>
  <c r="AW473" i="4"/>
  <c r="AW465" i="4"/>
  <c r="AW459" i="4"/>
  <c r="AW477" i="4"/>
  <c r="AW457" i="4"/>
  <c r="AW451" i="4"/>
  <c r="AW489" i="4"/>
  <c r="AW486" i="4"/>
  <c r="AW480" i="4"/>
  <c r="AW483" i="4"/>
  <c r="AW474" i="4"/>
  <c r="AW460" i="4"/>
  <c r="AW467" i="4"/>
  <c r="AW449" i="4"/>
  <c r="AX490" i="4"/>
  <c r="AX482" i="4"/>
  <c r="AX474" i="4"/>
  <c r="AX458" i="4"/>
  <c r="AX450" i="4"/>
  <c r="AX489" i="4"/>
  <c r="AX481" i="4"/>
  <c r="AX473" i="4"/>
  <c r="AX465" i="4"/>
  <c r="AX457" i="4"/>
  <c r="AX449" i="4"/>
  <c r="AX488" i="4"/>
  <c r="AX480" i="4"/>
  <c r="AX472" i="4"/>
  <c r="AX464" i="4"/>
  <c r="AX456" i="4"/>
  <c r="AW463" i="4"/>
  <c r="AX325" i="4"/>
  <c r="AX268" i="4"/>
  <c r="AX70" i="4"/>
  <c r="AX358" i="4"/>
  <c r="AX271" i="4"/>
  <c r="AX181" i="4"/>
  <c r="AX425" i="4"/>
  <c r="AX370" i="4"/>
  <c r="AX326" i="4"/>
  <c r="AX269" i="4"/>
  <c r="AX178" i="4"/>
  <c r="BA149" i="4"/>
  <c r="AX359" i="4"/>
  <c r="AX272" i="4"/>
  <c r="AX182" i="4"/>
  <c r="S151" i="4"/>
  <c r="T151" i="4" s="1"/>
  <c r="BA151" i="4"/>
  <c r="S150" i="4"/>
  <c r="T150" i="4" s="1"/>
  <c r="BA150" i="4"/>
  <c r="AX270" i="4"/>
  <c r="AX180" i="4"/>
  <c r="AX392" i="4"/>
  <c r="AX338" i="4"/>
  <c r="AX316" i="4"/>
  <c r="AX285" i="4"/>
  <c r="AX147" i="4"/>
  <c r="AX119" i="4"/>
  <c r="AX389" i="4"/>
  <c r="AX330" i="4"/>
  <c r="AX249" i="4"/>
  <c r="AX241" i="4"/>
  <c r="AX191" i="4"/>
  <c r="AX126" i="4"/>
  <c r="AX80" i="4"/>
  <c r="AX48" i="4"/>
  <c r="AX31" i="4"/>
  <c r="AX6" i="4"/>
  <c r="AX379" i="4"/>
  <c r="AX235" i="4"/>
  <c r="AX227" i="4"/>
  <c r="AX213" i="4"/>
  <c r="AX140" i="4"/>
  <c r="AX170" i="4"/>
  <c r="AX415" i="4"/>
  <c r="AX399" i="4"/>
  <c r="AX351" i="4"/>
  <c r="AX299" i="4"/>
  <c r="AX289" i="4"/>
  <c r="AX260" i="4"/>
  <c r="AX252" i="4"/>
  <c r="AX167" i="4"/>
  <c r="AX158" i="4"/>
  <c r="AX130" i="4"/>
  <c r="AX99" i="4"/>
  <c r="AX59" i="4"/>
  <c r="AX17" i="4"/>
  <c r="AX368" i="4"/>
  <c r="AX198" i="4"/>
  <c r="AX109" i="4"/>
  <c r="AX86" i="4"/>
  <c r="AX49" i="4"/>
  <c r="AX421" i="4"/>
  <c r="AX287" i="4"/>
  <c r="AX445" i="4"/>
  <c r="AX437" i="4"/>
  <c r="AX429" i="4"/>
  <c r="AX374" i="4"/>
  <c r="AX360" i="4"/>
  <c r="AX322" i="4"/>
  <c r="AX183" i="4"/>
  <c r="D743" i="7"/>
  <c r="F743" i="7"/>
  <c r="G743" i="7"/>
  <c r="H743" i="7"/>
  <c r="I743" i="7"/>
  <c r="K743" i="7"/>
  <c r="L743" i="7"/>
  <c r="D744" i="7"/>
  <c r="G751" i="7" s="1"/>
  <c r="F744" i="7"/>
  <c r="G744" i="7"/>
  <c r="H744" i="7"/>
  <c r="I744" i="7"/>
  <c r="K744" i="7"/>
  <c r="L744" i="7"/>
  <c r="D745" i="7"/>
  <c r="F745" i="7"/>
  <c r="H745" i="7"/>
  <c r="I745" i="7"/>
  <c r="K745" i="7"/>
  <c r="L745" i="7"/>
  <c r="D746" i="7"/>
  <c r="F746" i="7"/>
  <c r="G746" i="7"/>
  <c r="H746" i="7"/>
  <c r="I746" i="7"/>
  <c r="K746" i="7"/>
  <c r="L746" i="7"/>
  <c r="D747" i="7"/>
  <c r="F747" i="7"/>
  <c r="G747" i="7"/>
  <c r="H747" i="7"/>
  <c r="I747" i="7"/>
  <c r="K747" i="7"/>
  <c r="L747" i="7"/>
  <c r="D748" i="7"/>
  <c r="F748" i="7"/>
  <c r="G748" i="7"/>
  <c r="H748" i="7"/>
  <c r="I748" i="7"/>
  <c r="K748" i="7"/>
  <c r="L748" i="7"/>
  <c r="D749" i="7"/>
  <c r="F749" i="7"/>
  <c r="G749" i="7"/>
  <c r="H749" i="7"/>
  <c r="I749" i="7"/>
  <c r="K749" i="7"/>
  <c r="L749" i="7"/>
  <c r="D750" i="7"/>
  <c r="F750" i="7"/>
  <c r="G750" i="7"/>
  <c r="H750" i="7"/>
  <c r="I750" i="7"/>
  <c r="K750" i="7"/>
  <c r="L750" i="7"/>
  <c r="D751" i="7"/>
  <c r="F751" i="7"/>
  <c r="H751" i="7"/>
  <c r="I751" i="7"/>
  <c r="K751" i="7"/>
  <c r="L751" i="7"/>
  <c r="D752" i="7"/>
  <c r="F752" i="7"/>
  <c r="G752" i="7"/>
  <c r="H752" i="7"/>
  <c r="I752" i="7"/>
  <c r="K752" i="7"/>
  <c r="L752" i="7"/>
  <c r="D753" i="7"/>
  <c r="F753" i="7"/>
  <c r="H753" i="7"/>
  <c r="I753" i="7"/>
  <c r="K753" i="7"/>
  <c r="L753" i="7"/>
  <c r="D754" i="7"/>
  <c r="F754" i="7"/>
  <c r="G754" i="7"/>
  <c r="H754" i="7"/>
  <c r="I754" i="7"/>
  <c r="K754" i="7"/>
  <c r="L754" i="7"/>
  <c r="D755" i="7"/>
  <c r="F755" i="7"/>
  <c r="G755" i="7"/>
  <c r="H755" i="7"/>
  <c r="I755" i="7"/>
  <c r="K755" i="7"/>
  <c r="L755" i="7"/>
  <c r="D756" i="7"/>
  <c r="F756" i="7"/>
  <c r="G756" i="7"/>
  <c r="H756" i="7"/>
  <c r="I756" i="7"/>
  <c r="K756" i="7"/>
  <c r="L756" i="7"/>
  <c r="D757" i="7"/>
  <c r="F757" i="7"/>
  <c r="G757" i="7"/>
  <c r="H757" i="7"/>
  <c r="I757" i="7"/>
  <c r="K757" i="7"/>
  <c r="L757" i="7"/>
  <c r="D758" i="7"/>
  <c r="F758" i="7"/>
  <c r="G758" i="7"/>
  <c r="H758" i="7"/>
  <c r="I758" i="7"/>
  <c r="K758" i="7"/>
  <c r="L758" i="7"/>
  <c r="D759" i="7"/>
  <c r="F759" i="7"/>
  <c r="G759" i="7"/>
  <c r="H759" i="7"/>
  <c r="I759" i="7"/>
  <c r="K759" i="7"/>
  <c r="L759" i="7"/>
  <c r="D760" i="7"/>
  <c r="F760" i="7"/>
  <c r="H760" i="7"/>
  <c r="I760" i="7"/>
  <c r="K760" i="7"/>
  <c r="L760" i="7"/>
  <c r="D761" i="7"/>
  <c r="F761" i="7"/>
  <c r="G761" i="7"/>
  <c r="H761" i="7"/>
  <c r="I761" i="7"/>
  <c r="K761" i="7"/>
  <c r="L761" i="7"/>
  <c r="D762" i="7"/>
  <c r="F762" i="7"/>
  <c r="H762" i="7"/>
  <c r="I762" i="7"/>
  <c r="K762" i="7"/>
  <c r="L762" i="7"/>
  <c r="D763" i="7"/>
  <c r="F763" i="7"/>
  <c r="H763" i="7"/>
  <c r="I763" i="7"/>
  <c r="K763" i="7"/>
  <c r="L763" i="7"/>
  <c r="D764" i="7"/>
  <c r="F764" i="7"/>
  <c r="G764" i="7"/>
  <c r="H764" i="7"/>
  <c r="I764" i="7"/>
  <c r="K764" i="7"/>
  <c r="L764" i="7"/>
  <c r="D765" i="7"/>
  <c r="F765" i="7"/>
  <c r="G765" i="7"/>
  <c r="H765" i="7"/>
  <c r="I765" i="7"/>
  <c r="K765" i="7"/>
  <c r="L765" i="7"/>
  <c r="D766" i="7"/>
  <c r="F766" i="7"/>
  <c r="H766" i="7"/>
  <c r="I766" i="7"/>
  <c r="K766" i="7"/>
  <c r="L766" i="7"/>
  <c r="D773" i="7"/>
  <c r="F773" i="7"/>
  <c r="G773" i="7"/>
  <c r="H773" i="7"/>
  <c r="I773" i="7"/>
  <c r="K773" i="7"/>
  <c r="L773" i="7"/>
  <c r="D774" i="7"/>
  <c r="F774" i="7"/>
  <c r="G774" i="7"/>
  <c r="H774" i="7"/>
  <c r="I774" i="7"/>
  <c r="K774" i="7"/>
  <c r="L774" i="7"/>
  <c r="D777" i="7"/>
  <c r="F777" i="7"/>
  <c r="G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38" i="9"/>
  <c r="F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G408" i="8" s="1"/>
  <c r="E409" i="8"/>
  <c r="G409" i="8" s="1"/>
  <c r="E410" i="8"/>
  <c r="F410" i="8" s="1"/>
  <c r="E411" i="8"/>
  <c r="F411" i="8" s="1"/>
  <c r="E412" i="8"/>
  <c r="G412" i="8" s="1"/>
  <c r="E413" i="8"/>
  <c r="G413" i="8" s="1"/>
  <c r="E414" i="8"/>
  <c r="E415" i="8"/>
  <c r="E416" i="8"/>
  <c r="E417" i="8"/>
  <c r="E418" i="8"/>
  <c r="F418" i="8" s="1"/>
  <c r="E419" i="8"/>
  <c r="E420" i="8"/>
  <c r="F205"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AW491" i="4" l="1"/>
  <c r="T491" i="4"/>
  <c r="AW279" i="4"/>
  <c r="T279" i="4"/>
  <c r="AW281" i="4"/>
  <c r="T281" i="4"/>
  <c r="AW455" i="4"/>
  <c r="T455" i="4"/>
  <c r="AW471" i="4"/>
  <c r="AW487" i="4"/>
  <c r="AW479" i="4"/>
  <c r="AW485" i="4"/>
  <c r="AW454" i="4"/>
  <c r="AW462" i="4"/>
  <c r="G411" i="8"/>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F99" i="5" l="1"/>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D98" i="5" l="1"/>
  <c r="D97" i="5"/>
  <c r="D95" i="5"/>
  <c r="D96" i="5"/>
  <c r="I740" i="7"/>
  <c r="I768" i="7"/>
  <c r="F770" i="7"/>
  <c r="I769" i="7"/>
  <c r="F739" i="7"/>
  <c r="I739" i="7"/>
  <c r="J418" i="8"/>
  <c r="I776" i="7"/>
  <c r="I775" i="7"/>
  <c r="F768" i="7"/>
  <c r="F767" i="7"/>
  <c r="I767" i="7"/>
  <c r="F775" i="7"/>
  <c r="I770" i="7"/>
  <c r="F776" i="7"/>
  <c r="F740" i="7"/>
  <c r="F769" i="7"/>
  <c r="J419" i="8"/>
  <c r="J420" i="8"/>
  <c r="J417" i="8"/>
  <c r="E734" i="14"/>
  <c r="E735" i="14"/>
  <c r="E736" i="14"/>
  <c r="E737" i="14"/>
  <c r="E738" i="14"/>
  <c r="E739" i="14"/>
  <c r="E740" i="14"/>
  <c r="E741" i="14"/>
  <c r="E742" i="14"/>
  <c r="E743" i="14"/>
  <c r="D412" i="4"/>
  <c r="D413" i="4"/>
  <c r="D414" i="4"/>
  <c r="D418" i="4"/>
  <c r="D415" i="4"/>
  <c r="D416" i="4"/>
  <c r="D417"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C4" i="8"/>
  <c r="D4" i="8" s="1"/>
  <c r="C5" i="8"/>
  <c r="D5" i="8" s="1"/>
  <c r="C6" i="8"/>
  <c r="D6" i="8" s="1"/>
  <c r="C7" i="8"/>
  <c r="D7" i="8" s="1"/>
  <c r="C8" i="8"/>
  <c r="D8" i="8" s="1"/>
  <c r="C9" i="8"/>
  <c r="D9" i="8" s="1"/>
  <c r="C10" i="8"/>
  <c r="D10" i="8" s="1"/>
  <c r="C11" i="8"/>
  <c r="D11" i="8" s="1"/>
  <c r="C12" i="8"/>
  <c r="D12" i="8" s="1"/>
  <c r="C13" i="8"/>
  <c r="D13" i="8" s="1"/>
  <c r="C14" i="8"/>
  <c r="D14" i="8" s="1"/>
  <c r="C15" i="8"/>
  <c r="D15" i="8" s="1"/>
  <c r="C16" i="8"/>
  <c r="D16" i="8" s="1"/>
  <c r="C17" i="8"/>
  <c r="D17" i="8" s="1"/>
  <c r="C18" i="8"/>
  <c r="D18" i="8" s="1"/>
  <c r="C19" i="8"/>
  <c r="D19" i="8" s="1"/>
  <c r="C20" i="8"/>
  <c r="D20" i="8" s="1"/>
  <c r="C21" i="8"/>
  <c r="D21" i="8" s="1"/>
  <c r="C22" i="8"/>
  <c r="D22" i="8" s="1"/>
  <c r="C23" i="8"/>
  <c r="D23" i="8" s="1"/>
  <c r="C24" i="8"/>
  <c r="D24" i="8" s="1"/>
  <c r="C25" i="8"/>
  <c r="D25" i="8" s="1"/>
  <c r="C26" i="8"/>
  <c r="D26" i="8" s="1"/>
  <c r="C27" i="8"/>
  <c r="D27" i="8" s="1"/>
  <c r="C28" i="8"/>
  <c r="D28" i="8" s="1"/>
  <c r="C29" i="8"/>
  <c r="D29" i="8" s="1"/>
  <c r="C30" i="8"/>
  <c r="D30" i="8" s="1"/>
  <c r="C31" i="8"/>
  <c r="D31" i="8" s="1"/>
  <c r="C32" i="8"/>
  <c r="D32" i="8" s="1"/>
  <c r="C33" i="8"/>
  <c r="D33" i="8" s="1"/>
  <c r="C34" i="8"/>
  <c r="D34" i="8" s="1"/>
  <c r="C35" i="8"/>
  <c r="D35" i="8" s="1"/>
  <c r="C36" i="8"/>
  <c r="D36" i="8" s="1"/>
  <c r="C37" i="8"/>
  <c r="D37" i="8" s="1"/>
  <c r="C38" i="8"/>
  <c r="D38" i="8" s="1"/>
  <c r="C39" i="8"/>
  <c r="D39" i="8" s="1"/>
  <c r="C40" i="8"/>
  <c r="D40" i="8" s="1"/>
  <c r="C41" i="8"/>
  <c r="D41" i="8" s="1"/>
  <c r="C42" i="8"/>
  <c r="D42" i="8" s="1"/>
  <c r="C43" i="8"/>
  <c r="D43" i="8" s="1"/>
  <c r="C44" i="8"/>
  <c r="D44" i="8" s="1"/>
  <c r="C45" i="8"/>
  <c r="D45" i="8" s="1"/>
  <c r="C46" i="8"/>
  <c r="D46" i="8" s="1"/>
  <c r="C47" i="8"/>
  <c r="D47" i="8" s="1"/>
  <c r="C48" i="8"/>
  <c r="D48" i="8" s="1"/>
  <c r="C49" i="8"/>
  <c r="D49" i="8" s="1"/>
  <c r="C50" i="8"/>
  <c r="D50" i="8" s="1"/>
  <c r="C51" i="8"/>
  <c r="D51" i="8" s="1"/>
  <c r="C52" i="8"/>
  <c r="D52" i="8" s="1"/>
  <c r="C53" i="8"/>
  <c r="D53" i="8"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J398" i="8"/>
  <c r="D399" i="8"/>
  <c r="J399" i="8"/>
  <c r="D400" i="8"/>
  <c r="D401" i="8"/>
  <c r="J401" i="8"/>
  <c r="J402" i="8"/>
  <c r="D403" i="8"/>
  <c r="J403" i="8"/>
  <c r="D404" i="8"/>
  <c r="D405" i="8"/>
  <c r="J405" i="8"/>
  <c r="D406" i="8"/>
  <c r="J406" i="8"/>
  <c r="D407" i="8"/>
  <c r="J407" i="8"/>
  <c r="D408" i="8"/>
  <c r="D409" i="8"/>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S61" i="4" l="1"/>
  <c r="T61" i="4" s="1"/>
  <c r="BA61" i="4"/>
  <c r="S57" i="4"/>
  <c r="T57" i="4" s="1"/>
  <c r="BA57" i="4"/>
  <c r="S60" i="4"/>
  <c r="T60" i="4" s="1"/>
  <c r="BA60" i="4"/>
  <c r="S21" i="4"/>
  <c r="T21" i="4" s="1"/>
  <c r="BA21" i="4"/>
  <c r="S33" i="4"/>
  <c r="T33" i="4" s="1"/>
  <c r="BA33" i="4"/>
  <c r="S62" i="4"/>
  <c r="T62" i="4" s="1"/>
  <c r="BA62" i="4"/>
  <c r="S26" i="4"/>
  <c r="T26" i="4" s="1"/>
  <c r="BA26" i="4"/>
  <c r="S22" i="4"/>
  <c r="T22" i="4" s="1"/>
  <c r="BA22" i="4"/>
  <c r="S36" i="4"/>
  <c r="T36" i="4" s="1"/>
  <c r="BA36" i="4"/>
  <c r="S30" i="4"/>
  <c r="T30" i="4" s="1"/>
  <c r="BA30" i="4"/>
  <c r="F771" i="7"/>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AZ7" i="4"/>
  <c r="AY7" i="4"/>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9" i="4"/>
  <c r="AU38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35" i="4"/>
  <c r="AU435" i="4"/>
  <c r="AV434" i="4"/>
  <c r="AU434" i="4"/>
  <c r="AV433" i="4"/>
  <c r="AU433" i="4"/>
  <c r="AV432" i="4"/>
  <c r="AU432" i="4"/>
  <c r="AV431" i="4"/>
  <c r="AU431" i="4"/>
  <c r="AV430" i="4"/>
  <c r="AU430" i="4"/>
  <c r="AV429" i="4"/>
  <c r="AU429" i="4"/>
  <c r="AV428" i="4"/>
  <c r="AU428" i="4"/>
  <c r="AV427" i="4"/>
  <c r="AU427" i="4"/>
  <c r="AV426" i="4"/>
  <c r="AU426" i="4"/>
  <c r="AV425" i="4"/>
  <c r="AU425" i="4"/>
  <c r="AV424" i="4"/>
  <c r="AU424" i="4"/>
  <c r="AV423" i="4"/>
  <c r="AU423" i="4"/>
  <c r="AV448" i="4"/>
  <c r="AU448" i="4"/>
  <c r="AV447" i="4"/>
  <c r="AU447" i="4"/>
  <c r="AV446" i="4"/>
  <c r="AU446" i="4"/>
  <c r="AV445" i="4"/>
  <c r="AU445" i="4"/>
  <c r="AV444" i="4"/>
  <c r="AU444" i="4"/>
  <c r="AV443" i="4"/>
  <c r="AU443" i="4"/>
  <c r="AV442" i="4"/>
  <c r="AU442" i="4"/>
  <c r="AV441" i="4"/>
  <c r="AU441" i="4"/>
  <c r="AV440" i="4"/>
  <c r="AU440" i="4"/>
  <c r="AV439" i="4"/>
  <c r="AU439" i="4"/>
  <c r="AV438" i="4"/>
  <c r="AU438" i="4"/>
  <c r="AV437" i="4"/>
  <c r="AU437" i="4"/>
  <c r="AV436" i="4"/>
  <c r="AU436"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35" i="4"/>
  <c r="AP435" i="4"/>
  <c r="AQ434" i="4"/>
  <c r="AP434" i="4"/>
  <c r="AQ433" i="4"/>
  <c r="AP433" i="4"/>
  <c r="AQ432" i="4"/>
  <c r="AP432" i="4"/>
  <c r="AQ431" i="4"/>
  <c r="AP431" i="4"/>
  <c r="AQ430" i="4"/>
  <c r="AP430" i="4"/>
  <c r="AQ429" i="4"/>
  <c r="AP429" i="4"/>
  <c r="AQ428" i="4"/>
  <c r="AP428" i="4"/>
  <c r="AQ427" i="4"/>
  <c r="AP427" i="4"/>
  <c r="AQ426" i="4"/>
  <c r="AP426" i="4"/>
  <c r="AQ425" i="4"/>
  <c r="AP425" i="4"/>
  <c r="AQ424" i="4"/>
  <c r="AP424" i="4"/>
  <c r="AQ423" i="4"/>
  <c r="AP423" i="4"/>
  <c r="AQ448" i="4"/>
  <c r="AP448" i="4"/>
  <c r="AQ447" i="4"/>
  <c r="AP447" i="4"/>
  <c r="AQ446" i="4"/>
  <c r="AP446" i="4"/>
  <c r="AQ445" i="4"/>
  <c r="AP445" i="4"/>
  <c r="AQ444" i="4"/>
  <c r="AP444" i="4"/>
  <c r="AQ443" i="4"/>
  <c r="AP443" i="4"/>
  <c r="AQ442" i="4"/>
  <c r="AP442" i="4"/>
  <c r="AQ441" i="4"/>
  <c r="AP441" i="4"/>
  <c r="AQ440" i="4"/>
  <c r="AP440" i="4"/>
  <c r="AQ439" i="4"/>
  <c r="AP439" i="4"/>
  <c r="AQ438" i="4"/>
  <c r="AP438" i="4"/>
  <c r="AQ437" i="4"/>
  <c r="AP437" i="4"/>
  <c r="AQ436" i="4"/>
  <c r="AP436"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35" i="4"/>
  <c r="AK435" i="4"/>
  <c r="AL434" i="4"/>
  <c r="AK434" i="4"/>
  <c r="AL433" i="4"/>
  <c r="AK433" i="4"/>
  <c r="AL432" i="4"/>
  <c r="AK432" i="4"/>
  <c r="AL431" i="4"/>
  <c r="AK431" i="4"/>
  <c r="AL430" i="4"/>
  <c r="AK430" i="4"/>
  <c r="AL429" i="4"/>
  <c r="AK429" i="4"/>
  <c r="AL428" i="4"/>
  <c r="AK428" i="4"/>
  <c r="AL427" i="4"/>
  <c r="AK427" i="4"/>
  <c r="AL426" i="4"/>
  <c r="AK426" i="4"/>
  <c r="AL425" i="4"/>
  <c r="AK425" i="4"/>
  <c r="AL424" i="4"/>
  <c r="AK424" i="4"/>
  <c r="AL423" i="4"/>
  <c r="AK423" i="4"/>
  <c r="AL448" i="4"/>
  <c r="AK448" i="4"/>
  <c r="AL447" i="4"/>
  <c r="AK447" i="4"/>
  <c r="AL446" i="4"/>
  <c r="AK446" i="4"/>
  <c r="AL445" i="4"/>
  <c r="AK445" i="4"/>
  <c r="AL444" i="4"/>
  <c r="AK444" i="4"/>
  <c r="AL443" i="4"/>
  <c r="AK443" i="4"/>
  <c r="AL442" i="4"/>
  <c r="AK442" i="4"/>
  <c r="AL441" i="4"/>
  <c r="AK441" i="4"/>
  <c r="AL440" i="4"/>
  <c r="AK440" i="4"/>
  <c r="AL439" i="4"/>
  <c r="AK439" i="4"/>
  <c r="AL438" i="4"/>
  <c r="AK438" i="4"/>
  <c r="AL437" i="4"/>
  <c r="AK437" i="4"/>
  <c r="AL436" i="4"/>
  <c r="AK436"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35" i="4"/>
  <c r="AF435" i="4"/>
  <c r="AG434" i="4"/>
  <c r="AF434" i="4"/>
  <c r="AG433" i="4"/>
  <c r="AF433" i="4"/>
  <c r="AG432" i="4"/>
  <c r="AF432" i="4"/>
  <c r="AG431" i="4"/>
  <c r="AF431" i="4"/>
  <c r="AG430" i="4"/>
  <c r="AF430" i="4"/>
  <c r="AG429" i="4"/>
  <c r="AF429" i="4"/>
  <c r="AG428" i="4"/>
  <c r="AF428" i="4"/>
  <c r="AG427" i="4"/>
  <c r="AF427" i="4"/>
  <c r="AG426" i="4"/>
  <c r="AF426" i="4"/>
  <c r="AG425" i="4"/>
  <c r="AF425" i="4"/>
  <c r="AG424" i="4"/>
  <c r="AF424" i="4"/>
  <c r="AG423" i="4"/>
  <c r="AF423" i="4"/>
  <c r="AG448" i="4"/>
  <c r="AF448" i="4"/>
  <c r="AG447" i="4"/>
  <c r="AF447" i="4"/>
  <c r="AG446" i="4"/>
  <c r="AF446" i="4"/>
  <c r="AG445" i="4"/>
  <c r="AF445" i="4"/>
  <c r="AG444" i="4"/>
  <c r="AF444" i="4"/>
  <c r="AG443" i="4"/>
  <c r="AF443" i="4"/>
  <c r="AG442" i="4"/>
  <c r="AF442" i="4"/>
  <c r="AG441" i="4"/>
  <c r="AF441" i="4"/>
  <c r="AG440" i="4"/>
  <c r="AF440" i="4"/>
  <c r="AG439" i="4"/>
  <c r="AF439" i="4"/>
  <c r="AG438" i="4"/>
  <c r="AF438" i="4"/>
  <c r="AG437" i="4"/>
  <c r="AF437" i="4"/>
  <c r="AG436" i="4"/>
  <c r="AF436"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35" i="4"/>
  <c r="AB434" i="4"/>
  <c r="AB433" i="4"/>
  <c r="AB432" i="4"/>
  <c r="AB431" i="4"/>
  <c r="AB430" i="4"/>
  <c r="AB429" i="4"/>
  <c r="AB428" i="4"/>
  <c r="AB427" i="4"/>
  <c r="AB426" i="4"/>
  <c r="AB425" i="4"/>
  <c r="AB424" i="4"/>
  <c r="AB423" i="4"/>
  <c r="AB448" i="4"/>
  <c r="AB447" i="4"/>
  <c r="AB446" i="4"/>
  <c r="AB445" i="4"/>
  <c r="AB444" i="4"/>
  <c r="AB443" i="4"/>
  <c r="AB442" i="4"/>
  <c r="AB441" i="4"/>
  <c r="AB440" i="4"/>
  <c r="AB439" i="4"/>
  <c r="AB438" i="4"/>
  <c r="AB437" i="4"/>
  <c r="AB436"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35" i="4"/>
  <c r="AA434" i="4"/>
  <c r="AA433" i="4"/>
  <c r="AA432" i="4"/>
  <c r="AA431" i="4"/>
  <c r="AA430" i="4"/>
  <c r="AA429" i="4"/>
  <c r="AA428" i="4"/>
  <c r="AA427" i="4"/>
  <c r="AA426" i="4"/>
  <c r="AA425" i="4"/>
  <c r="AA424" i="4"/>
  <c r="AA423" i="4"/>
  <c r="AA448" i="4"/>
  <c r="AA447" i="4"/>
  <c r="AA446" i="4"/>
  <c r="AA445" i="4"/>
  <c r="AA444" i="4"/>
  <c r="AA443" i="4"/>
  <c r="AA442" i="4"/>
  <c r="AA441" i="4"/>
  <c r="AA440" i="4"/>
  <c r="AA439" i="4"/>
  <c r="AA438" i="4"/>
  <c r="AA437" i="4"/>
  <c r="AA436"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89" i="4"/>
  <c r="W388" i="4"/>
  <c r="W387" i="4"/>
  <c r="W354" i="4"/>
  <c r="W353"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35" i="4"/>
  <c r="W434" i="4"/>
  <c r="W433" i="4"/>
  <c r="W432" i="4"/>
  <c r="W431" i="4"/>
  <c r="W430" i="4"/>
  <c r="W429" i="4"/>
  <c r="W428" i="4"/>
  <c r="W427" i="4"/>
  <c r="W426" i="4"/>
  <c r="W425" i="4"/>
  <c r="W424" i="4"/>
  <c r="W423" i="4"/>
  <c r="W448" i="4"/>
  <c r="W447" i="4"/>
  <c r="W446" i="4"/>
  <c r="W445" i="4"/>
  <c r="W444" i="4"/>
  <c r="W443" i="4"/>
  <c r="W442" i="4"/>
  <c r="W441" i="4"/>
  <c r="W440" i="4"/>
  <c r="W439" i="4"/>
  <c r="W438" i="4"/>
  <c r="W437" i="4"/>
  <c r="W436"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35" i="4"/>
  <c r="V434" i="4"/>
  <c r="V433" i="4"/>
  <c r="V432" i="4"/>
  <c r="V431" i="4"/>
  <c r="V430" i="4"/>
  <c r="V429" i="4"/>
  <c r="V428" i="4"/>
  <c r="V427" i="4"/>
  <c r="V426" i="4"/>
  <c r="V425" i="4"/>
  <c r="V424" i="4"/>
  <c r="V423" i="4"/>
  <c r="V448" i="4"/>
  <c r="V447" i="4"/>
  <c r="V446" i="4"/>
  <c r="V445" i="4"/>
  <c r="V444" i="4"/>
  <c r="V443" i="4"/>
  <c r="V442" i="4"/>
  <c r="V441" i="4"/>
  <c r="V440" i="4"/>
  <c r="V439" i="4"/>
  <c r="V438" i="4"/>
  <c r="V437" i="4"/>
  <c r="V436"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J5" i="8" l="1"/>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D405" i="4" l="1"/>
  <c r="D404" i="4"/>
  <c r="D403" i="4"/>
  <c r="D402" i="4"/>
  <c r="D401" i="4"/>
  <c r="D400" i="4"/>
  <c r="D399" i="4"/>
  <c r="D39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D92" i="5" l="1"/>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4" i="7"/>
  <c r="I730" i="7"/>
  <c r="I742" i="7"/>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D390" i="4" l="1"/>
  <c r="D394" i="4"/>
  <c r="AC150" i="4" l="1"/>
  <c r="AC149" i="4"/>
  <c r="AC151" i="4"/>
  <c r="X150" i="4"/>
  <c r="X149" i="4"/>
  <c r="AX149" i="4" s="1"/>
  <c r="X151" i="4"/>
  <c r="AX150" i="4" l="1"/>
  <c r="AX151"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D379" i="8"/>
  <c r="D380" i="8"/>
  <c r="D381" i="8"/>
  <c r="D382" i="8"/>
  <c r="D383" i="8"/>
  <c r="D384" i="8"/>
  <c r="D385" i="8"/>
  <c r="D386" i="8"/>
  <c r="D387" i="8"/>
  <c r="D388" i="8"/>
  <c r="D389" i="8"/>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D82" i="5" l="1"/>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D61" i="8"/>
  <c r="D62" i="8"/>
  <c r="D63" i="8"/>
  <c r="D64" i="8"/>
  <c r="D66" i="8"/>
  <c r="D67" i="8"/>
  <c r="AC24" i="4"/>
  <c r="D68" i="8"/>
  <c r="D69" i="8"/>
  <c r="D70" i="8"/>
  <c r="D71" i="8"/>
  <c r="D73" i="8"/>
  <c r="AC21" i="4"/>
  <c r="D74" i="8"/>
  <c r="D75" i="8"/>
  <c r="D76" i="8"/>
  <c r="D77" i="8"/>
  <c r="D78" i="8"/>
  <c r="D79" i="8"/>
  <c r="AC36" i="4"/>
  <c r="D80" i="8"/>
  <c r="AC25" i="4"/>
  <c r="D81" i="8"/>
  <c r="D82" i="8"/>
  <c r="D83" i="8"/>
  <c r="D84" i="8"/>
  <c r="D85" i="8"/>
  <c r="D86" i="8"/>
  <c r="D87" i="8"/>
  <c r="D88" i="8"/>
  <c r="D89" i="8"/>
  <c r="D90" i="8"/>
  <c r="D91" i="8"/>
  <c r="AC63" i="4"/>
  <c r="D92" i="8"/>
  <c r="D93" i="8"/>
  <c r="D94" i="8"/>
  <c r="D95" i="8"/>
  <c r="AC27" i="4"/>
  <c r="D96" i="8"/>
  <c r="D97" i="8"/>
  <c r="AC64" i="4"/>
  <c r="D98" i="8"/>
  <c r="D99" i="8"/>
  <c r="D100" i="8"/>
  <c r="D101" i="8"/>
  <c r="D102" i="8"/>
  <c r="D103" i="8"/>
  <c r="X27" i="4"/>
  <c r="D104" i="8"/>
  <c r="D105" i="8"/>
  <c r="X63" i="4"/>
  <c r="D106" i="8"/>
  <c r="D107" i="8"/>
  <c r="X64" i="4"/>
  <c r="D108" i="8"/>
  <c r="D109" i="8"/>
  <c r="D110" i="8"/>
  <c r="D111" i="8"/>
  <c r="D112" i="8"/>
  <c r="D113" i="8"/>
  <c r="AC61" i="4"/>
  <c r="D114" i="8"/>
  <c r="D115" i="8"/>
  <c r="AC62" i="4"/>
  <c r="D116" i="8"/>
  <c r="D117" i="8"/>
  <c r="D118" i="8"/>
  <c r="D119" i="8"/>
  <c r="D120" i="8"/>
  <c r="AC33" i="4"/>
  <c r="D121" i="8"/>
  <c r="D122" i="8"/>
  <c r="D123" i="8"/>
  <c r="X24" i="4"/>
  <c r="D124" i="8"/>
  <c r="D125" i="8"/>
  <c r="D126" i="8"/>
  <c r="D127" i="8"/>
  <c r="D128" i="8"/>
  <c r="D129" i="8"/>
  <c r="D130" i="8"/>
  <c r="D131" i="8"/>
  <c r="D132" i="8"/>
  <c r="D133" i="8"/>
  <c r="D134" i="8"/>
  <c r="D135" i="8"/>
  <c r="D136" i="8"/>
  <c r="D137" i="8"/>
  <c r="D138" i="8"/>
  <c r="D139" i="8"/>
  <c r="D140" i="8"/>
  <c r="D141" i="8"/>
  <c r="D142" i="8"/>
  <c r="D143" i="8"/>
  <c r="D144" i="8"/>
  <c r="D145" i="8"/>
  <c r="D146" i="8"/>
  <c r="X61" i="4"/>
  <c r="D147" i="8"/>
  <c r="D148" i="8"/>
  <c r="D149" i="8"/>
  <c r="D150" i="8"/>
  <c r="X30" i="4"/>
  <c r="D151" i="8"/>
  <c r="D152" i="8"/>
  <c r="D153" i="8"/>
  <c r="X25" i="4"/>
  <c r="D154" i="8"/>
  <c r="D155" i="8"/>
  <c r="D156" i="8"/>
  <c r="X60" i="4"/>
  <c r="D157" i="8"/>
  <c r="D158" i="8"/>
  <c r="X33" i="4"/>
  <c r="D159" i="8"/>
  <c r="D160" i="8"/>
  <c r="D161" i="8"/>
  <c r="D162" i="8"/>
  <c r="D163" i="8"/>
  <c r="X62" i="4"/>
  <c r="AX62" i="4" s="1"/>
  <c r="D164" i="8"/>
  <c r="D165" i="8"/>
  <c r="D166" i="8"/>
  <c r="X26" i="4"/>
  <c r="AX26" i="4" s="1"/>
  <c r="D167" i="8"/>
  <c r="X57" i="4"/>
  <c r="AX57" i="4" s="1"/>
  <c r="D168" i="8"/>
  <c r="D169" i="8"/>
  <c r="D170" i="8"/>
  <c r="D171" i="8"/>
  <c r="X22" i="4"/>
  <c r="D172" i="8"/>
  <c r="D173" i="8"/>
  <c r="D174" i="8"/>
  <c r="D175" i="8"/>
  <c r="D176" i="8"/>
  <c r="X36" i="4"/>
  <c r="D177" i="8"/>
  <c r="D178" i="8"/>
  <c r="X21" i="4"/>
  <c r="D179" i="8"/>
  <c r="D180" i="8"/>
  <c r="D181" i="8"/>
  <c r="D182" i="8"/>
  <c r="D183" i="8"/>
  <c r="D185" i="8"/>
  <c r="D186" i="8"/>
  <c r="D187" i="8"/>
  <c r="D188" i="8"/>
  <c r="D189" i="8"/>
  <c r="D190" i="8"/>
  <c r="D191" i="8"/>
  <c r="D192" i="8"/>
  <c r="D193" i="8"/>
  <c r="D194" i="8"/>
  <c r="D195" i="8"/>
  <c r="D196" i="8"/>
  <c r="D201" i="8"/>
  <c r="AC22" i="4"/>
  <c r="D203" i="8"/>
  <c r="D204" i="8"/>
  <c r="D206" i="8"/>
  <c r="D207" i="8"/>
  <c r="D208" i="8"/>
  <c r="D209" i="8"/>
  <c r="D210" i="8"/>
  <c r="D211" i="8"/>
  <c r="D212" i="8"/>
  <c r="D213" i="8"/>
  <c r="D214" i="8"/>
  <c r="D215" i="8"/>
  <c r="D219" i="8"/>
  <c r="D220" i="8"/>
  <c r="D221" i="8"/>
  <c r="D223" i="8"/>
  <c r="D224" i="8"/>
  <c r="D225" i="8"/>
  <c r="D226" i="8"/>
  <c r="D227" i="8"/>
  <c r="D228" i="8"/>
  <c r="D229" i="8"/>
  <c r="D230" i="8"/>
  <c r="D231" i="8"/>
  <c r="D232" i="8"/>
  <c r="D233" i="8"/>
  <c r="D234" i="8"/>
  <c r="D235" i="8"/>
  <c r="D236" i="8"/>
  <c r="D237" i="8"/>
  <c r="D238" i="8"/>
  <c r="D239" i="8"/>
  <c r="D241" i="8"/>
  <c r="D242" i="8"/>
  <c r="D243" i="8"/>
  <c r="D244" i="8"/>
  <c r="D245" i="8"/>
  <c r="D246" i="8"/>
  <c r="D247" i="8"/>
  <c r="D248" i="8"/>
  <c r="D249" i="8"/>
  <c r="D250" i="8"/>
  <c r="D252" i="8"/>
  <c r="D253" i="8"/>
  <c r="D254" i="8"/>
  <c r="D255" i="8"/>
  <c r="D256" i="8"/>
  <c r="D257" i="8"/>
  <c r="D258" i="8"/>
  <c r="D259" i="8"/>
  <c r="D260" i="8"/>
  <c r="D261" i="8"/>
  <c r="D262" i="8"/>
  <c r="D264" i="8"/>
  <c r="D265" i="8"/>
  <c r="D266" i="8"/>
  <c r="D267" i="8"/>
  <c r="D268" i="8"/>
  <c r="D269" i="8"/>
  <c r="D270" i="8"/>
  <c r="D271" i="8"/>
  <c r="D272" i="8"/>
  <c r="D273" i="8"/>
  <c r="D274" i="8"/>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D322" i="8"/>
  <c r="D323" i="8"/>
  <c r="D324" i="8"/>
  <c r="D325" i="8"/>
  <c r="D326" i="8"/>
  <c r="D327" i="8"/>
  <c r="D328" i="8"/>
  <c r="D329" i="8"/>
  <c r="D330" i="8"/>
  <c r="D331" i="8"/>
  <c r="D332"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65" i="8"/>
  <c r="D184" i="8"/>
  <c r="D200" i="8"/>
  <c r="D202" i="8"/>
  <c r="D295" i="8"/>
  <c r="D305" i="8"/>
  <c r="D315" i="8"/>
  <c r="D333" i="8"/>
  <c r="AX30" i="4" l="1"/>
  <c r="AX21" i="4"/>
  <c r="AX61" i="4"/>
  <c r="AX36" i="4"/>
  <c r="AX60" i="4"/>
  <c r="AX22" i="4"/>
  <c r="S56" i="4"/>
  <c r="T56" i="4" s="1"/>
  <c r="BA56" i="4"/>
  <c r="S189" i="4"/>
  <c r="T189" i="4" s="1"/>
  <c r="BA189" i="4"/>
  <c r="S304" i="4"/>
  <c r="T304" i="4" s="1"/>
  <c r="BA304" i="4"/>
  <c r="S136" i="4"/>
  <c r="T136" i="4" s="1"/>
  <c r="BA136" i="4"/>
  <c r="S306" i="4"/>
  <c r="T306" i="4" s="1"/>
  <c r="BA306" i="4"/>
  <c r="S305" i="4"/>
  <c r="T305" i="4" s="1"/>
  <c r="BA305" i="4"/>
  <c r="S203" i="4"/>
  <c r="T203" i="4" s="1"/>
  <c r="BA203" i="4"/>
  <c r="AX33" i="4"/>
  <c r="BA63" i="4"/>
  <c r="S277" i="4"/>
  <c r="T277" i="4" s="1"/>
  <c r="BA277" i="4"/>
  <c r="S174" i="4"/>
  <c r="T174" i="4" s="1"/>
  <c r="BA174" i="4"/>
  <c r="S276" i="4"/>
  <c r="T276" i="4" s="1"/>
  <c r="BA276" i="4"/>
  <c r="BA25" i="4"/>
  <c r="S335" i="4"/>
  <c r="T335" i="4" s="1"/>
  <c r="BA335" i="4"/>
  <c r="S334" i="4"/>
  <c r="T334" i="4" s="1"/>
  <c r="BA334" i="4"/>
  <c r="S129" i="4"/>
  <c r="T129" i="4" s="1"/>
  <c r="BA129" i="4"/>
  <c r="BA64" i="4"/>
  <c r="S55" i="4"/>
  <c r="T55" i="4" s="1"/>
  <c r="BA55" i="4"/>
  <c r="BA355" i="4"/>
  <c r="S333" i="4"/>
  <c r="T333" i="4" s="1"/>
  <c r="BA333" i="4"/>
  <c r="S278" i="4"/>
  <c r="T278" i="4" s="1"/>
  <c r="BA278" i="4"/>
  <c r="BA24" i="4"/>
  <c r="BA27" i="4"/>
  <c r="E3" i="5"/>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X189" i="4"/>
  <c r="AC189" i="4"/>
  <c r="AC175" i="4"/>
  <c r="X186" i="4"/>
  <c r="AC186" i="4"/>
  <c r="X175" i="4"/>
  <c r="X306" i="4"/>
  <c r="AC306" i="4"/>
  <c r="X334" i="4"/>
  <c r="AC334" i="4"/>
  <c r="X129" i="4"/>
  <c r="AC129" i="4"/>
  <c r="X204" i="4"/>
  <c r="AC204" i="4"/>
  <c r="X202" i="4"/>
  <c r="AC202" i="4"/>
  <c r="X305" i="4"/>
  <c r="AC305" i="4"/>
  <c r="X203" i="4"/>
  <c r="AC203" i="4"/>
  <c r="AC174" i="4"/>
  <c r="X174" i="4"/>
  <c r="X56" i="4"/>
  <c r="AC56" i="4"/>
  <c r="X276" i="4"/>
  <c r="AC276" i="4"/>
  <c r="AC188" i="4"/>
  <c r="X187" i="4"/>
  <c r="AC187" i="4"/>
  <c r="X188" i="4"/>
  <c r="X333" i="4"/>
  <c r="AC333" i="4"/>
  <c r="AC278" i="4"/>
  <c r="X278" i="4"/>
  <c r="X335" i="4"/>
  <c r="AC335" i="4"/>
  <c r="X277" i="4"/>
  <c r="AC277" i="4"/>
  <c r="X304" i="4"/>
  <c r="AC304" i="4"/>
  <c r="X136" i="4"/>
  <c r="AC136" i="4"/>
  <c r="AC55" i="4"/>
  <c r="X55" i="4"/>
  <c r="F2" i="7"/>
  <c r="AX355" i="4" l="1"/>
  <c r="S355" i="4"/>
  <c r="T355" i="4" s="1"/>
  <c r="AX64" i="4"/>
  <c r="S64" i="4"/>
  <c r="T64" i="4" s="1"/>
  <c r="AX25" i="4"/>
  <c r="S25" i="4"/>
  <c r="T25" i="4" s="1"/>
  <c r="AX63" i="4"/>
  <c r="S63" i="4"/>
  <c r="T63" i="4" s="1"/>
  <c r="AX24" i="4"/>
  <c r="S24" i="4"/>
  <c r="T24" i="4" s="1"/>
  <c r="AX27" i="4"/>
  <c r="S27" i="4"/>
  <c r="T27" i="4" s="1"/>
  <c r="AX278" i="4"/>
  <c r="BA186" i="4"/>
  <c r="AX136" i="4"/>
  <c r="BA175" i="4"/>
  <c r="AX333" i="4"/>
  <c r="AX129" i="4"/>
  <c r="AX276" i="4"/>
  <c r="BA188" i="4"/>
  <c r="AX203" i="4"/>
  <c r="AX304" i="4"/>
  <c r="BA187" i="4"/>
  <c r="AX334" i="4"/>
  <c r="AX174" i="4"/>
  <c r="BA357" i="4"/>
  <c r="AX305" i="4"/>
  <c r="AX189" i="4"/>
  <c r="BA356" i="4"/>
  <c r="AX55" i="4"/>
  <c r="AX335" i="4"/>
  <c r="AX277" i="4"/>
  <c r="BA204" i="4"/>
  <c r="BA202" i="4"/>
  <c r="AX306" i="4"/>
  <c r="AX56" i="4"/>
  <c r="I2" i="7"/>
  <c r="H2" i="7"/>
  <c r="AX204" i="4" l="1"/>
  <c r="S204" i="4"/>
  <c r="T204" i="4" s="1"/>
  <c r="AX188" i="4"/>
  <c r="S188" i="4"/>
  <c r="T188" i="4" s="1"/>
  <c r="AX186" i="4"/>
  <c r="S186" i="4"/>
  <c r="T186" i="4" s="1"/>
  <c r="AX357" i="4"/>
  <c r="S357" i="4"/>
  <c r="AX356" i="4"/>
  <c r="S356" i="4"/>
  <c r="T356" i="4" s="1"/>
  <c r="AX187" i="4"/>
  <c r="S187" i="4"/>
  <c r="AX202" i="4"/>
  <c r="S202" i="4"/>
  <c r="AX175" i="4"/>
  <c r="S175" i="4"/>
  <c r="T175" i="4" s="1"/>
  <c r="E770" i="7" a="1"/>
  <c r="E770" i="7" s="1"/>
  <c r="E769" i="7" a="1"/>
  <c r="E769" i="7" s="1"/>
  <c r="E768" i="7" a="1"/>
  <c r="E768" i="7" s="1"/>
  <c r="E767" i="7" a="1"/>
  <c r="E767" i="7" s="1"/>
  <c r="E776" i="7" a="1"/>
  <c r="E776" i="7" s="1"/>
  <c r="E740" i="7" a="1"/>
  <c r="E740" i="7" s="1"/>
  <c r="E775" i="7" a="1"/>
  <c r="E775" i="7" s="1"/>
  <c r="E739" i="7" a="1"/>
  <c r="E739" i="7" s="1"/>
  <c r="AW413" i="4"/>
  <c r="AW419" i="4"/>
  <c r="AW412" i="4"/>
  <c r="AW417" i="4"/>
  <c r="AW415" i="4"/>
  <c r="AW414" i="4"/>
  <c r="AW418" i="4"/>
  <c r="AW416" i="4"/>
  <c r="AW277" i="4"/>
  <c r="AW406" i="4"/>
  <c r="AW411" i="4"/>
  <c r="AW410" i="4"/>
  <c r="AW409" i="4"/>
  <c r="AW408" i="4"/>
  <c r="AW407" i="4"/>
  <c r="AW37" i="4"/>
  <c r="AW81" i="4"/>
  <c r="AW104" i="4"/>
  <c r="AW318" i="4"/>
  <c r="AW122" i="4"/>
  <c r="AW41" i="4"/>
  <c r="AW101" i="4"/>
  <c r="AW352" i="4"/>
  <c r="AW353" i="4"/>
  <c r="AW3" i="4"/>
  <c r="AW164" i="4"/>
  <c r="AW154" i="4"/>
  <c r="AW284" i="4"/>
  <c r="AW297" i="4"/>
  <c r="AW346" i="4"/>
  <c r="AW269" i="4"/>
  <c r="AW373" i="4"/>
  <c r="AW46" i="4"/>
  <c r="AW82" i="4"/>
  <c r="AW338" i="4"/>
  <c r="AW293" i="4"/>
  <c r="AW127" i="4"/>
  <c r="AW448" i="4"/>
  <c r="AW371" i="4"/>
  <c r="AW379" i="4"/>
  <c r="AW99" i="4"/>
  <c r="AW321" i="4"/>
  <c r="AW298" i="4"/>
  <c r="AW183" i="4"/>
  <c r="AW397" i="4"/>
  <c r="AW20" i="4"/>
  <c r="AW368" i="4"/>
  <c r="AW359" i="4"/>
  <c r="AW102" i="4"/>
  <c r="AW345" i="4"/>
  <c r="AW25" i="4"/>
  <c r="AW75" i="4"/>
  <c r="AW16" i="4"/>
  <c r="AW272" i="4"/>
  <c r="AW85" i="4"/>
  <c r="AW332" i="4"/>
  <c r="AW119" i="4"/>
  <c r="AW425" i="4"/>
  <c r="AW441" i="4"/>
  <c r="AW14" i="4"/>
  <c r="AW265" i="4"/>
  <c r="AW130" i="4"/>
  <c r="AW386" i="4"/>
  <c r="AW436" i="4"/>
  <c r="AW263" i="4"/>
  <c r="AW300" i="4"/>
  <c r="AW307" i="4"/>
  <c r="AW339" i="4"/>
  <c r="AW92" i="4"/>
  <c r="AW69" i="4"/>
  <c r="AW30" i="4"/>
  <c r="AW6" i="4"/>
  <c r="AW115" i="4"/>
  <c r="AW137" i="4"/>
  <c r="AW283" i="4"/>
  <c r="AW10" i="4"/>
  <c r="AW285" i="4"/>
  <c r="AW251" i="4"/>
  <c r="AW262" i="4"/>
  <c r="AW317" i="4"/>
  <c r="AW178" i="4"/>
  <c r="AW443" i="4"/>
  <c r="AW194" i="4"/>
  <c r="AW384" i="4"/>
  <c r="AW322" i="4"/>
  <c r="AW61" i="4"/>
  <c r="AW320" i="4"/>
  <c r="AW139" i="4"/>
  <c r="AW214" i="4"/>
  <c r="AW50" i="4"/>
  <c r="AW123" i="4"/>
  <c r="AW93" i="4"/>
  <c r="AW351" i="4"/>
  <c r="AW74" i="4"/>
  <c r="AW150" i="4"/>
  <c r="AW275" i="4"/>
  <c r="AW22" i="4"/>
  <c r="AW245" i="4"/>
  <c r="AW326" i="4"/>
  <c r="AW131" i="4"/>
  <c r="AW21" i="4"/>
  <c r="AW89" i="4"/>
  <c r="AW196" i="4"/>
  <c r="AW143" i="4"/>
  <c r="AW215" i="4"/>
  <c r="AW201" i="4"/>
  <c r="AW312" i="4"/>
  <c r="AW197" i="4"/>
  <c r="AW160" i="4"/>
  <c r="AW120" i="4"/>
  <c r="AW344" i="4"/>
  <c r="AW267" i="4"/>
  <c r="AW375" i="4"/>
  <c r="AW242" i="4"/>
  <c r="AW315" i="4"/>
  <c r="AW162" i="4"/>
  <c r="AW17" i="4"/>
  <c r="AW208" i="4"/>
  <c r="AW393" i="4"/>
  <c r="AW230" i="4"/>
  <c r="AW238" i="4"/>
  <c r="AW103" i="4"/>
  <c r="AW381" i="4"/>
  <c r="AW117" i="4"/>
  <c r="AW216" i="4"/>
  <c r="AW445" i="4"/>
  <c r="AW192" i="4"/>
  <c r="AW27" i="4"/>
  <c r="AW31" i="4"/>
  <c r="AW219" i="4"/>
  <c r="AW255" i="4"/>
  <c r="AW200" i="4"/>
  <c r="AW211" i="4"/>
  <c r="AW365" i="4"/>
  <c r="AW447" i="4"/>
  <c r="AW340" i="4"/>
  <c r="AW370" i="4"/>
  <c r="AW366" i="4"/>
  <c r="AW149" i="4"/>
  <c r="AW55"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BA7" i="4"/>
  <c r="AW357" i="4" l="1"/>
  <c r="T357" i="4"/>
  <c r="AW187" i="4"/>
  <c r="T187" i="4"/>
  <c r="AW202" i="4"/>
  <c r="T202" i="4"/>
  <c r="AW8" i="4"/>
  <c r="AW431" i="4"/>
  <c r="AW140" i="4"/>
  <c r="AW316" i="4"/>
  <c r="AW295" i="4"/>
  <c r="AW398" i="4"/>
  <c r="AW333" i="4"/>
  <c r="AW133" i="4"/>
  <c r="AW105" i="4"/>
  <c r="AW252" i="4"/>
  <c r="AW261" i="4"/>
  <c r="AW157" i="4"/>
  <c r="AW43" i="4"/>
  <c r="AW51" i="4"/>
  <c r="AW70" i="4"/>
  <c r="AW32" i="4"/>
  <c r="AW367" i="4"/>
  <c r="AW292" i="4"/>
  <c r="AW259" i="4"/>
  <c r="AW66" i="4"/>
  <c r="AW42" i="4"/>
  <c r="AW19" i="4"/>
  <c r="AW341" i="4"/>
  <c r="AW179" i="4"/>
  <c r="AW12" i="4"/>
  <c r="AW170" i="4"/>
  <c r="AW110" i="4"/>
  <c r="AW193" i="4"/>
  <c r="AW243" i="4"/>
  <c r="AW444" i="4"/>
  <c r="AW84" i="4"/>
  <c r="AW433" i="4"/>
  <c r="AW343" i="4"/>
  <c r="AW308" i="4"/>
  <c r="AW331" i="4"/>
  <c r="AW299" i="4"/>
  <c r="AW327" i="4"/>
  <c r="AW181" i="4"/>
  <c r="AW311" i="4"/>
  <c r="AW155" i="4"/>
  <c r="AW427" i="4"/>
  <c r="AW405" i="4"/>
  <c r="AW306" i="4"/>
  <c r="AW186" i="4"/>
  <c r="AW88" i="4"/>
  <c r="AW428" i="4"/>
  <c r="AW15" i="4"/>
  <c r="AW209" i="4"/>
  <c r="AW146" i="4"/>
  <c r="AW83" i="4"/>
  <c r="AW136" i="4"/>
  <c r="AW380" i="4"/>
  <c r="AW250" i="4"/>
  <c r="AW319" i="4"/>
  <c r="AW169" i="4"/>
  <c r="AW354" i="4"/>
  <c r="AW247" i="4"/>
  <c r="AW227" i="4"/>
  <c r="AW374" i="4"/>
  <c r="AW171" i="4"/>
  <c r="AW77" i="4"/>
  <c r="AW54" i="4"/>
  <c r="AW217" i="4"/>
  <c r="AW90" i="4"/>
  <c r="AW426" i="4"/>
  <c r="AW71" i="4"/>
  <c r="AW59" i="4"/>
  <c r="AW248" i="4"/>
  <c r="AW395" i="4"/>
  <c r="AW434" i="4"/>
  <c r="AW86" i="4"/>
  <c r="AW108" i="4"/>
  <c r="AW301" i="4"/>
  <c r="AW100" i="4"/>
  <c r="AW53" i="4"/>
  <c r="AW294" i="4"/>
  <c r="AW206" i="4"/>
  <c r="AW177" i="4"/>
  <c r="AW288" i="4"/>
  <c r="AW376" i="4"/>
  <c r="AW161" i="4"/>
  <c r="AW249" i="4"/>
  <c r="AW378" i="4"/>
  <c r="AW383" i="4"/>
  <c r="AW296" i="4"/>
  <c r="AW168" i="4"/>
  <c r="AW239" i="4"/>
  <c r="AW401" i="4"/>
  <c r="AW203" i="4"/>
  <c r="AW44" i="4"/>
  <c r="AW390" i="4"/>
  <c r="AW73" i="4"/>
  <c r="AW303" i="4"/>
  <c r="AW96" i="4"/>
  <c r="AW394" i="4"/>
  <c r="AW87" i="4"/>
  <c r="AW116" i="4"/>
  <c r="AW56" i="4"/>
  <c r="AW221" i="4"/>
  <c r="AW256" i="4"/>
  <c r="AW94" i="4"/>
  <c r="AW218" i="4"/>
  <c r="AW28" i="4"/>
  <c r="AW210" i="4"/>
  <c r="AW222" i="4"/>
  <c r="AW172" i="4"/>
  <c r="AW286" i="4"/>
  <c r="AW65" i="4"/>
  <c r="AW26" i="4"/>
  <c r="AW38" i="4"/>
  <c r="AW11" i="4"/>
  <c r="AW109" i="4"/>
  <c r="AW199" i="4"/>
  <c r="AW113" i="4"/>
  <c r="AW97" i="4"/>
  <c r="AW241" i="4"/>
  <c r="AW48" i="4"/>
  <c r="AW147" i="4"/>
  <c r="AW62" i="4"/>
  <c r="AW124" i="4"/>
  <c r="AW39" i="4"/>
  <c r="AW349" i="4"/>
  <c r="AW271" i="4"/>
  <c r="AW403" i="4"/>
  <c r="AW276" i="4"/>
  <c r="AW356" i="4"/>
  <c r="AW129" i="4"/>
  <c r="AW337" i="4"/>
  <c r="AW205" i="4"/>
  <c r="AW442" i="4"/>
  <c r="AW396" i="4"/>
  <c r="AW435" i="4"/>
  <c r="AW135" i="4"/>
  <c r="AW142" i="4"/>
  <c r="AW244" i="4"/>
  <c r="AW156" i="4"/>
  <c r="AW234" i="4"/>
  <c r="AW355" i="4"/>
  <c r="AW198" i="4"/>
  <c r="AW159" i="4"/>
  <c r="AW151" i="4"/>
  <c r="AW91" i="4"/>
  <c r="AW336" i="4"/>
  <c r="AW95" i="4"/>
  <c r="AW235" i="4"/>
  <c r="AW36" i="4"/>
  <c r="AW141" i="4"/>
  <c r="AW360" i="4"/>
  <c r="AW63" i="4"/>
  <c r="AW310" i="4"/>
  <c r="AW257" i="4"/>
  <c r="AW128" i="4"/>
  <c r="AW34" i="4"/>
  <c r="AW173" i="4"/>
  <c r="AW290" i="4"/>
  <c r="AW437" i="4"/>
  <c r="AW118" i="4"/>
  <c r="AW18" i="4"/>
  <c r="AW362" i="4"/>
  <c r="AW29" i="4"/>
  <c r="AW439" i="4"/>
  <c r="AW226" i="4"/>
  <c r="AW229" i="4"/>
  <c r="AW314" i="4"/>
  <c r="AW330" i="4"/>
  <c r="AW112" i="4"/>
  <c r="AW33" i="4"/>
  <c r="AW324" i="4"/>
  <c r="AW125" i="4"/>
  <c r="AW342" i="4"/>
  <c r="AW270" i="4"/>
  <c r="AW107" i="4"/>
  <c r="AW302" i="4"/>
  <c r="AW392" i="4"/>
  <c r="AW402" i="4"/>
  <c r="AW334" i="4"/>
  <c r="AW278" i="4"/>
  <c r="AW363" i="4"/>
  <c r="AW189" i="4"/>
  <c r="AW207" i="4"/>
  <c r="AW166" i="4"/>
  <c r="AW78" i="4"/>
  <c r="AW144" i="4"/>
  <c r="AW240" i="4"/>
  <c r="AW114" i="4"/>
  <c r="AW52" i="4"/>
  <c r="AW72" i="4"/>
  <c r="AW213" i="4"/>
  <c r="AW67" i="4"/>
  <c r="AW382" i="4"/>
  <c r="AW253" i="4"/>
  <c r="AW106" i="4"/>
  <c r="AW313" i="4"/>
  <c r="AW80" i="4"/>
  <c r="AW391" i="4"/>
  <c r="AW167" i="4"/>
  <c r="AW195" i="4"/>
  <c r="AW98" i="4"/>
  <c r="AW424" i="4"/>
  <c r="AW163" i="4"/>
  <c r="AW13" i="4"/>
  <c r="AW388" i="4"/>
  <c r="AW4" i="4"/>
  <c r="AW64" i="4"/>
  <c r="AW387" i="4"/>
  <c r="AW165" i="4"/>
  <c r="AW76" i="4"/>
  <c r="AW24" i="4"/>
  <c r="AW228" i="4"/>
  <c r="AW47" i="4"/>
  <c r="AW57" i="4"/>
  <c r="AW223" i="4"/>
  <c r="AW138" i="4"/>
  <c r="AW400" i="4"/>
  <c r="AW335" i="4"/>
  <c r="AW305" i="4"/>
  <c r="AW231" i="4"/>
  <c r="AW325" i="4"/>
  <c r="AW264" i="4"/>
  <c r="AW309" i="4"/>
  <c r="AW111" i="4"/>
  <c r="AW174" i="4"/>
  <c r="AW126" i="4"/>
  <c r="AW212" i="4"/>
  <c r="AW304" i="4"/>
  <c r="AW175" i="4"/>
  <c r="AW148" i="4"/>
  <c r="AW385" i="4"/>
  <c r="AW389" i="4"/>
  <c r="AW246" i="4"/>
  <c r="AW9" i="4"/>
  <c r="AW350" i="4"/>
  <c r="AW5" i="4"/>
  <c r="AW323" i="4"/>
  <c r="AW185" i="4"/>
  <c r="AW190" i="4"/>
  <c r="AW233" i="4"/>
  <c r="AW274" i="4"/>
  <c r="AW134" i="4"/>
  <c r="AW184" i="4"/>
  <c r="AW158" i="4"/>
  <c r="AW369" i="4"/>
  <c r="AW236" i="4"/>
  <c r="AW258" i="4"/>
  <c r="AW40" i="4"/>
  <c r="AW35" i="4"/>
  <c r="AW68" i="4"/>
  <c r="AW347" i="4"/>
  <c r="AW266" i="4"/>
  <c r="AW132" i="4"/>
  <c r="AW153" i="4"/>
  <c r="AW268" i="4"/>
  <c r="AW225" i="4"/>
  <c r="AW260" i="4"/>
  <c r="AW254" i="4"/>
  <c r="AW446" i="4"/>
  <c r="AW432" i="4"/>
  <c r="AW45" i="4"/>
  <c r="AW404" i="4"/>
  <c r="AW204" i="4"/>
  <c r="AW188" i="4"/>
  <c r="AW79" i="4"/>
  <c r="AW377" i="4"/>
  <c r="AW438" i="4"/>
  <c r="AW361" i="4"/>
  <c r="AW224" i="4"/>
  <c r="AW152" i="4"/>
  <c r="AW372" i="4"/>
  <c r="AW364" i="4"/>
  <c r="AW145" i="4"/>
  <c r="AW430" i="4"/>
  <c r="AW358" i="4"/>
  <c r="AW273" i="4"/>
  <c r="AW23" i="4"/>
  <c r="AW291" i="4"/>
  <c r="AW49" i="4"/>
  <c r="AW121" i="4"/>
  <c r="AW289" i="4"/>
  <c r="AW58" i="4"/>
  <c r="AW232" i="4"/>
  <c r="AW60" i="4"/>
  <c r="AW180" i="4"/>
  <c r="AW348" i="4"/>
  <c r="AW237" i="4"/>
  <c r="AW423" i="4"/>
  <c r="AW429" i="4"/>
  <c r="AW440" i="4"/>
  <c r="AW182" i="4"/>
  <c r="AW191" i="4"/>
  <c r="AW399" i="4"/>
  <c r="AW7" i="4"/>
  <c r="AX7" i="4"/>
</calcChain>
</file>

<file path=xl/sharedStrings.xml><?xml version="1.0" encoding="utf-8"?>
<sst xmlns="http://schemas.openxmlformats.org/spreadsheetml/2006/main" count="5703" uniqueCount="2434">
  <si>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</si>
  <si>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</si>
  <si>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</si>
  <si>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</si>
  <si>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</si>
  <si>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</si>
  <si>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</si>
  <si>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</si>
  <si>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</si>
  <si>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</si>
  <si>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</si>
  <si>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</si>
  <si>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</si>
  <si>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</si>
  <si>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</si>
  <si>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</si>
  <si>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</si>
  <si>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</si>
  <si>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</si>
  <si>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</si>
  <si>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</si>
  <si>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</si>
  <si>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</si>
  <si>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</si>
  <si>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</si>
  <si>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</si>
  <si>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</si>
  <si>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</si>
  <si>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</si>
  <si>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</si>
  <si>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</si>
  <si>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</si>
  <si>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</si>
  <si>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</si>
  <si>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</si>
  <si>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</si>
  <si>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</si>
  <si>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</si>
  <si>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</si>
  <si>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</si>
  <si>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</si>
  <si>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</si>
  <si>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</si>
  <si>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</si>
  <si>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</si>
  <si>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</si>
  <si>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</si>
  <si>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</si>
  <si>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</si>
  <si>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</si>
  <si>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</si>
  <si>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</si>
  <si>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</si>
  <si>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</si>
  <si>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</si>
  <si>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</si>
  <si>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</si>
  <si>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</si>
  <si>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</si>
  <si>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</si>
  <si>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</si>
  <si>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</si>
  <si>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</si>
  <si>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</si>
  <si>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</si>
  <si>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</si>
  <si>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</si>
  <si>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</si>
  <si>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</si>
  <si>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</si>
  <si>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</si>
  <si>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</si>
  <si>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</si>
  <si>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</si>
  <si>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</si>
  <si>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</si>
  <si>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</si>
  <si>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</si>
  <si>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</si>
  <si>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</si>
  <si>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</si>
  <si>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</si>
  <si>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</si>
  <si>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</si>
  <si>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</si>
  <si>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</si>
  <si>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</si>
  <si>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</si>
  <si>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</si>
  <si>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</si>
  <si>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</si>
  <si>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</si>
  <si>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</si>
  <si>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</si>
  <si>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</si>
  <si>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</si>
  <si>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</si>
  <si>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</si>
  <si>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</si>
  <si>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</si>
  <si>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</si>
  <si>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</si>
  <si>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</si>
  <si>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</si>
  <si>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</si>
  <si>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</si>
  <si>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</si>
  <si>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</si>
  <si>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</si>
  <si>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</si>
  <si>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</si>
  <si>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</si>
  <si>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</si>
  <si>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</si>
  <si>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</si>
  <si>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</si>
  <si>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</si>
  <si>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</si>
  <si>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</si>
  <si>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</si>
  <si>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</si>
  <si>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</si>
  <si>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</si>
  <si>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</si>
  <si>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</si>
  <si>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</si>
  <si>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</si>
  <si>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</si>
  <si>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</si>
  <si>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</si>
  <si>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</si>
  <si>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</si>
  <si>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</si>
  <si>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</si>
  <si>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</si>
  <si>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</si>
  <si>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</si>
  <si>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</si>
  <si>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</si>
  <si>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</si>
  <si>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</si>
  <si>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</si>
  <si>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</si>
  <si>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</si>
  <si>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</si>
  <si>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</si>
  <si>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</si>
  <si>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</si>
  <si>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</si>
  <si>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</si>
  <si>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</si>
  <si>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</si>
  <si>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</si>
  <si>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</si>
  <si>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</si>
  <si>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</si>
  <si>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</si>
  <si>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</si>
  <si>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</si>
  <si>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</si>
  <si>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</si>
  <si>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</si>
  <si>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</si>
  <si>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</si>
  <si>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</si>
  <si>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</si>
  <si>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</si>
  <si>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</si>
  <si>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</si>
  <si>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</si>
  <si>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</si>
  <si>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</si>
  <si>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</si>
  <si>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</si>
  <si>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</si>
  <si>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</si>
  <si>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</si>
  <si>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</si>
  <si>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</si>
  <si>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</si>
  <si>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</si>
  <si>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</si>
  <si>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</si>
  <si>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</si>
  <si>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</si>
  <si>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</si>
  <si>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</si>
  <si>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</si>
  <si>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</si>
  <si>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</si>
  <si>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</si>
  <si>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</si>
  <si>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</si>
  <si>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</si>
  <si>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</si>
  <si>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</si>
  <si>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</si>
  <si>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</si>
  <si>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</si>
  <si>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</si>
  <si>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</si>
  <si>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</si>
  <si>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</si>
  <si>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</si>
  <si>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</si>
  <si>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</si>
  <si>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</si>
  <si>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</si>
  <si>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</si>
  <si>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</si>
  <si>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</si>
  <si>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</si>
  <si>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</si>
  <si>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</si>
  <si>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</si>
  <si>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</si>
  <si>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</si>
  <si>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</si>
  <si>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</si>
  <si>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</si>
  <si>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</si>
  <si>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</si>
  <si>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</si>
  <si>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</si>
  <si>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</si>
  <si>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</si>
  <si>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</si>
  <si>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</si>
  <si>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</si>
  <si>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</si>
  <si>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</si>
  <si>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</si>
  <si>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</si>
  <si>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</si>
  <si>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</si>
  <si>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</si>
  <si>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</si>
  <si>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</si>
  <si>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</si>
  <si>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</si>
  <si>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</si>
  <si>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</si>
  <si>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</si>
  <si>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</si>
  <si>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</si>
  <si>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</si>
  <si>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</si>
  <si>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</si>
  <si>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</si>
  <si>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</si>
  <si>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</si>
  <si>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</si>
  <si>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</si>
  <si>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</si>
  <si>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</si>
  <si>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</si>
  <si>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</si>
  <si>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</si>
  <si>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</si>
  <si>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</si>
  <si>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</si>
  <si>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</si>
  <si>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</si>
  <si>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</si>
  <si>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</si>
  <si>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</si>
  <si>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</si>
  <si>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</si>
  <si>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</si>
  <si>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</si>
  <si>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</si>
  <si>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</si>
  <si>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</si>
  <si>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</si>
  <si>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</si>
  <si>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</si>
  <si>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</si>
  <si>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</si>
  <si>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</si>
  <si>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</si>
  <si>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</si>
  <si>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</si>
  <si>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</si>
  <si>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</si>
  <si>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</si>
  <si>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</si>
  <si>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</si>
  <si>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</si>
  <si>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</si>
  <si>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</si>
  <si>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</si>
  <si>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</si>
  <si>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</si>
  <si>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</si>
  <si>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</si>
  <si>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</si>
  <si>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</si>
  <si>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</si>
  <si>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</si>
  <si>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</si>
  <si>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</si>
  <si>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</si>
  <si>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</si>
  <si>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</si>
  <si>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</si>
  <si>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</si>
  <si>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</si>
  <si>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</si>
  <si>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</si>
  <si>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</si>
  <si>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</si>
  <si>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</si>
  <si>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</si>
  <si>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</si>
  <si>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</si>
  <si>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</si>
  <si>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</si>
  <si>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</si>
  <si>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</si>
  <si>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</si>
  <si>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</si>
  <si>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</si>
  <si>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</si>
  <si>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</si>
  <si>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</si>
  <si>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</si>
  <si>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</si>
  <si>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</si>
  <si>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</si>
  <si>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</si>
  <si>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</si>
  <si>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</si>
  <si>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</si>
  <si>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</si>
  <si>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</si>
  <si>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</si>
  <si>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</si>
  <si>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</si>
  <si>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</si>
  <si>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</si>
  <si>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</si>
  <si>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</si>
  <si>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</si>
  <si>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</si>
  <si>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</si>
  <si>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</si>
  <si>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</si>
  <si>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</si>
  <si>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</si>
  <si>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</si>
  <si>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</si>
  <si>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</si>
  <si>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</si>
  <si>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</si>
  <si>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</si>
  <si>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</si>
  <si>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</si>
  <si>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</si>
  <si>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</si>
  <si>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</si>
  <si>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</si>
  <si>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</si>
  <si>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</si>
  <si>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</si>
  <si>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</si>
  <si>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</si>
  <si>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</si>
  <si>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</si>
  <si>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</si>
  <si>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</si>
  <si>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</si>
  <si>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</si>
  <si>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</si>
  <si>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</si>
  <si>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</si>
  <si>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</si>
  <si>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</si>
  <si>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</si>
  <si>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</si>
  <si>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</si>
  <si>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</si>
  <si>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</si>
  <si>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</si>
  <si>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</si>
  <si>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</si>
  <si>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</si>
  <si>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</si>
  <si>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</si>
  <si>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</si>
  <si>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</si>
  <si>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</si>
  <si>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</si>
  <si>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</si>
  <si>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</si>
  <si>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</si>
  <si>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</si>
  <si>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</si>
  <si>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</si>
  <si>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</si>
  <si>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</si>
  <si>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</si>
  <si>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</si>
  <si>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</si>
  <si>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</si>
  <si>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</si>
  <si>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</si>
  <si>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</si>
  <si>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</si>
  <si>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</si>
  <si>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</si>
  <si>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</si>
  <si>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</si>
  <si>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</si>
  <si>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</si>
  <si>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</si>
  <si>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</si>
  <si>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</si>
  <si>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</si>
  <si>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</si>
  <si>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</si>
  <si>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</si>
  <si>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</si>
  <si>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</si>
  <si>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</si>
  <si>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</si>
  <si>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</si>
  <si>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</si>
  <si>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</si>
  <si>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</si>
  <si>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</si>
  <si>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</si>
  <si>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</si>
  <si>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</si>
  <si>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</si>
  <si>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</si>
  <si>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</si>
  <si>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</si>
  <si>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</si>
  <si>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</si>
  <si>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</si>
  <si>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</si>
  <si>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</si>
  <si>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</si>
  <si>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</si>
  <si>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</si>
  <si>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</si>
  <si>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</si>
  <si>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</si>
  <si>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</si>
  <si>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</si>
  <si>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</si>
  <si>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</si>
  <si>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</si>
  <si>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</si>
  <si>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</si>
  <si>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</si>
  <si>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</si>
  <si>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</si>
  <si>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</si>
  <si>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</si>
  <si>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</si>
  <si>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</si>
  <si>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</si>
  <si>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</si>
  <si>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</si>
  <si>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</si>
  <si>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</si>
  <si>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</si>
  <si>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</si>
  <si>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</si>
  <si>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</si>
  <si>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</si>
  <si>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</si>
  <si>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</si>
  <si>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</si>
  <si>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</si>
  <si>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</si>
  <si>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</si>
  <si>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</si>
  <si>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</si>
  <si>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</si>
  <si>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</si>
  <si>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</si>
  <si>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</si>
  <si>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</si>
  <si>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</si>
  <si>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</si>
  <si>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</si>
  <si>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</si>
  <si>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</si>
  <si>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</si>
  <si>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</si>
  <si>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</si>
  <si>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</si>
  <si>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</si>
  <si>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</si>
  <si>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</si>
  <si>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</si>
  <si>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</si>
  <si>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</si>
  <si>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</si>
  <si>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</si>
  <si>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</si>
  <si>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</si>
  <si>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</si>
  <si>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</si>
  <si>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</si>
  <si>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</si>
  <si>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</si>
  <si>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</si>
  <si>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</si>
  <si>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</si>
  <si>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</si>
  <si>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</si>
  <si>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</si>
  <si>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</si>
  <si>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</si>
  <si>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</si>
  <si>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</si>
  <si>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</si>
  <si>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</si>
  <si>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</si>
  <si>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</si>
  <si>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</si>
  <si>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</si>
  <si>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</si>
  <si>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</si>
  <si>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</si>
  <si>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</si>
  <si>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</si>
  <si>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</si>
  <si>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</si>
  <si>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</si>
  <si>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</si>
  <si>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</si>
  <si>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</si>
  <si>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</si>
  <si>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</si>
  <si>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</si>
  <si>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</si>
  <si>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</si>
  <si>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</si>
  <si>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</si>
  <si>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</si>
  <si>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</si>
  <si>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</si>
  <si>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</si>
  <si>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</si>
  <si>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</si>
  <si>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</si>
  <si>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</si>
  <si>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</si>
  <si>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</si>
  <si>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</si>
  <si>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</si>
  <si>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</si>
  <si>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</si>
  <si>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</si>
  <si>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</si>
  <si>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</si>
  <si>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</si>
  <si>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</si>
  <si>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</si>
  <si>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</si>
  <si>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</si>
  <si>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</si>
  <si>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</si>
  <si>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</si>
  <si>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</si>
  <si>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</si>
  <si>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</si>
  <si>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</si>
  <si>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</si>
  <si>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</si>
  <si>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</si>
  <si>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</si>
  <si>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</si>
  <si>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</si>
  <si>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</si>
  <si>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</si>
  <si>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</si>
  <si>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</si>
  <si>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</si>
  <si>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</si>
  <si>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</si>
  <si>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</si>
  <si>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</si>
  <si>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</si>
  <si>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</si>
  <si>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</si>
  <si>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</si>
  <si>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</si>
  <si>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</si>
  <si>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</si>
  <si>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</si>
  <si>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</si>
  <si>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</si>
  <si>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</si>
  <si>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</si>
  <si>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</si>
  <si>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</si>
  <si>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</si>
  <si>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</si>
  <si>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</si>
  <si>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</si>
  <si>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</si>
  <si>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</si>
  <si>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</si>
  <si>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</si>
  <si>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</si>
  <si>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</si>
  <si>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</si>
  <si>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</si>
  <si>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</si>
  <si>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</si>
  <si>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</si>
  <si>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</si>
  <si>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</si>
  <si>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</si>
  <si>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</si>
  <si>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</si>
  <si>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</si>
  <si>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</si>
  <si>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</si>
  <si>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</si>
  <si>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</si>
  <si>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</si>
  <si>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</si>
  <si>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</si>
  <si>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</si>
  <si>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</si>
  <si>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</si>
  <si>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</si>
  <si>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</si>
  <si>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</si>
  <si>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</si>
  <si>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</si>
  <si>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</si>
  <si>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</si>
  <si>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</si>
  <si>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</si>
  <si>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</si>
  <si>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</si>
  <si>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</si>
  <si>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</si>
  <si>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</si>
  <si>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</si>
  <si>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</si>
  <si>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</si>
  <si>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</si>
  <si>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</si>
  <si>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</si>
  <si>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</si>
  <si>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</si>
  <si>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</si>
  <si>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</si>
  <si>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</si>
  <si>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</si>
  <si>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</si>
  <si>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</si>
  <si>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</si>
  <si>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</si>
  <si>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</si>
  <si>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</si>
  <si>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</si>
  <si>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</si>
  <si>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</si>
  <si>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</si>
  <si>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</si>
  <si>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</si>
  <si>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</si>
  <si>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</si>
  <si>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</si>
  <si>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</si>
  <si>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</si>
  <si>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</si>
  <si>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</si>
  <si>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</si>
  <si>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</si>
  <si>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</si>
  <si>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</si>
  <si>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</si>
  <si>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</si>
  <si>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</si>
  <si>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</si>
  <si>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</si>
  <si>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</si>
  <si>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</si>
  <si>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</si>
  <si>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</si>
  <si>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</si>
  <si>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</si>
  <si>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</si>
  <si>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</si>
  <si>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</si>
  <si>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</si>
  <si>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</si>
  <si>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</si>
  <si>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</si>
  <si>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</si>
  <si>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</si>
  <si>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</si>
  <si>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</si>
  <si>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</si>
  <si>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</si>
  <si>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</si>
  <si>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</si>
  <si>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</si>
  <si>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</si>
  <si>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</si>
  <si>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</si>
  <si>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</si>
  <si>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</si>
  <si>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</si>
  <si>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</si>
  <si>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</si>
  <si>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</si>
  <si>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</si>
  <si>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</si>
  <si>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</si>
  <si>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</si>
  <si>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</si>
  <si>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</si>
  <si>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</si>
  <si>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</si>
  <si>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</si>
  <si>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</si>
  <si>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</si>
  <si>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</si>
  <si>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</si>
  <si>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</si>
  <si>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</si>
  <si>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</si>
  <si>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</si>
  <si>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</si>
  <si>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</si>
  <si>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</si>
  <si>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</si>
  <si>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</si>
  <si>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</si>
  <si>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</si>
  <si>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</si>
  <si>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</si>
  <si>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</si>
  <si>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</si>
  <si>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</si>
  <si>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</si>
  <si>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</si>
  <si>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</si>
  <si>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</si>
  <si>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</si>
  <si>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</si>
  <si>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</si>
  <si>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</si>
  <si>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</si>
  <si>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</si>
  <si>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</si>
  <si>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</si>
  <si>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</si>
  <si>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</si>
  <si>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</si>
  <si>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</si>
  <si>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</si>
  <si>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</si>
  <si>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</si>
  <si>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</si>
  <si>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</si>
  <si>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</si>
  <si>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</si>
  <si>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</si>
  <si>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</si>
  <si>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</si>
  <si>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</si>
  <si>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</si>
  <si>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</si>
  <si>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</si>
  <si>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</si>
  <si>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</si>
  <si>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</si>
  <si>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</si>
  <si>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</si>
  <si>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</si>
  <si>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</si>
  <si>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</si>
  <si>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</si>
  <si>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</si>
  <si>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</si>
  <si>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</si>
  <si>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</si>
  <si>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</si>
  <si>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</si>
  <si>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</si>
  <si>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</si>
  <si>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</si>
  <si>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</si>
  <si>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</si>
  <si>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</si>
  <si>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</si>
  <si>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</si>
  <si>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</si>
  <si>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</si>
  <si>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</si>
  <si>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</si>
  <si>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</si>
  <si>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</si>
  <si>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</si>
  <si>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</si>
  <si>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</si>
  <si>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</si>
  <si>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</si>
  <si>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</si>
  <si>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</si>
  <si>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</si>
  <si>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</si>
  <si>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</si>
  <si>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</si>
  <si>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</si>
  <si>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</si>
  <si>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</si>
  <si>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</si>
  <si>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</si>
  <si>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</si>
  <si>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</si>
  <si>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</si>
  <si>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</si>
  <si>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</si>
  <si>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</si>
  <si>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</si>
  <si>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</si>
  <si>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</si>
  <si>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</si>
  <si>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</si>
  <si>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</si>
  <si>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</si>
  <si>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</si>
  <si>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</si>
  <si>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</si>
  <si>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</si>
  <si>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</si>
  <si>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</si>
  <si>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</si>
  <si>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</si>
  <si>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</si>
  <si>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</si>
  <si>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</si>
  <si>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</si>
  <si>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</si>
  <si>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</si>
  <si>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</si>
  <si>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</si>
  <si>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</si>
  <si>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</si>
  <si>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</si>
  <si>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</si>
  <si>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</si>
  <si>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</si>
  <si>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</si>
  <si>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</si>
  <si>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</si>
  <si>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</si>
  <si>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</si>
  <si>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</si>
  <si>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</si>
  <si>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</si>
  <si>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</si>
  <si>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</si>
  <si>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</si>
  <si>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</si>
  <si>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</si>
  <si>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</si>
  <si>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</si>
  <si>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</si>
  <si>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</si>
  <si>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</si>
  <si>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</si>
  <si>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</si>
  <si>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</si>
  <si>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</si>
  <si>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</si>
  <si>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</si>
  <si>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</si>
  <si>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</si>
  <si>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</si>
  <si>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</si>
  <si>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</si>
  <si>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</si>
  <si>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</si>
  <si>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</si>
  <si>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</si>
  <si>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</si>
  <si>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</si>
  <si>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</si>
  <si>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</si>
  <si>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</si>
  <si>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</si>
  <si>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</si>
  <si>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</si>
  <si>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</si>
  <si>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</si>
  <si>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</si>
  <si>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</si>
  <si>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</si>
  <si>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</si>
  <si>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</si>
  <si>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</si>
  <si>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</si>
  <si>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</si>
  <si>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</si>
  <si>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</si>
  <si>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</si>
  <si>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</si>
  <si>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</si>
  <si>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</si>
  <si>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</si>
  <si>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</si>
  <si>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</si>
  <si>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</si>
  <si>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</si>
  <si>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</si>
  <si>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</si>
  <si>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</si>
  <si>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</si>
  <si>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</si>
  <si>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</si>
  <si>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</si>
  <si>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</si>
  <si>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</si>
  <si>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</si>
  <si>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</si>
  <si>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</si>
  <si>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</si>
  <si>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</si>
  <si>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</si>
  <si>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</si>
  <si>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</si>
  <si>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</si>
  <si>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</si>
  <si>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</si>
  <si>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</si>
  <si>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</si>
  <si>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</si>
  <si>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</si>
  <si>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</si>
  <si>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</si>
  <si>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</si>
  <si>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</si>
  <si>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</si>
  <si>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</si>
  <si>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</si>
  <si>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</si>
  <si>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</si>
  <si>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</si>
  <si>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</si>
  <si>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</si>
  <si>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</si>
  <si>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</si>
  <si>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</si>
  <si>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</si>
  <si>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</si>
  <si>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</si>
  <si>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</si>
  <si>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</si>
  <si>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</si>
  <si>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</si>
  <si>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</si>
  <si>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</si>
  <si>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</si>
  <si>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</si>
  <si>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</si>
  <si>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</si>
  <si>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</si>
  <si>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</si>
  <si>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</si>
  <si>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</si>
  <si>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</si>
  <si>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</si>
  <si>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</si>
  <si>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</si>
  <si>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</si>
  <si>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</si>
  <si>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</si>
  <si>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</si>
  <si>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</si>
  <si>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</si>
  <si>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</si>
  <si>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</si>
  <si>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</si>
  <si>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</si>
  <si>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</si>
  <si>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</si>
  <si>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</si>
  <si>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</si>
  <si>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</si>
  <si>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</si>
  <si>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</si>
  <si>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</si>
  <si>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</si>
  <si>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</si>
  <si>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</si>
  <si>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</si>
  <si>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</si>
  <si>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</si>
  <si>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</si>
  <si>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</si>
  <si>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</si>
  <si>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</si>
  <si>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</si>
  <si>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</si>
  <si>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</si>
  <si>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</si>
  <si>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</si>
  <si>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</si>
  <si>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</si>
  <si>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</si>
  <si>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</si>
  <si>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</si>
  <si>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</si>
  <si>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</si>
  <si>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</si>
  <si>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</si>
  <si>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</si>
  <si>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</si>
  <si>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</si>
  <si>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</si>
  <si>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</si>
  <si>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</si>
  <si>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</si>
  <si>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</si>
  <si>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</si>
  <si>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</si>
  <si>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</si>
  <si>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</si>
  <si>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</si>
  <si>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</si>
  <si>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</si>
  <si>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</si>
  <si>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</si>
  <si>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</si>
  <si>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</si>
  <si>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</si>
  <si>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</si>
  <si>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</si>
  <si>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</si>
  <si>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</si>
  <si>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</si>
  <si>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</si>
  <si>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</si>
  <si>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</si>
  <si>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</si>
  <si>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</si>
  <si>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</si>
  <si>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</si>
  <si>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</si>
  <si>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</si>
  <si>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</si>
  <si>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</si>
  <si>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</si>
  <si>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</si>
  <si>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</si>
  <si>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</si>
  <si>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</si>
  <si>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</si>
  <si>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</si>
  <si>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</si>
  <si>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</si>
  <si>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</si>
  <si>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</si>
  <si>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</si>
  <si>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</si>
  <si>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</si>
  <si>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</si>
  <si>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</si>
  <si>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</si>
  <si>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</si>
  <si>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</si>
  <si>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</si>
  <si>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</si>
  <si>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</si>
  <si>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</si>
  <si>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</si>
  <si>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</si>
  <si>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</si>
  <si>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</si>
  <si>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</si>
  <si>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</si>
  <si>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</si>
  <si>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</si>
  <si>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</si>
  <si>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</si>
  <si>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</si>
  <si>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</si>
  <si>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</si>
  <si>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</si>
  <si>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</si>
  <si>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</si>
  <si>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</si>
  <si>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</si>
  <si>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</si>
  <si>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</si>
  <si>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</si>
  <si>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</si>
  <si>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</si>
  <si>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</si>
  <si>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</si>
  <si>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</si>
  <si>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</si>
  <si>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</si>
  <si>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</si>
  <si>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</si>
  <si>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</si>
  <si>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</si>
  <si>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</si>
  <si>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</si>
  <si>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</si>
  <si>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</si>
  <si>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</si>
  <si>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</si>
  <si>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</si>
  <si>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</si>
  <si>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</si>
  <si>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</si>
  <si>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</si>
  <si>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</si>
  <si>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</si>
  <si>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</si>
  <si>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</si>
  <si>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</si>
  <si>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</si>
  <si>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</si>
  <si>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</si>
  <si>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</si>
  <si>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</si>
  <si>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</si>
  <si>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</si>
  <si>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</si>
  <si>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</si>
  <si>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</si>
  <si>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</si>
  <si>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</si>
  <si>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</si>
  <si>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</si>
  <si>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</si>
  <si>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</si>
  <si>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</si>
  <si>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</si>
  <si>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</si>
  <si>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</si>
  <si>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</si>
  <si>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</si>
  <si>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</si>
  <si>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</si>
  <si>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</si>
  <si>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</si>
  <si>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</si>
  <si>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</si>
  <si>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</si>
  <si>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</si>
  <si>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</si>
  <si>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</si>
  <si>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</si>
  <si>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</si>
  <si>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</si>
  <si>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</si>
  <si>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</si>
  <si>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</si>
  <si>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</si>
  <si>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</si>
  <si>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</si>
  <si>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</si>
  <si>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</si>
  <si>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</si>
  <si>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</si>
  <si>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</si>
  <si>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</si>
  <si>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</si>
  <si>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</si>
  <si>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</si>
  <si>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</si>
  <si>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</si>
  <si>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</si>
  <si>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</si>
  <si>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</si>
  <si>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</si>
  <si>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</si>
  <si>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</si>
  <si>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</si>
  <si>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</si>
  <si>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</si>
  <si>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</si>
  <si>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</si>
  <si>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</si>
  <si>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</si>
  <si>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</si>
  <si>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</si>
  <si>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</si>
  <si>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</si>
  <si>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</si>
  <si>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</si>
  <si>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</si>
  <si>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</si>
  <si>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</si>
  <si>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</si>
  <si>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</si>
  <si>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</si>
  <si>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</si>
  <si>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</si>
  <si>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</si>
  <si>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</si>
  <si>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</si>
  <si>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</si>
  <si>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</si>
  <si>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</si>
  <si>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</si>
  <si>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</si>
  <si>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</si>
  <si>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</si>
  <si>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</si>
  <si>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</si>
  <si>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</si>
  <si>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</si>
  <si>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</si>
  <si>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</si>
  <si>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</si>
  <si>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</si>
  <si>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</si>
  <si>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</si>
  <si>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</si>
  <si>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</si>
  <si>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</si>
  <si>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</si>
  <si>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</si>
  <si>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</si>
  <si>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</si>
  <si>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</si>
  <si>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</si>
  <si>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</si>
  <si>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</si>
  <si>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</si>
  <si>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</si>
  <si>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</si>
  <si>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</si>
  <si>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</si>
  <si>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</si>
  <si>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</si>
  <si>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</si>
  <si>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</si>
  <si>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</si>
  <si>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</si>
  <si>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</si>
  <si>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</si>
  <si>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</si>
  <si>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</si>
  <si>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</si>
  <si>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</si>
  <si>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</si>
  <si>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</si>
  <si>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</si>
  <si>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</si>
  <si>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</si>
  <si>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</si>
  <si>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</si>
  <si>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</si>
  <si>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</si>
  <si>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</si>
  <si>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</si>
  <si>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</si>
  <si>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</si>
  <si>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</si>
  <si>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</si>
  <si>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</si>
  <si>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</si>
  <si>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</si>
  <si>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</si>
  <si>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</si>
  <si>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</si>
  <si>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</si>
  <si>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</si>
  <si>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</si>
  <si>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</si>
  <si>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</si>
  <si>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</si>
  <si>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</si>
  <si>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</si>
  <si>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</si>
  <si>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</si>
  <si>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</si>
  <si>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</si>
  <si>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</si>
  <si>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</si>
  <si>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</si>
  <si>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</si>
  <si>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</si>
  <si>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</si>
  <si>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</si>
  <si>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</si>
  <si>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</si>
  <si>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</si>
  <si>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</si>
  <si>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</si>
  <si>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</si>
  <si>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</si>
  <si>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</si>
  <si>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</si>
  <si>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</si>
  <si>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</si>
  <si>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</si>
  <si>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</si>
  <si>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</si>
  <si>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</si>
  <si>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</si>
  <si>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</si>
  <si>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</si>
  <si>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</si>
  <si>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</si>
  <si>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</si>
  <si>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</si>
  <si>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</si>
  <si>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</si>
  <si>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</si>
  <si>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</si>
  <si>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</si>
  <si>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</si>
  <si>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</si>
  <si>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</si>
  <si>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</si>
  <si>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</si>
  <si>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</si>
  <si>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</si>
  <si>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</si>
  <si>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</si>
  <si>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</si>
  <si>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</si>
  <si>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</si>
  <si>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</si>
  <si>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</si>
  <si>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</si>
  <si>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</si>
  <si>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</si>
  <si>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</si>
  <si>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</si>
  <si>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</si>
  <si>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</si>
  <si>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</si>
  <si>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</si>
  <si>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</si>
  <si>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</si>
  <si>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</si>
  <si>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</si>
  <si>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</si>
  <si>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</si>
  <si>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</si>
  <si>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</si>
  <si>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</si>
  <si>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</si>
  <si>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</si>
  <si>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</si>
  <si>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</si>
  <si>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</si>
  <si>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</si>
  <si>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</si>
  <si>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</si>
  <si>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</si>
  <si>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</si>
  <si>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</si>
  <si>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</si>
  <si>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</si>
  <si>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</si>
  <si>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</si>
  <si>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</si>
  <si>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</si>
  <si>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</si>
  <si>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</si>
  <si>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</si>
  <si>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</si>
  <si>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</si>
  <si>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</si>
  <si>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</si>
  <si>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</si>
  <si>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</si>
  <si>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</si>
  <si>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</si>
  <si>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</si>
  <si>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</si>
  <si>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</si>
  <si>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</si>
  <si>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</si>
  <si>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</si>
  <si>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</si>
  <si>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</si>
  <si>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</si>
  <si>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</si>
  <si>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</si>
  <si>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</si>
  <si>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</si>
  <si>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</si>
  <si>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</si>
  <si>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</si>
  <si>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</si>
  <si>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</si>
  <si>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</si>
  <si>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</si>
  <si>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</si>
  <si>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</si>
  <si>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</si>
  <si>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</si>
  <si>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</si>
  <si>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</si>
  <si>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</si>
  <si>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</si>
  <si>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</si>
  <si>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</si>
  <si>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</si>
  <si>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</si>
  <si>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</si>
  <si>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</si>
  <si>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</si>
  <si>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</si>
  <si>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</si>
  <si>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</si>
  <si>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</si>
  <si>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</si>
  <si>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</si>
  <si>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</si>
  <si>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</si>
  <si>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</si>
  <si>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</si>
  <si>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</si>
  <si>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</si>
  <si>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</si>
  <si>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</si>
  <si>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</si>
  <si>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</si>
  <si>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</si>
  <si>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</si>
  <si>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</si>
  <si>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</si>
  <si>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</si>
  <si>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</si>
  <si>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</si>
  <si>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</si>
  <si>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</si>
  <si>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</si>
  <si>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</si>
  <si>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</si>
  <si>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</si>
  <si>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</si>
  <si>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</si>
  <si>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</si>
  <si>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</si>
  <si>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</si>
  <si>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</si>
  <si>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</si>
  <si>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</si>
  <si>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</si>
  <si>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</si>
  <si>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</si>
  <si>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</si>
  <si>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</si>
  <si>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</si>
  <si>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</si>
  <si>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</si>
  <si>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</si>
  <si>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</si>
  <si>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</si>
  <si>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</si>
  <si>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</si>
  <si>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</si>
  <si>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</si>
  <si>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</si>
  <si>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</si>
  <si>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</si>
  <si>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</si>
  <si>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</si>
  <si>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</si>
  <si>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</si>
  <si>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</si>
  <si>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</si>
  <si>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</si>
  <si>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</si>
  <si>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</si>
  <si>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</si>
  <si>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</si>
  <si>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</si>
  <si>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</si>
  <si>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</si>
  <si>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</si>
  <si>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</si>
  <si>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</si>
  <si>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</si>
  <si>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</si>
  <si>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</si>
  <si>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</si>
  <si>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</si>
  <si>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</si>
  <si>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</si>
  <si>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</si>
  <si>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</si>
  <si>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</si>
  <si>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</si>
  <si>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</si>
  <si>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</si>
  <si>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</si>
  <si>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</si>
  <si>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</si>
  <si>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</si>
  <si>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</si>
  <si>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</si>
  <si>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</si>
  <si>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</si>
  <si>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</si>
  <si>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</si>
  <si>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</si>
  <si>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</si>
  <si>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</si>
  <si>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</si>
  <si>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</si>
  <si>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</si>
  <si>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</si>
  <si>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</si>
  <si>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</si>
  <si>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</si>
  <si>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</si>
  <si>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</si>
  <si>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</si>
  <si>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</si>
  <si>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</si>
  <si>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</si>
  <si>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</si>
  <si>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</si>
  <si>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</si>
  <si>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</si>
  <si>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</si>
  <si>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</si>
  <si>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</si>
  <si>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</si>
  <si>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</si>
  <si>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</si>
  <si>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</si>
  <si>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</si>
  <si>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</si>
  <si>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</si>
  <si>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</si>
  <si>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</si>
  <si>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</si>
  <si>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</si>
  <si>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</si>
  <si>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</si>
  <si>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</si>
  <si>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</si>
  <si>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</si>
  <si>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</si>
  <si>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</si>
  <si>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</si>
  <si>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</si>
  <si>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</si>
  <si>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</si>
  <si>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</si>
  <si>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</si>
  <si>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</si>
  <si>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</si>
  <si>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</si>
  <si>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</si>
  <si>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</si>
  <si>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</si>
  <si>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</si>
  <si>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</si>
  <si>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</si>
  <si>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</si>
  <si>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</si>
  <si>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</si>
  <si>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</si>
  <si>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</si>
  <si>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</si>
  <si>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</si>
  <si>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</si>
  <si>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</si>
  <si>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</si>
  <si>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</si>
  <si>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</si>
  <si>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</si>
  <si>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</si>
  <si>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</si>
  <si>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</si>
  <si>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</si>
  <si>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</si>
  <si>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</si>
  <si>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</si>
  <si>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</si>
  <si>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</si>
  <si>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</si>
  <si>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</si>
  <si>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</si>
  <si>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</si>
  <si>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</si>
  <si>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</si>
  <si>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</si>
  <si>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</si>
  <si>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</si>
  <si>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</si>
  <si>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</si>
  <si>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</si>
  <si>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</si>
  <si>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</si>
  <si>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</si>
  <si>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</si>
  <si>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</si>
  <si>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</si>
  <si>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</si>
  <si>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</si>
  <si>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</si>
  <si>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</si>
  <si>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</si>
  <si>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</si>
  <si>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</si>
  <si>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</si>
  <si>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</si>
  <si>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</si>
  <si>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</si>
  <si>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</si>
  <si>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</si>
  <si>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</si>
  <si>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</si>
  <si>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</si>
  <si>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</si>
  <si>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</si>
  <si>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</si>
  <si>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</si>
  <si>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</si>
  <si>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</si>
  <si>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</si>
  <si>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</si>
  <si>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</si>
  <si>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</si>
  <si>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</si>
  <si>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</si>
  <si>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</si>
  <si>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</si>
  <si>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</si>
  <si>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</si>
  <si>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</si>
  <si>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</si>
  <si>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</si>
  <si>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</si>
  <si>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</si>
  <si>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</si>
  <si>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</si>
  <si>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</si>
  <si>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</si>
  <si>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</si>
  <si>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</si>
  <si>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</si>
  <si>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</si>
  <si>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</si>
  <si>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</si>
  <si>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</si>
  <si>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</si>
  <si>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</si>
  <si>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</si>
  <si>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</si>
  <si>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</si>
  <si>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</si>
  <si>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</si>
  <si>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</si>
  <si>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</si>
  <si>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</si>
  <si>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</si>
  <si>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</si>
  <si>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</si>
  <si>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</si>
  <si>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</si>
  <si>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</si>
  <si>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</si>
  <si>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</si>
  <si>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</si>
  <si>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</si>
  <si>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</si>
  <si>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</si>
  <si>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</si>
  <si>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</si>
  <si>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</si>
  <si>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</si>
  <si>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</si>
  <si>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</si>
  <si>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</si>
  <si>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</si>
  <si>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</si>
  <si>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</si>
  <si>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</si>
  <si>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</si>
  <si>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</si>
  <si>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</si>
  <si>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</si>
  <si>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</si>
  <si>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</si>
  <si>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</si>
  <si>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</si>
  <si>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</si>
  <si>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</si>
  <si>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</si>
  <si>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</si>
  <si>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</si>
  <si>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</si>
  <si>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</si>
  <si>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</si>
  <si>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</si>
  <si>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</si>
  <si>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</si>
  <si>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</si>
  <si>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</si>
  <si>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</si>
  <si>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</si>
  <si>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</si>
  <si>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</si>
  <si>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</si>
  <si>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</si>
  <si>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</si>
  <si>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</si>
  <si>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</si>
  <si>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</si>
  <si>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</si>
  <si>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</si>
  <si>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</si>
  <si>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</si>
  <si>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</si>
  <si>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</si>
  <si>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</si>
  <si>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</si>
  <si>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</si>
  <si>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</si>
  <si>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</si>
  <si>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</si>
  <si>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</si>
  <si>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</si>
  <si>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</si>
  <si>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</si>
  <si>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</si>
  <si>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</si>
  <si>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</si>
  <si>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</si>
  <si>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</si>
  <si>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</si>
  <si>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</si>
  <si>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</si>
  <si>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</si>
  <si>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</si>
  <si>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</si>
  <si>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</si>
  <si>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</si>
  <si>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</si>
  <si>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</si>
  <si>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</si>
  <si>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</si>
  <si>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</si>
  <si>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</si>
  <si>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</si>
  <si>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</si>
  <si>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</si>
  <si>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</si>
  <si>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</si>
  <si>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</si>
  <si>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</si>
  <si>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</si>
  <si>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</si>
  <si>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</si>
  <si>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</si>
  <si>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</si>
  <si>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</si>
  <si>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</si>
  <si>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</si>
  <si>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</si>
  <si>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</si>
  <si>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</si>
  <si>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</si>
  <si>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</si>
  <si>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</si>
  <si>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</si>
  <si>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</si>
  <si>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</si>
  <si>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</si>
  <si>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</si>
  <si>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</si>
  <si>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</si>
  <si>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</si>
  <si>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</si>
  <si>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</si>
  <si>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</si>
  <si>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</si>
  <si>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</si>
  <si>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</si>
  <si>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</si>
  <si>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</si>
  <si>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</si>
  <si>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</si>
  <si>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</si>
  <si>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</si>
  <si>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</si>
  <si>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</si>
  <si>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</si>
  <si>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</si>
  <si>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</si>
  <si>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</si>
  <si>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</si>
  <si>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</si>
  <si>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</si>
  <si>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</si>
  <si>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</si>
  <si>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</si>
  <si>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</si>
  <si>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</si>
  <si>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</si>
  <si>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</si>
  <si>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</si>
  <si>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</si>
  <si>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</si>
  <si>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</si>
  <si>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</si>
  <si>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</si>
  <si>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</si>
  <si>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</si>
  <si>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</si>
  <si>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</si>
  <si>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</si>
  <si>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</si>
  <si>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</si>
  <si>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</si>
  <si>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</si>
  <si>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</si>
  <si>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</si>
  <si>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</si>
  <si>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</si>
  <si>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</si>
  <si>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</si>
  <si>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</si>
  <si>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</si>
  <si>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</si>
  <si>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</si>
  <si>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</si>
  <si>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</si>
  <si>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</si>
  <si>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</si>
  <si>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</si>
  <si>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</si>
  <si>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</si>
  <si>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</si>
  <si>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</si>
  <si>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</si>
  <si>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</si>
  <si>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</si>
  <si>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</si>
  <si>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</si>
  <si>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</si>
  <si>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</si>
  <si>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</si>
  <si>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</si>
  <si>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</si>
  <si>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</si>
  <si>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</si>
  <si>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</si>
  <si>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</si>
  <si>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</si>
  <si>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</si>
  <si>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</si>
  <si>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</si>
  <si>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</si>
  <si>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</si>
  <si>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</si>
  <si>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</si>
  <si>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</si>
  <si>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</si>
  <si>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</si>
  <si>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</si>
  <si>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</si>
  <si>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</si>
  <si>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end, should be always the highest drop_mechanic (currently 15)!</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</si>
  <si>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</si>
  <si>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</si>
  <si>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</si>
  <si>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</si>
  <si>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</si>
  <si>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</si>
  <si>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</si>
  <si>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</si>
  <si>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</si>
  <si>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Used for iterations endt, should be always the highest DLCId (currently 18)!</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</si>
  <si>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</si>
  <si>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</si>
  <si>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</si>
  <si>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</si>
  <si>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</si>
  <si>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</si>
  <si>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</si>
  <si>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</si>
  <si>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</si>
  <si>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</si>
  <si>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</si>
  <si>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</si>
  <si>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</si>
  <si>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</si>
  <si>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</si>
  <si>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</si>
  <si>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</si>
  <si>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</si>
  <si>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</si>
  <si>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</si>
  <si>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</si>
  <si>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</si>
  <si>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</si>
  <si>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</si>
  <si>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</si>
  <si>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</si>
  <si>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</si>
  <si>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</si>
  <si>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</si>
  <si>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</si>
  <si>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</si>
  <si>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</si>
  <si>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</si>
  <si>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Domus Phrasticus </t>
  </si>
  <si>
    <t xml:space="preserve">Quondam Indorilia </t>
  </si>
  <si>
    <t xml:space="preserve">Tel Galen </t>
  </si>
  <si>
    <t xml:space="preserve">Wyrd Tree Wayshrine </t>
  </si>
  <si>
    <t xml:space="preserve">Aldcroft Wayshrine </t>
  </si>
  <si>
    <t xml:space="preserve">Deleyn's Mill Wayshrine </t>
  </si>
  <si>
    <t xml:space="preserve">Eagle's Brook Wayshrine </t>
  </si>
  <si>
    <t xml:space="preserve">North Hag Fen Wayshrine </t>
  </si>
  <si>
    <t xml:space="preserve">Lion Guard Redoubt Wayshrine </t>
  </si>
  <si>
    <t xml:space="preserve">Crosswych Wayshrine </t>
  </si>
  <si>
    <t xml:space="preserve">Farwatch Wayshrine </t>
  </si>
  <si>
    <t xml:space="preserve">Oldgate Wayshrine </t>
  </si>
  <si>
    <t xml:space="preserve">Crestshade Wayshrine </t>
  </si>
  <si>
    <t xml:space="preserve">Tamrith Camp Wayshrine </t>
  </si>
  <si>
    <t xml:space="preserve">Boralis Wayshrine </t>
  </si>
  <si>
    <t xml:space="preserve">Staging Grounds Wayshrine </t>
  </si>
  <si>
    <t xml:space="preserve">Koeglin Village Wayshrine </t>
  </si>
  <si>
    <t xml:space="preserve">Alcaire Castle Wayshrine </t>
  </si>
  <si>
    <t xml:space="preserve">Firebrand Keep Wayshrine </t>
  </si>
  <si>
    <t xml:space="preserve">Bonesnap Ruins Wayshrine </t>
  </si>
  <si>
    <t xml:space="preserve">Soulshriven Wayshrine </t>
  </si>
  <si>
    <t xml:space="preserve">Pariah Abbey Wayshrine </t>
  </si>
  <si>
    <t xml:space="preserve">Baelborne Rock Wayshrine </t>
  </si>
  <si>
    <t xml:space="preserve">Elden Root Temple Wayshrine </t>
  </si>
  <si>
    <t xml:space="preserve">Wind Keep Wayshrine </t>
  </si>
  <si>
    <t xml:space="preserve">Dro-Dara Plantation Wayshrine </t>
  </si>
  <si>
    <t xml:space="preserve">West Narsis Wayshrine </t>
  </si>
  <si>
    <t xml:space="preserve">Muth Gnaar Hills Wayshrine </t>
  </si>
  <si>
    <t xml:space="preserve">Quarantine Serk Wayshrine </t>
  </si>
  <si>
    <t xml:space="preserve">Ghost Snake Vale Wayshrine </t>
  </si>
  <si>
    <t xml:space="preserve">Mournhold Wayshrine </t>
  </si>
  <si>
    <t xml:space="preserve">Tal'Deic Grounds Wayshrine </t>
  </si>
  <si>
    <t xml:space="preserve">Obsidian Gorge Wayshrine </t>
  </si>
  <si>
    <t xml:space="preserve">Weeping Giant Wayshrine </t>
  </si>
  <si>
    <t xml:space="preserve">Mzithumz Wayshrine </t>
  </si>
  <si>
    <t xml:space="preserve">Evermore Wayshrine </t>
  </si>
  <si>
    <t xml:space="preserve">Troll's Toothpick Wayshrine </t>
  </si>
  <si>
    <t xml:space="preserve">Viridian Woods Wayshrine </t>
  </si>
  <si>
    <t xml:space="preserve">Bangkorai Pass Wayshrine </t>
  </si>
  <si>
    <t xml:space="preserve">Nilata Ruins Wayshrine </t>
  </si>
  <si>
    <t xml:space="preserve">Hallin's Stand Wayshrine </t>
  </si>
  <si>
    <t xml:space="preserve">Old Tower Wayshrine </t>
  </si>
  <si>
    <t xml:space="preserve">Onsi's Breath Wayshrine </t>
  </si>
  <si>
    <t xml:space="preserve">Fort Arand Wayshrine </t>
  </si>
  <si>
    <t xml:space="preserve">Morwha's Bounty Wayshrine </t>
  </si>
  <si>
    <t xml:space="preserve">Sentinel Wayshrine </t>
  </si>
  <si>
    <t xml:space="preserve">Bergama Wayshrine </t>
  </si>
  <si>
    <t xml:space="preserve">Leki's Blade Wayshrine </t>
  </si>
  <si>
    <t xml:space="preserve">Satakalaam Wayshrine </t>
  </si>
  <si>
    <t xml:space="preserve">Stillrise Wayshrine </t>
  </si>
  <si>
    <t xml:space="preserve">Stormhold Wayshrine </t>
  </si>
  <si>
    <t xml:space="preserve">Hatching Pools Wayshrine </t>
  </si>
  <si>
    <t xml:space="preserve">Alten Corimont Wayshrine </t>
  </si>
  <si>
    <t xml:space="preserve">Percolating Mire Wayshrine </t>
  </si>
  <si>
    <t xml:space="preserve">Hissmir Wayshrine </t>
  </si>
  <si>
    <t xml:space="preserve">Loriasel Wayshrine </t>
  </si>
  <si>
    <t xml:space="preserve"> </t>
  </si>
  <si>
    <t xml:space="preserve">Shornhelm Wayshrine </t>
  </si>
  <si>
    <t xml:space="preserve">Wayrest Wayshrine </t>
  </si>
  <si>
    <t xml:space="preserve">Divad's Chagrin Mine Wayshrine </t>
  </si>
  <si>
    <t xml:space="preserve">Kulati Mines Wayshrine </t>
  </si>
  <si>
    <t xml:space="preserve">Aswala Stables Wayshrine </t>
  </si>
  <si>
    <t xml:space="preserve">Shrikes' Aerie Wayshrine </t>
  </si>
  <si>
    <t xml:space="preserve">HoonDing's Watch Wayshrine </t>
  </si>
  <si>
    <t xml:space="preserve">Daggerfall Wayshrine </t>
  </si>
  <si>
    <t xml:space="preserve">Sunken Road Wayshrine </t>
  </si>
  <si>
    <t xml:space="preserve">Burial Tombs Wayshrine </t>
  </si>
  <si>
    <t xml:space="preserve">Davon's Watch Wayshrine </t>
  </si>
  <si>
    <t xml:space="preserve">Othrenis Wayshrine </t>
  </si>
  <si>
    <t xml:space="preserve">Ebonheart Wayshrine </t>
  </si>
  <si>
    <t xml:space="preserve">Vivec's Antlers Wayshrine </t>
  </si>
  <si>
    <t xml:space="preserve">Sulfur Pools Wayshrine </t>
  </si>
  <si>
    <t xml:space="preserve">Brothers of Strife Wayshrine </t>
  </si>
  <si>
    <t xml:space="preserve">Hrogar's Hold Wayshrine </t>
  </si>
  <si>
    <t xml:space="preserve">Fort Virak Wayshrine </t>
  </si>
  <si>
    <t xml:space="preserve">Iliath Temple Wayshrine </t>
  </si>
  <si>
    <t xml:space="preserve">Sathram Plantation Wayshrine </t>
  </si>
  <si>
    <t xml:space="preserve">Kragenmoor Wayshrine </t>
  </si>
  <si>
    <t xml:space="preserve">Ashen Road Wayshrine </t>
  </si>
  <si>
    <t xml:space="preserve">Venomous Fens Wayshrine </t>
  </si>
  <si>
    <t xml:space="preserve">Selfora Wayshrine </t>
  </si>
  <si>
    <t xml:space="preserve">Silent Mire Wayshrine </t>
  </si>
  <si>
    <t xml:space="preserve">Eidolon's Hollow Wayshrine </t>
  </si>
  <si>
    <t xml:space="preserve">Northpoint Wayshrine </t>
  </si>
  <si>
    <t xml:space="preserve">Fell's Run Wayshrine </t>
  </si>
  <si>
    <t xml:space="preserve">Hoarfrost Downs Wayshrine </t>
  </si>
  <si>
    <t xml:space="preserve">Forsaken Hamlet Wayshrine </t>
  </si>
  <si>
    <t xml:space="preserve">Sanguine Barrows Wayshrine </t>
  </si>
  <si>
    <t xml:space="preserve">Windhelm Wayshrine </t>
  </si>
  <si>
    <t xml:space="preserve">Fort Morvunskar Wayshrine </t>
  </si>
  <si>
    <t xml:space="preserve">Kynesgrove Wayshrine </t>
  </si>
  <si>
    <t xml:space="preserve">Voljar Meadery Wayshrine </t>
  </si>
  <si>
    <t xml:space="preserve">Cradlecrush Wayshrine </t>
  </si>
  <si>
    <t xml:space="preserve">Fort Amol Wayshrine </t>
  </si>
  <si>
    <t xml:space="preserve">Wittestadr Wayshrine </t>
  </si>
  <si>
    <t xml:space="preserve">Mistwatch Wayshrine </t>
  </si>
  <si>
    <t xml:space="preserve">Jorunn's Stand Wayshrine </t>
  </si>
  <si>
    <t xml:space="preserve">Logging Camp Wayshrine </t>
  </si>
  <si>
    <t xml:space="preserve">Skuldafn Wayshrine </t>
  </si>
  <si>
    <t xml:space="preserve">Dungeon: Fungal Grotto I </t>
  </si>
  <si>
    <t xml:space="preserve">Ilayas Ruins Wayshrine </t>
  </si>
  <si>
    <t xml:space="preserve">Vulkwasten Wayshrine </t>
  </si>
  <si>
    <t xml:space="preserve">Dra'bul Wayshrine </t>
  </si>
  <si>
    <t xml:space="preserve">Velyn Harbor Wayshrine </t>
  </si>
  <si>
    <t xml:space="preserve">Bloodtoil Wayshrine </t>
  </si>
  <si>
    <t xml:space="preserve">Abamath Wayshrine </t>
  </si>
  <si>
    <t xml:space="preserve">Wilding Run Wayshrine </t>
  </si>
  <si>
    <t xml:space="preserve">Baandari TradingPost Wayshrine </t>
  </si>
  <si>
    <t xml:space="preserve">Valeguard Wayshrine </t>
  </si>
  <si>
    <t xml:space="preserve">Senie Wayshrine </t>
  </si>
  <si>
    <t xml:space="preserve">Riften Wayshrine </t>
  </si>
  <si>
    <t xml:space="preserve">Skald's Retreat Wayshrine </t>
  </si>
  <si>
    <t xml:space="preserve">Trolhetta Wayshrine </t>
  </si>
  <si>
    <t xml:space="preserve">Trolhetta Summit Wayshrine </t>
  </si>
  <si>
    <t xml:space="preserve">Honrich Tower Wayshrine </t>
  </si>
  <si>
    <t xml:space="preserve">Fallowstone Hall Wayshrine </t>
  </si>
  <si>
    <t xml:space="preserve">Northwind Mine Wayshrine </t>
  </si>
  <si>
    <t xml:space="preserve">Geirmund's Hall Wayshrine </t>
  </si>
  <si>
    <t xml:space="preserve">Taarengrav Wayshrine </t>
  </si>
  <si>
    <t xml:space="preserve">Nimalten Wayshrine </t>
  </si>
  <si>
    <t xml:space="preserve">Ragged Hills Wayshrine </t>
  </si>
  <si>
    <t xml:space="preserve">Fullhelm Fort Wayshrine </t>
  </si>
  <si>
    <t xml:space="preserve">Skywatch Wayshrine </t>
  </si>
  <si>
    <t xml:space="preserve">Quendeluun Wayshrine </t>
  </si>
  <si>
    <t xml:space="preserve">College Wayshrine </t>
  </si>
  <si>
    <t xml:space="preserve">Greenwater Wayshrine </t>
  </si>
  <si>
    <t xml:space="preserve">Fort Zeren Wayshrine </t>
  </si>
  <si>
    <t xml:space="preserve">Foyen Docks Wayshrine </t>
  </si>
  <si>
    <t xml:space="preserve">Windy Glade Wayshrine </t>
  </si>
  <si>
    <t xml:space="preserve">Library of Dusk Wayshrine </t>
  </si>
  <si>
    <t xml:space="preserve">Great Shackle Wayshrine </t>
  </si>
  <si>
    <t xml:space="preserve">The Chasm Wayshrine </t>
  </si>
  <si>
    <t xml:space="preserve">Hollow City Wayshrine </t>
  </si>
  <si>
    <t xml:space="preserve">Endless Stair Wayshrine </t>
  </si>
  <si>
    <t xml:space="preserve">Everfull Flagon Wayshrine </t>
  </si>
  <si>
    <t xml:space="preserve">Moonless Walk Wayshrine </t>
  </si>
  <si>
    <t xml:space="preserve">Haj Uxith Wayshrine </t>
  </si>
  <si>
    <t xml:space="preserve">Manor of Revelry Wayshrine </t>
  </si>
  <si>
    <t xml:space="preserve">Sep's Spine Wayshrine </t>
  </si>
  <si>
    <t xml:space="preserve">Port Hunding Wayshrine </t>
  </si>
  <si>
    <t xml:space="preserve">Reaver Citadel Wayshrine </t>
  </si>
  <si>
    <t xml:space="preserve">The Orchard Wayshrine </t>
  </si>
  <si>
    <t xml:space="preserve">Khenarthi's Roost Wayshrine </t>
  </si>
  <si>
    <t xml:space="preserve">Mistral Wayshrine </t>
  </si>
  <si>
    <t xml:space="preserve">Marbruk Wayshrine </t>
  </si>
  <si>
    <t xml:space="preserve">Vinedusk Wayshrine </t>
  </si>
  <si>
    <t xml:space="preserve">Shrouded Plains Wayshrine </t>
  </si>
  <si>
    <t xml:space="preserve">Court of Contempt Wayshrine </t>
  </si>
  <si>
    <t xml:space="preserve">Greenheart Wayshrine </t>
  </si>
  <si>
    <t xml:space="preserve">Labyrinth Wayshrine </t>
  </si>
  <si>
    <t xml:space="preserve">Falinesti Wayshrine </t>
  </si>
  <si>
    <t xml:space="preserve">Seaside Sanctuary </t>
  </si>
  <si>
    <t xml:space="preserve">Verrant Morass Wayshrine </t>
  </si>
  <si>
    <t xml:space="preserve">Woodhearth Wayshrine </t>
  </si>
  <si>
    <t xml:space="preserve">Moonhenge Wayshrine </t>
  </si>
  <si>
    <t xml:space="preserve">Serpent's Grotto Wayshrine </t>
  </si>
  <si>
    <t xml:space="preserve">Goat's Head Oasis Wayshrine </t>
  </si>
  <si>
    <t xml:space="preserve">Fort Grimwatch Wayshrine </t>
  </si>
  <si>
    <t xml:space="preserve">Fort Sphinxmoth Wayshrine </t>
  </si>
  <si>
    <t xml:space="preserve">Arenthia Wayshrine </t>
  </si>
  <si>
    <t xml:space="preserve">Dune Wayshrine </t>
  </si>
  <si>
    <t xml:space="preserve">Willowgrove Wayshrine </t>
  </si>
  <si>
    <t xml:space="preserve">Moonmont Wayshrine </t>
  </si>
  <si>
    <t xml:space="preserve">Rawl'kha Wayshrine </t>
  </si>
  <si>
    <t xml:space="preserve">S'ren-ja Wayshrine </t>
  </si>
  <si>
    <t xml:space="preserve">Gil-Var-Delle Wayshrine </t>
  </si>
  <si>
    <t xml:space="preserve">Haven Wayshrine </t>
  </si>
  <si>
    <t xml:space="preserve">Redfur Trading Post Wayshrine </t>
  </si>
  <si>
    <t xml:space="preserve">Southpoint Wayshrine </t>
  </si>
  <si>
    <t xml:space="preserve">Cormount Wayshrine </t>
  </si>
  <si>
    <t xml:space="preserve">Ossuary Wayshrine </t>
  </si>
  <si>
    <t xml:space="preserve">Northern High Rock Wayshrine </t>
  </si>
  <si>
    <t xml:space="preserve">Bogmother Wayshrine </t>
  </si>
  <si>
    <t xml:space="preserve">Bleakrock Wayshrine </t>
  </si>
  <si>
    <t xml:space="preserve">Dhalmora Wayshrine </t>
  </si>
  <si>
    <t xml:space="preserve">Tanzelwil Wayshrine </t>
  </si>
  <si>
    <t xml:space="preserve">Firsthold Wayshrine </t>
  </si>
  <si>
    <t xml:space="preserve">Mathiisen Wayshrine </t>
  </si>
  <si>
    <t xml:space="preserve">Vulkhel Guard Wayshrine </t>
  </si>
  <si>
    <t xml:space="preserve">Phaer Wayshrine </t>
  </si>
  <si>
    <t xml:space="preserve">Sandy Grotto Wayshrine </t>
  </si>
  <si>
    <t xml:space="preserve">Saintsport Wayshrine </t>
  </si>
  <si>
    <t xml:space="preserve">Stonetooth Wayshrine </t>
  </si>
  <si>
    <t xml:space="preserve">Grimfield Wayshrine </t>
  </si>
  <si>
    <t xml:space="preserve">Carved Hills Wayshrine </t>
  </si>
  <si>
    <t xml:space="preserve">Dungeon: Vaults of Madness </t>
  </si>
  <si>
    <t xml:space="preserve">Dungeon: Selene's Web </t>
  </si>
  <si>
    <t xml:space="preserve">Dungeon: Blackheart Haven </t>
  </si>
  <si>
    <t xml:space="preserve">Dungeon: Blessed Crucible </t>
  </si>
  <si>
    <t xml:space="preserve">Dungeon: Tempest Island </t>
  </si>
  <si>
    <t xml:space="preserve">Dungeon: Wayrest Sewers I </t>
  </si>
  <si>
    <t xml:space="preserve">Dungeon: Crypt of Hearts I </t>
  </si>
  <si>
    <t xml:space="preserve">Dungeon: Elden Hollow I </t>
  </si>
  <si>
    <t xml:space="preserve">Dungeon: Arx Corinium </t>
  </si>
  <si>
    <t xml:space="preserve">Dungeon: Spindleclutch I </t>
  </si>
  <si>
    <t xml:space="preserve">Dungeon: The Banished Cells I </t>
  </si>
  <si>
    <t xml:space="preserve">Dungeon: Direfrost Keep </t>
  </si>
  <si>
    <t xml:space="preserve">Dungeon: Volenfell </t>
  </si>
  <si>
    <t xml:space="preserve">Dungeon: City of Ash I </t>
  </si>
  <si>
    <t xml:space="preserve">Dungeon: Darkshade Caverns I </t>
  </si>
  <si>
    <t xml:space="preserve">Southern High Rock Wayshrine </t>
  </si>
  <si>
    <t xml:space="preserve">Eastern Elsweyr Wayshrine </t>
  </si>
  <si>
    <t xml:space="preserve">Western Elsweyr Wayshrine </t>
  </si>
  <si>
    <t xml:space="preserve">North Morrowind Wayshrine </t>
  </si>
  <si>
    <t xml:space="preserve">South Morrowind Wayshrine </t>
  </si>
  <si>
    <t xml:space="preserve">Eastern Evermore Wayshrine </t>
  </si>
  <si>
    <t xml:space="preserve">Shad Astula Wayshrine </t>
  </si>
  <si>
    <t xml:space="preserve">Halcyon Lake Wayshrine </t>
  </si>
  <si>
    <t xml:space="preserve">Gray Mire Wayshrine </t>
  </si>
  <si>
    <t xml:space="preserve">Shrouded Pass Wayshrine </t>
  </si>
  <si>
    <t xml:space="preserve">The Harborage </t>
  </si>
  <si>
    <t xml:space="preserve">Falinesti Winter Wayshrine </t>
  </si>
  <si>
    <t xml:space="preserve">Elden Root Wayshrine </t>
  </si>
  <si>
    <t xml:space="preserve">Eyevea </t>
  </si>
  <si>
    <t xml:space="preserve">Hag Fen Wayshrine </t>
  </si>
  <si>
    <t xml:space="preserve">Seeker's Archive Wayshrine </t>
  </si>
  <si>
    <t xml:space="preserve">Shada's Tear Wayshrine </t>
  </si>
  <si>
    <t xml:space="preserve">Sandy Path Wayshrine </t>
  </si>
  <si>
    <t xml:space="preserve">Belkarth Wayshrine </t>
  </si>
  <si>
    <t xml:space="preserve">The Earth Forge </t>
  </si>
  <si>
    <t xml:space="preserve">Spellscar Wayshrine </t>
  </si>
  <si>
    <t xml:space="preserve">Mountain Overlook Wayshrine </t>
  </si>
  <si>
    <t xml:space="preserve">Inazzur's Hold Wayshrine </t>
  </si>
  <si>
    <t xml:space="preserve">Elinhir Wayshrine </t>
  </si>
  <si>
    <t xml:space="preserve">Trial: Hel Ra Citadel </t>
  </si>
  <si>
    <t xml:space="preserve">Trial: Aetherian Archive </t>
  </si>
  <si>
    <t xml:space="preserve">Trial: Sanctum Ophidia </t>
  </si>
  <si>
    <t xml:space="preserve">Dragonstar Wayshrine </t>
  </si>
  <si>
    <t xml:space="preserve">Skyreach Wayshrine </t>
  </si>
  <si>
    <t xml:space="preserve">Valley of Scars Wayshrine </t>
  </si>
  <si>
    <t xml:space="preserve">Dungeon: Imperial City Prison </t>
  </si>
  <si>
    <t xml:space="preserve">Shatul Wayshrine </t>
  </si>
  <si>
    <t xml:space="preserve">Icy Shore Wayshrine </t>
  </si>
  <si>
    <t xml:space="preserve">Two Rivers Wayshrine </t>
  </si>
  <si>
    <t xml:space="preserve">Morkul Plain Wayshrine </t>
  </si>
  <si>
    <t xml:space="preserve">Great Bay Wayshrine </t>
  </si>
  <si>
    <t xml:space="preserve">Frostbreak Ridge Wayshrine </t>
  </si>
  <si>
    <t xml:space="preserve">Siege Road Wayshrine </t>
  </si>
  <si>
    <t xml:space="preserve">Orsinium Wayshrine </t>
  </si>
  <si>
    <t xml:space="preserve">Trader's Road Wayshrine </t>
  </si>
  <si>
    <t xml:space="preserve">Merchant's Gate Wayshrine </t>
  </si>
  <si>
    <t xml:space="preserve">Dungeon: White-Gold Tower </t>
  </si>
  <si>
    <t xml:space="preserve">Maelstrom Arena </t>
  </si>
  <si>
    <t xml:space="preserve">Anvil Wayshrine </t>
  </si>
  <si>
    <t xml:space="preserve">Kvatch Wayshrine </t>
  </si>
  <si>
    <t xml:space="preserve">Strid River Wayshrine </t>
  </si>
  <si>
    <t xml:space="preserve">Gold Coast Wayshrine </t>
  </si>
  <si>
    <t xml:space="preserve">Abah's Landing Wayshrine </t>
  </si>
  <si>
    <t xml:space="preserve">Zeht's Displeasure Wayshrine </t>
  </si>
  <si>
    <t xml:space="preserve">No Shira Citadel Wayshrine </t>
  </si>
  <si>
    <t xml:space="preserve">Trial: Maw of Lorkhaj </t>
  </si>
  <si>
    <t xml:space="preserve">Dungeon: Ruins of Mazzatun </t>
  </si>
  <si>
    <t xml:space="preserve">Dungeon: Cradle of Shadows </t>
  </si>
  <si>
    <t xml:space="preserve">Dungeon: The Banished Cells II </t>
  </si>
  <si>
    <t xml:space="preserve">Dungeon: Wayrest Sewers II </t>
  </si>
  <si>
    <t xml:space="preserve">Dungeon: Darkshade Caverns II </t>
  </si>
  <si>
    <t xml:space="preserve">Dungeon: Elden Hollow II </t>
  </si>
  <si>
    <t xml:space="preserve">Dungeon: Fungal Grotto II </t>
  </si>
  <si>
    <t xml:space="preserve">Dungeon: Spindleclutch II </t>
  </si>
  <si>
    <t xml:space="preserve">Dungeon: City of Ash II </t>
  </si>
  <si>
    <t xml:space="preserve">Dungeon: Crypt of Hearts II </t>
  </si>
  <si>
    <t xml:space="preserve">Dragonstar Arena </t>
  </si>
  <si>
    <t xml:space="preserve">Seyda Neen Wayshrine </t>
  </si>
  <si>
    <t xml:space="preserve">Gnisis Wayshrine </t>
  </si>
  <si>
    <t xml:space="preserve">Ald'ruhn Wayshrine </t>
  </si>
  <si>
    <t xml:space="preserve">Balmora Wayshrine </t>
  </si>
  <si>
    <t xml:space="preserve">Suran Wayshrine </t>
  </si>
  <si>
    <t xml:space="preserve">Molag Mar Wayshrine </t>
  </si>
  <si>
    <t xml:space="preserve">Tel Branora Wayshrine </t>
  </si>
  <si>
    <t xml:space="preserve">Nchuleftingth Wayshrine </t>
  </si>
  <si>
    <t xml:space="preserve">Tel Mora Wayshrine </t>
  </si>
  <si>
    <t xml:space="preserve">Sadrith Mora Wayshrine </t>
  </si>
  <si>
    <t xml:space="preserve">Valley of the Wind Wayshrine </t>
  </si>
  <si>
    <t xml:space="preserve">Vivec City Wayshrine </t>
  </si>
  <si>
    <t xml:space="preserve">Barbed Hook Private Room </t>
  </si>
  <si>
    <t xml:space="preserve">Sisters of the Sands Apartment </t>
  </si>
  <si>
    <t xml:space="preserve">Flaming Nix Deluxe Garret </t>
  </si>
  <si>
    <t xml:space="preserve">Mara's Kiss Public House </t>
  </si>
  <si>
    <t xml:space="preserve">The Rosy Lion </t>
  </si>
  <si>
    <t xml:space="preserve">The Ebony Flask Inn Room </t>
  </si>
  <si>
    <t xml:space="preserve">Serenity Falls Estate </t>
  </si>
  <si>
    <t xml:space="preserve">Daggerfall Overlook </t>
  </si>
  <si>
    <t xml:space="preserve">Ebonheart Chateau </t>
  </si>
  <si>
    <t xml:space="preserve">Black Vine Villa </t>
  </si>
  <si>
    <t xml:space="preserve">Humblemud </t>
  </si>
  <si>
    <t xml:space="preserve">Snugpod </t>
  </si>
  <si>
    <t xml:space="preserve">Captain Margaux's Place </t>
  </si>
  <si>
    <t xml:space="preserve">Kragenhome </t>
  </si>
  <si>
    <t xml:space="preserve">Cyrodilic Jungle House </t>
  </si>
  <si>
    <t xml:space="preserve">Moonmirth House </t>
  </si>
  <si>
    <t xml:space="preserve">Autumn's-Gate </t>
  </si>
  <si>
    <t xml:space="preserve">Hammerdeath Bungalow </t>
  </si>
  <si>
    <t xml:space="preserve">Twin Arches </t>
  </si>
  <si>
    <t xml:space="preserve">Cliffshade </t>
  </si>
  <si>
    <t xml:space="preserve">The Ample Domicile </t>
  </si>
  <si>
    <t xml:space="preserve">Bouldertree Refuge </t>
  </si>
  <si>
    <t xml:space="preserve">Ravenhurst </t>
  </si>
  <si>
    <t xml:space="preserve">Velothi Reverie </t>
  </si>
  <si>
    <t xml:space="preserve">Sleek Creek House </t>
  </si>
  <si>
    <t xml:space="preserve">Grymharth's Woe </t>
  </si>
  <si>
    <t xml:space="preserve">Mournoth Keep </t>
  </si>
  <si>
    <t xml:space="preserve">House of the Silent Magnifico </t>
  </si>
  <si>
    <t xml:space="preserve">Mathiisen Manor </t>
  </si>
  <si>
    <t xml:space="preserve">Stay-Moist Mansion </t>
  </si>
  <si>
    <t xml:space="preserve">The Gorinir Estate </t>
  </si>
  <si>
    <t xml:space="preserve">Gardner House </t>
  </si>
  <si>
    <t xml:space="preserve">Strident Springs Demesne </t>
  </si>
  <si>
    <t xml:space="preserve">Dawnshadow </t>
  </si>
  <si>
    <t xml:space="preserve">Old Mistveil Manor </t>
  </si>
  <si>
    <t xml:space="preserve">Forsaken Stronghold </t>
  </si>
  <si>
    <t xml:space="preserve">Hunding's Palatial Hall </t>
  </si>
  <si>
    <t xml:space="preserve">Grand Topal Hideaway </t>
  </si>
  <si>
    <t xml:space="preserve">Dungeon: Bloodroot Forge </t>
  </si>
  <si>
    <t xml:space="preserve">Earthtear Cavern </t>
  </si>
  <si>
    <t xml:space="preserve">Vivec Temple Wayshrine </t>
  </si>
  <si>
    <t xml:space="preserve">West Gash Wayshrine </t>
  </si>
  <si>
    <t xml:space="preserve">Urshilaku Camp Wayshrine </t>
  </si>
  <si>
    <t xml:space="preserve">Trial: Halls of Fabrication </t>
  </si>
  <si>
    <t xml:space="preserve">Dungeon: Falkreath Hold </t>
  </si>
  <si>
    <t xml:space="preserve">Saint Delyn Penthouse </t>
  </si>
  <si>
    <t xml:space="preserve">Amaya Lake Lodge </t>
  </si>
  <si>
    <t xml:space="preserve">Ald Velothi Harbor House </t>
  </si>
  <si>
    <t xml:space="preserve">Brass Fortress Wayshrine </t>
  </si>
  <si>
    <t xml:space="preserve">Clockwork Crossroads Wayshrine </t>
  </si>
  <si>
    <t xml:space="preserve">Mire Mechanica Wayshrine </t>
  </si>
  <si>
    <t xml:space="preserve">Sanctuary Wayshrine </t>
  </si>
  <si>
    <t xml:space="preserve">Dungeon: Fang Lair </t>
  </si>
  <si>
    <t xml:space="preserve">Exorcised Coven Cottage </t>
  </si>
  <si>
    <t xml:space="preserve">Linchal Grand Manor </t>
  </si>
  <si>
    <t xml:space="preserve">Coldharbour Surreal Estate </t>
  </si>
  <si>
    <t xml:space="preserve">Hakkvild's High Hall </t>
  </si>
  <si>
    <t xml:space="preserve">Trial: Asylum Sanctorium </t>
  </si>
  <si>
    <t xml:space="preserve">The Orbservatory Prior </t>
  </si>
  <si>
    <t xml:space="preserve">Pariah's Pinnacle </t>
  </si>
  <si>
    <t xml:space="preserve">King's Haven Pass Wayshrine </t>
  </si>
  <si>
    <t xml:space="preserve">Shimmerene Wayshrine </t>
  </si>
  <si>
    <t xml:space="preserve">Sil-Var-Woad Wayshrine </t>
  </si>
  <si>
    <t xml:space="preserve">Russafeld Heights Wayshrine </t>
  </si>
  <si>
    <t xml:space="preserve">Cey-Tarn Keep Wayshrine </t>
  </si>
  <si>
    <t xml:space="preserve">Ebon Stadmont Wayshrine </t>
  </si>
  <si>
    <t xml:space="preserve">Alinor Wayshrine </t>
  </si>
  <si>
    <t xml:space="preserve">Lillandril Wayshrine </t>
  </si>
  <si>
    <t xml:space="preserve">Eastern Pass Wayshrine </t>
  </si>
  <si>
    <t xml:space="preserve">The Crystal Tower Wayshrine </t>
  </si>
  <si>
    <t xml:space="preserve">Eldbur Ruins Wayshrine </t>
  </si>
  <si>
    <t xml:space="preserve">Artaeum Wayshrine </t>
  </si>
  <si>
    <t xml:space="preserve">Princely Dawnlight Palace </t>
  </si>
  <si>
    <t xml:space="preserve">The Erstwhile Sanctuary </t>
  </si>
  <si>
    <t xml:space="preserve">Dungeon: Scalecaller Peak </t>
  </si>
  <si>
    <t xml:space="preserve">Trial: Cloudrest </t>
  </si>
  <si>
    <t xml:space="preserve">Sunhold Wayshrine </t>
  </si>
  <si>
    <t xml:space="preserve">Golden Gryphon Garret </t>
  </si>
  <si>
    <t xml:space="preserve">Alinor Crest Townhouse </t>
  </si>
  <si>
    <t xml:space="preserve">Colossal Aldmeri Grotto </t>
  </si>
  <si>
    <t xml:space="preserve">Veyond Wyte Wayshrine </t>
  </si>
  <si>
    <t xml:space="preserve">Dungeon: March of Sacrifices </t>
  </si>
  <si>
    <t xml:space="preserve">Dungeon: Moon Hunter Keep </t>
  </si>
  <si>
    <t xml:space="preserve">Hunter's Glade </t>
  </si>
  <si>
    <t xml:space="preserve">Grand Psijic Villa </t>
  </si>
  <si>
    <t xml:space="preserve">Lilmoth Wayshrine </t>
  </si>
  <si>
    <t xml:space="preserve">Bright-Throat Wayshrine </t>
  </si>
  <si>
    <t xml:space="preserve">Dead-Water Wayshrine </t>
  </si>
  <si>
    <t xml:space="preserve">Root-Whisper Wayshrine </t>
  </si>
  <si>
    <t xml:space="preserve">Blackrose Prison </t>
  </si>
  <si>
    <t xml:space="preserve">Blackrose Prison Wayshrine </t>
  </si>
  <si>
    <t xml:space="preserve">Enchanted Snow Globe Home </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</si>
  <si>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</si>
  <si>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</si>
  <si>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</si>
  <si>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</si>
  <si>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</si>
  <si>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</si>
  <si>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Lakemire Xanmeer Manor </t>
  </si>
  <si>
    <t xml:space="preserve">Dungeon: Frostvault </t>
  </si>
  <si>
    <t xml:space="preserve">Dungeon: Depths of Malatar </t>
  </si>
  <si>
    <t xml:space="preserve">Dungeon: Moongrave Fane </t>
  </si>
  <si>
    <t xml:space="preserve">Frostvault Chasm </t>
  </si>
  <si>
    <t xml:space="preserve">Elinhir Private Arena </t>
  </si>
  <si>
    <t xml:space="preserve">Sugar Bowl Suite </t>
  </si>
  <si>
    <t xml:space="preserve">Star Haven Wayshrine </t>
  </si>
  <si>
    <t xml:space="preserve">Dungeon: Lair of Maarselok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</si>
  <si>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</si>
  <si>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</si>
  <si>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</si>
  <si>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</si>
  <si>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</si>
  <si>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</si>
  <si>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</si>
  <si>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</si>
  <si>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Dragonguard Sanctum Wayshrine </t>
  </si>
  <si>
    <t xml:space="preserve">Wraithhome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</si>
  <si>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</si>
  <si>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</si>
  <si>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</si>
  <si>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</si>
  <si>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</si>
  <si>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</si>
  <si>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</si>
  <si>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</si>
  <si>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</si>
  <si>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</si>
  <si>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</si>
  <si>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</si>
  <si>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</si>
  <si>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</si>
  <si>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Dungeon: Icereach </t>
  </si>
  <si>
    <t xml:space="preserve">Dungeon: Unhallowed Grave </t>
  </si>
  <si>
    <t xml:space="preserve">Solitude Docks Wayshrine </t>
  </si>
  <si>
    <t xml:space="preserve">Thieves' Oasis </t>
  </si>
  <si>
    <t xml:space="preserve">Forgemaster Falls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</si>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</sst>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78">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91"/>
  <sheetViews>
    <sheetView tabSelected="1" zoomScaleNormal="100" workbookViewId="0">
      <pane xSplit="7" ySplit="2" topLeftCell="H3" activePane="bottomRight" state="frozen"/>
      <selection pane="topRight" activeCell="H1" sqref="H1"/>
      <selection pane="bottomLeft" activeCell="A3" sqref="A3"/>
      <selection pane="bottomRight" activeCell="N499" sqref="N499"/>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18.85546875" style="70"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2343</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2429</v>
      </c>
      <c r="J2" s="11" t="s">
        <v>1548</v>
      </c>
      <c r="K2" s="11" t="s">
        <v>1617</v>
      </c>
      <c r="L2" s="11" t="s">
        <v>1546</v>
      </c>
      <c r="M2" s="11" t="s">
        <v>1547</v>
      </c>
      <c r="N2" s="11" t="s">
        <v>1545</v>
      </c>
      <c r="O2" s="69" t="s">
        <v>2428</v>
      </c>
      <c r="P2" s="13" t="s">
        <v>1438</v>
      </c>
      <c r="Q2" s="23" t="s">
        <v>1550</v>
      </c>
      <c r="R2" s="69" t="s">
        <v>2423</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19</v>
      </c>
      <c r="B3" t="s">
        <v>738</v>
      </c>
      <c r="C3" t="s">
        <v>739</v>
      </c>
      <c r="D3" s="3">
        <f t="shared" ref="D3:D66" si="0">A3</f>
        <v>19</v>
      </c>
      <c r="G3" s="8" t="s">
        <v>1652</v>
      </c>
      <c r="I3" t="s">
        <v>97</v>
      </c>
      <c r="J3" t="s">
        <v>97</v>
      </c>
      <c r="K3">
        <v>-1</v>
      </c>
      <c r="L3">
        <v>-1</v>
      </c>
      <c r="M3">
        <v>-1</v>
      </c>
      <c r="N3">
        <v>0</v>
      </c>
      <c r="O3" s="70" t="s">
        <v>59</v>
      </c>
      <c r="P3" s="3">
        <f>IF(AND(G3&lt;&gt;"LIBSETS_SETTYPE_BATTLEGROUND",G3&lt;&gt;"LIBSETS_SETTYPE_SPECIAL",G3&lt;&gt;"LIBSETS_SETTYPE_MYTHIC"), IF(Q3&lt;&gt;"",VLOOKUP(Q3,'ESO zone constants'!$D$2:$H$4950,5,FALSE),""),"")</f>
        <v>31</v>
      </c>
      <c r="Q3" t="str">
        <f>IF(OR(K3="",K3&lt;=0,ISERROR(K3)),IF(AND(O3&lt;&gt;"",NOT(ISERROR(O3))),O3, ""),VLOOKUP(K3,'ESO wayshrine node constants'!$A$3:$D$10003,4,FALSE))</f>
        <v>Selene's Web</v>
      </c>
      <c r="S3" s="19" t="str">
        <f>IF(AND(R3&lt;&gt;"",NOT(ISERROR(R3))),R3,IF(P3&lt;&gt;"",IF(NOT(ISERROR(VLOOKUP(P3,'ESO Dungeon constants'!$D$3:$H$9999,5,FALSE))),VLOOKUP(P3,'ESO Dungeon constants'!$D$3:$I$9999,6,FALSE),VLOOKUP(P3,'ESO zone constants'!$H$2:$K$9984,4,FALSE)),""))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constants'!$D$2:$H$4950,5,FALSE),""),""),"")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constants'!$D$2:$H$4950,5,FALSE),""),""),"")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constants'!$D$2:$H$4950,5,FALSE),""),""),"")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constants'!$D$2:$H$4950,5,FALSE),""),""),"")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constants'!$D$2:$H$4950,5,FALSE),""),""),"")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[19] = {wayshrines={-1,-1,-1,},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740</v>
      </c>
      <c r="C4" t="s">
        <v>741</v>
      </c>
      <c r="D4" s="3">
        <f t="shared" si="0"/>
        <v>20</v>
      </c>
      <c r="G4" s="8" t="s">
        <v>1655</v>
      </c>
      <c r="I4" t="s">
        <v>97</v>
      </c>
      <c r="J4" t="s">
        <v>97</v>
      </c>
      <c r="K4">
        <v>-1</v>
      </c>
      <c r="L4">
        <v>-1</v>
      </c>
      <c r="M4">
        <v>-1</v>
      </c>
      <c r="N4">
        <v>0</v>
      </c>
      <c r="O4" s="70" t="s">
        <v>117</v>
      </c>
      <c r="P4" s="3">
        <f>IF(AND(G4&lt;&gt;"LIBSETS_SETTYPE_BATTLEGROUND",G4&lt;&gt;"LIBSETS_SETTYPE_SPECIAL",G4&lt;&gt;"LIBSETS_SETTYPE_MYTHIC"), IF(Q4&lt;&gt;"",VLOOKUP(Q4,'ESO zone constants'!$D$2:$H$4950,5,FALSE),""),"")</f>
        <v>103</v>
      </c>
      <c r="Q4" t="str">
        <f>IF(OR(K4="",K4&lt;=0,ISERROR(K4)),IF(AND(O4&lt;&gt;"",NOT(ISERROR(O4))),O4, ""),VLOOKUP(K4,'ESO wayshrine node constants'!$A$3:$D$10003,4,FALSE))</f>
        <v>The Rift</v>
      </c>
      <c r="S4" s="19" t="str">
        <f>IF(AND(R4&lt;&gt;"",NOT(ISERROR(R4))),R4,IF(P4&lt;&gt;"",IF(NOT(ISERROR(VLOOKUP(P4,'ESO Dungeon constants'!$D$3:$H$9999,5,FALSE))),VLOOKUP(P4,'ESO Dungeon constants'!$D$3:$I$9999,6,FALSE),VLOOKUP(P4,'ESO zone constants'!$H$2:$K$9984,4,FALSE)),""))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constants'!$D$2:$H$4950,5,FALSE),""),""),"")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constants'!$D$2:$H$4950,5,FALSE),""),""),"")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constants'!$D$2:$H$4950,5,FALSE),""),""),"")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constants'!$D$2:$H$4950,5,FALSE),""),""),"")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constants'!$D$2:$H$4950,5,FALSE),""),""),"")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x14ac:dyDescent="0.25">
      <c r="A5" s="12">
        <v>21</v>
      </c>
      <c r="B5" t="s">
        <v>742</v>
      </c>
      <c r="C5" t="s">
        <v>743</v>
      </c>
      <c r="D5" s="3">
        <f t="shared" si="0"/>
        <v>21</v>
      </c>
      <c r="G5" s="8" t="s">
        <v>1655</v>
      </c>
      <c r="I5" t="s">
        <v>97</v>
      </c>
      <c r="J5" t="s">
        <v>97</v>
      </c>
      <c r="K5">
        <v>-1</v>
      </c>
      <c r="L5">
        <v>-1</v>
      </c>
      <c r="M5">
        <v>-1</v>
      </c>
      <c r="N5">
        <v>0</v>
      </c>
      <c r="O5" s="70" t="s">
        <v>116</v>
      </c>
      <c r="P5" s="3">
        <f>IF(AND(G5&lt;&gt;"LIBSETS_SETTYPE_BATTLEGROUND",G5&lt;&gt;"LIBSETS_SETTYPE_SPECIAL",G5&lt;&gt;"LIBSETS_SETTYPE_MYTHIC"), IF(Q5&lt;&gt;"",VLOOKUP(Q5,'ESO zone constants'!$D$2:$H$4950,5,FALSE),""),"")</f>
        <v>101</v>
      </c>
      <c r="Q5" t="str">
        <f>IF(OR(K5="",K5&lt;=0,ISERROR(K5)),IF(AND(O5&lt;&gt;"",NOT(ISERROR(O5))),O5, ""),VLOOKUP(K5,'ESO wayshrine node constants'!$A$3:$D$10003,4,FALSE))</f>
        <v>Eastmarch</v>
      </c>
      <c r="S5" s="19" t="str">
        <f>IF(AND(R5&lt;&gt;"",NOT(ISERROR(R5))),R5,IF(P5&lt;&gt;"",IF(NOT(ISERROR(VLOOKUP(P5,'ESO Dungeon constants'!$D$3:$H$9999,5,FALSE))),VLOOKUP(P5,'ESO Dungeon constants'!$D$3:$I$9999,6,FALSE),VLOOKUP(P5,'ESO zone constants'!$H$2:$K$9984,4,FALSE)),""))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constants'!$D$2:$H$4950,5,FALSE),""),""),"")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constants'!$D$2:$H$4950,5,FALSE),""),""),"")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constants'!$D$2:$H$4950,5,FALSE),""),""),"")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constants'!$D$2:$H$4950,5,FALSE),""),""),"")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constants'!$D$2:$H$4950,5,FALSE),""),""),"")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744</v>
      </c>
      <c r="C6" t="s">
        <v>745</v>
      </c>
      <c r="D6" s="3">
        <f t="shared" si="0"/>
        <v>22</v>
      </c>
      <c r="G6" s="8" t="s">
        <v>1655</v>
      </c>
      <c r="I6" t="s">
        <v>97</v>
      </c>
      <c r="J6" t="s">
        <v>97</v>
      </c>
      <c r="K6">
        <v>-1</v>
      </c>
      <c r="L6">
        <v>-1</v>
      </c>
      <c r="M6">
        <v>-1</v>
      </c>
      <c r="N6">
        <v>0</v>
      </c>
      <c r="O6" s="70" t="s">
        <v>110</v>
      </c>
      <c r="P6" s="3">
        <f>IF(AND(G6&lt;&gt;"LIBSETS_SETTYPE_BATTLEGROUND",G6&lt;&gt;"LIBSETS_SETTYPE_SPECIAL",G6&lt;&gt;"LIBSETS_SETTYPE_MYTHIC"), IF(Q6&lt;&gt;"",VLOOKUP(Q6,'ESO zone constants'!$D$2:$H$4950,5,FALSE),""),"")</f>
        <v>19</v>
      </c>
      <c r="Q6" t="str">
        <f>IF(OR(K6="",K6&lt;=0,ISERROR(K6)),IF(AND(O6&lt;&gt;"",NOT(ISERROR(O6))),O6, ""),VLOOKUP(K6,'ESO wayshrine node constants'!$A$3:$D$10003,4,FALSE))</f>
        <v>Stormhaven</v>
      </c>
      <c r="S6" s="19" t="str">
        <f>IF(AND(R6&lt;&gt;"",NOT(ISERROR(R6))),R6,IF(P6&lt;&gt;"",IF(NOT(ISERROR(VLOOKUP(P6,'ESO Dungeon constants'!$D$3:$H$9999,5,FALSE))),VLOOKUP(P6,'ESO Dungeon constants'!$D$3:$I$9999,6,FALSE),VLOOKUP(P6,'ESO zone constants'!$H$2:$K$9984,4,FALSE)),""))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constants'!$D$2:$H$4950,5,FALSE),""),""),"")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constants'!$D$2:$H$4950,5,FALSE),""),""),"")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constants'!$D$2:$H$4950,5,FALSE),""),""),"")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constants'!$D$2:$H$4950,5,FALSE),""),""),"")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constants'!$D$2:$H$4950,5,FALSE),""),""),"")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746</v>
      </c>
      <c r="C7" t="s">
        <v>747</v>
      </c>
      <c r="D7" s="3">
        <f t="shared" si="0"/>
        <v>23</v>
      </c>
      <c r="G7" s="8" t="s">
        <v>1647</v>
      </c>
      <c r="I7" t="s">
        <v>97</v>
      </c>
      <c r="J7" t="s">
        <v>97</v>
      </c>
      <c r="K7">
        <v>-1</v>
      </c>
      <c r="L7">
        <v>-1</v>
      </c>
      <c r="M7">
        <v>-1</v>
      </c>
      <c r="N7">
        <v>0</v>
      </c>
      <c r="O7" s="70" t="s">
        <v>447</v>
      </c>
      <c r="P7" s="3">
        <f>IF(AND(G7&lt;&gt;"LIBSETS_SETTYPE_BATTLEGROUND",G7&lt;&gt;"LIBSETS_SETTYPE_SPECIAL",G7&lt;&gt;"LIBSETS_SETTYPE_MYTHIC"), IF(Q7&lt;&gt;"",VLOOKUP(Q7,'ESO zone constants'!$D$2:$H$4950,5,FALSE),""),"")</f>
        <v>635</v>
      </c>
      <c r="Q7" t="str">
        <f>IF(OR(K7="",K7&lt;=0,ISERROR(K7)),IF(AND(O7&lt;&gt;"",NOT(ISERROR(O7))),O7, ""),VLOOKUP(K7,'ESO wayshrine node constants'!$A$3:$D$10003,4,FALSE))</f>
        <v>Dragonstar Arena</v>
      </c>
      <c r="S7" s="19" t="str">
        <f>IF(AND(R7&lt;&gt;"",NOT(ISERROR(R7))),R7,IF(P7&lt;&gt;"",IF(NOT(ISERROR(VLOOKUP(P7,'ESO Dungeon constants'!$D$3:$H$9999,5,FALSE))),VLOOKUP(P7,'ESO Dungeon constants'!$D$3:$I$9999,6,FALSE),VLOOKUP(P7,'ESO zone constants'!$H$2:$K$9984,4,FALSE)),""))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constants'!$D$2:$H$4950,5,FALSE),""),""),"")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constants'!$D$2:$H$4950,5,FALSE),""),""),"")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constants'!$D$2:$H$4950,5,FALSE),""),""),"")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constants'!$D$2:$H$4950,5,FALSE),""),""),"")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constants'!$D$2:$H$4950,5,FALSE),""),""),"")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{wayshrines={-1,-1,-1,},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748</v>
      </c>
      <c r="C8" t="s">
        <v>749</v>
      </c>
      <c r="D8" s="3">
        <f t="shared" si="0"/>
        <v>24</v>
      </c>
      <c r="G8" s="8" t="s">
        <v>1647</v>
      </c>
      <c r="I8" t="s">
        <v>97</v>
      </c>
      <c r="J8" t="s">
        <v>97</v>
      </c>
      <c r="K8">
        <v>-1</v>
      </c>
      <c r="L8">
        <v>-1</v>
      </c>
      <c r="M8">
        <v>-1</v>
      </c>
      <c r="N8">
        <v>0</v>
      </c>
      <c r="O8" s="70" t="s">
        <v>447</v>
      </c>
      <c r="P8" s="3">
        <f>IF(AND(G8&lt;&gt;"LIBSETS_SETTYPE_BATTLEGROUND",G8&lt;&gt;"LIBSETS_SETTYPE_SPECIAL",G8&lt;&gt;"LIBSETS_SETTYPE_MYTHIC"), IF(Q8&lt;&gt;"",VLOOKUP(Q8,'ESO zone constants'!$D$2:$H$4950,5,FALSE),""),"")</f>
        <v>635</v>
      </c>
      <c r="Q8" t="str">
        <f>IF(OR(K8="",K8&lt;=0,ISERROR(K8)),IF(AND(O8&lt;&gt;"",NOT(ISERROR(O8))),O8, ""),VLOOKUP(K8,'ESO wayshrine node constants'!$A$3:$D$10003,4,FALSE))</f>
        <v>Dragonstar Arena</v>
      </c>
      <c r="S8" s="19" t="str">
        <f>IF(AND(R8&lt;&gt;"",NOT(ISERROR(R8))),R8,IF(P8&lt;&gt;"",IF(NOT(ISERROR(VLOOKUP(P8,'ESO Dungeon constants'!$D$3:$H$9999,5,FALSE))),VLOOKUP(P8,'ESO Dungeon constants'!$D$3:$I$9999,6,FALSE),VLOOKUP(P8,'ESO zone constants'!$H$2:$K$9984,4,FALSE)),""))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constants'!$D$2:$H$4950,5,FALSE),""),""),"")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constants'!$D$2:$H$4950,5,FALSE),""),""),"")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constants'!$D$2:$H$4950,5,FALSE),""),""),"")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constants'!$D$2:$H$4950,5,FALSE),""),""),"")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constants'!$D$2:$H$4950,5,FALSE),""),""),"")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{wayshrines={-1,-1,-1,},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750</v>
      </c>
      <c r="C9" t="s">
        <v>751</v>
      </c>
      <c r="D9" s="3">
        <f t="shared" si="0"/>
        <v>25</v>
      </c>
      <c r="G9" s="8" t="s">
        <v>1650</v>
      </c>
      <c r="I9" t="s">
        <v>97</v>
      </c>
      <c r="J9" t="s">
        <v>97</v>
      </c>
      <c r="K9">
        <v>-1</v>
      </c>
      <c r="L9">
        <v>-1</v>
      </c>
      <c r="M9">
        <v>-1</v>
      </c>
      <c r="N9">
        <v>0</v>
      </c>
      <c r="O9" s="70" t="s">
        <v>131</v>
      </c>
      <c r="P9" s="3">
        <f>IF(AND(G9&lt;&gt;"LIBSETS_SETTYPE_BATTLEGROUND",G9&lt;&gt;"LIBSETS_SETTYPE_SPECIAL",G9&lt;&gt;"LIBSETS_SETTYPE_MYTHIC"), IF(Q9&lt;&gt;"",VLOOKUP(Q9,'ESO zone constants'!$D$2:$H$4950,5,FALSE),""),"")</f>
        <v>181</v>
      </c>
      <c r="Q9" t="str">
        <f>IF(OR(K9="",K9&lt;=0,ISERROR(K9)),IF(AND(O9&lt;&gt;"",NOT(ISERROR(O9))),O9, ""),VLOOKUP(K9,'ESO wayshrine node constants'!$A$3:$D$10003,4,FALSE))</f>
        <v>Cyrodiil</v>
      </c>
      <c r="S9" s="19" t="str">
        <f>IF(AND(R9&lt;&gt;"",NOT(ISERROR(R9))),R9,IF(P9&lt;&gt;"",IF(NOT(ISERROR(VLOOKUP(P9,'ESO Dungeon constants'!$D$3:$H$9999,5,FALSE))),VLOOKUP(P9,'ESO Dungeon constants'!$D$3:$I$9999,6,FALSE),VLOOKUP(P9,'ESO zone constants'!$H$2:$K$9984,4,FALSE)),""))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constants'!$D$2:$H$4950,5,FALSE),""),""),"")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constants'!$D$2:$H$4950,5,FALSE),""),""),"")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constants'!$D$2:$H$4950,5,FALSE),""),""),"")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constants'!$D$2:$H$4950,5,FALSE),""),""),"")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constants'!$D$2:$H$4950,5,FALSE),""),""),"")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x14ac:dyDescent="0.25">
      <c r="A10" s="12">
        <v>26</v>
      </c>
      <c r="B10" t="s">
        <v>752</v>
      </c>
      <c r="C10" t="s">
        <v>753</v>
      </c>
      <c r="D10" s="3">
        <f t="shared" si="0"/>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constants'!$D$2:$H$4950,5,FALSE),""),"")</f>
        <v>347</v>
      </c>
      <c r="Q10" t="str">
        <f>IF(OR(K10="",K10&lt;=0,ISERROR(K10)),IF(AND(O10&lt;&gt;"",NOT(ISERROR(O10))),O10, ""),VLOOKUP(K10,'ESO wayshrine node constants'!$A$3:$D$10003,4,FALSE))</f>
        <v>Coldharbour</v>
      </c>
      <c r="S10" s="19" t="str">
        <f>IF(AND(R10&lt;&gt;"",NOT(ISERROR(R10))),R10,IF(P10&lt;&gt;"",IF(NOT(ISERROR(VLOOKUP(P10,'ESO Dungeon constants'!$D$3:$H$9999,5,FALSE))),VLOOKUP(P10,'ESO Dungeon constants'!$D$3:$I$9999,6,FALSE),VLOOKUP(P10,'ESO zone constants'!$H$2:$K$9984,4,FALSE)),""))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constants'!$D$2:$H$4950,5,FALSE),""),""),"")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constants'!$D$2:$H$4950,5,FALSE),""),""),"")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constants'!$D$2:$H$4950,5,FALSE),""),""),"")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constants'!$D$2:$H$4950,5,FALSE),""),""),"")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constants'!$D$2:$H$4950,5,FALSE),""),""),"")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754</v>
      </c>
      <c r="C11" t="s">
        <v>755</v>
      </c>
      <c r="D11" s="3">
        <f t="shared" si="0"/>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constants'!$D$2:$H$4950,5,FALSE),""),"")</f>
        <v>101</v>
      </c>
      <c r="Q11" t="str">
        <f>IF(OR(K11="",K11&lt;=0,ISERROR(K11)),IF(AND(O11&lt;&gt;"",NOT(ISERROR(O11))),O11, ""),VLOOKUP(K11,'ESO wayshrine node constants'!$A$3:$D$10003,4,FALSE))</f>
        <v>Eastmarch</v>
      </c>
      <c r="S11" s="19" t="str">
        <f>IF(AND(R11&lt;&gt;"",NOT(ISERROR(R11))),R11,IF(P11&lt;&gt;"",IF(NOT(ISERROR(VLOOKUP(P11,'ESO Dungeon constants'!$D$3:$H$9999,5,FALSE))),VLOOKUP(P11,'ESO Dungeon constants'!$D$3:$I$9999,6,FALSE),VLOOKUP(P11,'ESO zone constants'!$H$2:$K$9984,4,FALSE)),""))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constants'!$D$2:$H$4950,5,FALSE),""),""),"")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constants'!$D$2:$H$4950,5,FALSE),""),""),"")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constants'!$D$2:$H$4950,5,FALSE),""),""),"")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constants'!$D$2:$H$4950,5,FALSE),""),""),"")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constants'!$D$2:$H$4950,5,FALSE),""),""),"")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756</v>
      </c>
      <c r="C12" t="s">
        <v>757</v>
      </c>
      <c r="D12" s="3">
        <f t="shared" si="0"/>
        <v>28</v>
      </c>
      <c r="G12" s="8" t="s">
        <v>1652</v>
      </c>
      <c r="I12" t="s">
        <v>97</v>
      </c>
      <c r="J12" t="s">
        <v>97</v>
      </c>
      <c r="K12">
        <v>-1</v>
      </c>
      <c r="L12">
        <v>-1</v>
      </c>
      <c r="M12">
        <v>-1</v>
      </c>
      <c r="N12">
        <v>0</v>
      </c>
      <c r="O12" s="70" t="s">
        <v>43</v>
      </c>
      <c r="P12" s="3">
        <f>IF(AND(G12&lt;&gt;"LIBSETS_SETTYPE_BATTLEGROUND",G12&lt;&gt;"LIBSETS_SETTYPE_SPECIAL",G12&lt;&gt;"LIBSETS_SETTYPE_MYTHIC"), IF(Q12&lt;&gt;"",VLOOKUP(Q12,'ESO zone constants'!$D$2:$H$4950,5,FALSE),""),"")</f>
        <v>126</v>
      </c>
      <c r="Q12" t="str">
        <f>IF(OR(K12="",K12&lt;=0,ISERROR(K12)),IF(AND(O12&lt;&gt;"",NOT(ISERROR(O12))),O12, ""),VLOOKUP(K12,'ESO wayshrine node constants'!$A$3:$D$10003,4,FALSE))</f>
        <v>Elden Hollow I</v>
      </c>
      <c r="S12" s="19" t="str">
        <f>IF(AND(R12&lt;&gt;"",NOT(ISERROR(R12))),R12,IF(P12&lt;&gt;"",IF(NOT(ISERROR(VLOOKUP(P12,'ESO Dungeon constants'!$D$3:$H$9999,5,FALSE))),VLOOKUP(P12,'ESO Dungeon constants'!$D$3:$I$9999,6,FALSE),VLOOKUP(P12,'ESO zone constants'!$H$2:$K$9984,4,FALSE)),""))</f>
        <v>DLC_BASE_GAME</v>
      </c>
      <c r="T12" s="3" t="str">
        <f>IF(S12&lt;&gt;"",VLOOKUP(S12,'LibSets constants'!$B$4:$C$1000,2,FALSE),"")</f>
        <v>Included in base game</v>
      </c>
      <c r="V12" s="3" t="str">
        <f>IF(U12&lt;&gt;"",IF(U12&lt;&gt;"LIBSETS_DROP_MECHANIC_MONSTER_NAME",VLOOKUP(U12,'LibSets constants'!$I$4:$L$1000,3,FALSE),""),"")</f>
        <v/>
      </c>
      <c r="W12" s="3" t="str">
        <f>IF(U12&lt;&gt;"",IF(U12&lt;&gt;"LIBSETS_DROP_MECHANIC_MONSTER_NAME",VLOOKUP(U12,'LibSets constants'!$I$4:$L$1000,4,FALSE),""),"")</f>
        <v/>
      </c>
      <c r="X12" s="3">
        <f>IF(G12&lt;&gt;"LIBSETS_SETTYPE_BATTLEGROUND",IF(G12&lt;&gt;"LIBSETS_SETTYPE_SPECIAL",IF(Y12&lt;&gt;"",VLOOKUP(Y12,'ESO zone constants'!$D$2:$H$4950,5,FALSE),""),""),"")</f>
        <v>931</v>
      </c>
      <c r="Y12" t="s">
        <v>56</v>
      </c>
      <c r="AA12" s="3" t="str">
        <f>IF(Z12&lt;&gt;"",IF(Z12&lt;&gt;"LIBSETS_DROP_MECHANIC_MONSTER_NAME",VLOOKUP(Z12,'LibSets constants'!$I$4:$L$1000,3,FALSE),""),"")</f>
        <v/>
      </c>
      <c r="AB12" s="3" t="str">
        <f>IF(Z12&lt;&gt;"",IF(Z12&lt;&gt;"LIBSETS_DROP_MECHANIC_MONSTER_NAME",VLOOKUP(Z12,'LibSets constants'!$I$4:$L$1000,4,FALSE),""),"")</f>
        <v/>
      </c>
      <c r="AC12" s="3" t="str">
        <f>IF(G12&lt;&gt;"LIBSETS_SETTYPE_BATTLEGROUND",IF(G12&lt;&gt;"LIBSETS_SETTYPE_SPECIAL",IF(AD12&lt;&gt;"",VLOOKUP(AD12,'ESO zone constants'!$D$2:$H$4950,5,FALSE),""),""),"")</f>
        <v/>
      </c>
      <c r="AF12" s="3" t="str">
        <f>IF(AE12&lt;&gt;"",IF(AE12&lt;&gt;"LIBSETS_DROP_MECHANIC_MONSTER_NAME",VLOOKUP(AE12,'LibSets constants'!$I$4:$L$1000,3,FALSE),""),"")</f>
        <v/>
      </c>
      <c r="AG12" s="3" t="str">
        <f>IF(AE12&lt;&gt;"",IF(AE12&lt;&gt;"LIBSETS_DROP_MECHANIC_MONSTER_NAME",VLOOKUP(AE12,'LibSets constants'!$I$4:$L$1000,4,FALSE),""),"")</f>
        <v/>
      </c>
      <c r="AH12" s="3" t="str">
        <f>IF(G12&lt;&gt;"LIBSETS_SETTYPE_BATTLEGROUND",IF(G12&lt;&gt;"LIBSETS_SETTYPE_SPECIAL",IF(AI12&lt;&gt;"",VLOOKUP(AI12,'ESO zone constants'!$D$2:$H$4950,5,FALSE),""),""),"")</f>
        <v/>
      </c>
      <c r="AK12" s="3" t="str">
        <f>IF(AJ12&lt;&gt;"",IF(AJ12&lt;&gt;"LIBSETS_DROP_MECHANIC_MONSTER_NAME",VLOOKUP(AJ12,'LibSets constants'!$I$4:$L$1000,3,FALSE),""),"")</f>
        <v/>
      </c>
      <c r="AL12" s="3" t="str">
        <f>IF(AJ12&lt;&gt;"",IF(AJ12&lt;&gt;"LIBSETS_DROP_MECHANIC_MONSTER_NAME",VLOOKUP(AJ12,'LibSets constants'!$I$4:$L$1000,4,FALSE),""),"")</f>
        <v/>
      </c>
      <c r="AM12" s="3" t="str">
        <f>IF(G12&lt;&gt;"LIBSETS_SETTYPE_BATTLEGROUND",IF(G12&lt;&gt;"LIBSETS_SETTYPE_SPECIAL",IF(AN12&lt;&gt;"",VLOOKUP(AN12,'ESO zone constants'!$D$2:$H$4950,5,FALSE),""),""),"")</f>
        <v/>
      </c>
      <c r="AP12" s="3" t="str">
        <f>IF(AO12&lt;&gt;"",IF(AO12&lt;&gt;"LIBSETS_DROP_MECHANIC_MONSTER_NAME",VLOOKUP(AO12,'LibSets constants'!$I$4:$L$1000,3,FALSE),""),"")</f>
        <v/>
      </c>
      <c r="AQ12" s="3" t="str">
        <f>IF(AO12&lt;&gt;"",IF(AO12&lt;&gt;"LIBSETS_DROP_MECHANIC_MONSTER_NAME",VLOOKUP(AO12,'LibSets constants'!$I$4:$L$1000,4,FALSE),""),"")</f>
        <v/>
      </c>
      <c r="AR12" s="3" t="str">
        <f>IF(G12&lt;&gt;"LIBSETS_SETTYPE_BATTLEGROUND",IF(G12&lt;&gt;"LIBSETS_SETTYPE_SPECIAL",IF(AS12&lt;&gt;"",VLOOKUP(AS12,'ESO zone constants'!$D$2:$H$4950,5,FALSE),""),""),"")</f>
        <v/>
      </c>
      <c r="AU12" s="3" t="str">
        <f>IF(AT12&lt;&gt;"",IF(AT12&lt;&gt;"LIBSETS_DROP_MECHANIC_MONSTER_NAME",VLOOKUP(AT12,'LibSets constants'!$I$4:$L$1000,3,FALSE),""),"")</f>
        <v/>
      </c>
      <c r="AV12" s="3" t="str">
        <f>IF(AT12&lt;&gt;"",IF(AT12&lt;&gt;"LIBSETS_DROP_MECHANIC_MONSTER_NAME",VLOOKUP(AT12,'LibSets constants'!$I$4:$L$1000,4,FALSE),""),"")</f>
        <v/>
      </c>
      <c r="AW12" s="21" t="str">
        <f t="shared" si="1"/>
        <v>[28] = {wayshrines={-1,-1,-1,}, dlcId=DLC_BASE_GAME</v>
      </c>
      <c r="AX12" s="21" t="str">
        <f t="shared" si="2"/>
        <v>, zoneIds={126,931}, veteran=false</v>
      </c>
      <c r="AY12" s="21" t="str">
        <f t="shared" si="3"/>
        <v>, setType=LIBSETS_SETTYPE_DUNGEON</v>
      </c>
      <c r="AZ12" s="21" t="str">
        <f t="shared" si="4"/>
        <v>},</v>
      </c>
      <c r="BA12" s="21" t="str">
        <f t="shared" si="5"/>
        <v xml:space="preserve"> --Barkskin / Borkenhaut   [Elden Hollow I, Elden Hollow II]</v>
      </c>
    </row>
    <row r="13" spans="1:53" x14ac:dyDescent="0.25">
      <c r="A13" s="12">
        <v>29</v>
      </c>
      <c r="B13" t="s">
        <v>758</v>
      </c>
      <c r="C13" t="s">
        <v>759</v>
      </c>
      <c r="D13" s="3">
        <f t="shared" si="0"/>
        <v>29</v>
      </c>
      <c r="G13" s="8" t="s">
        <v>1652</v>
      </c>
      <c r="I13" t="s">
        <v>97</v>
      </c>
      <c r="J13" t="s">
        <v>97</v>
      </c>
      <c r="K13">
        <v>-1</v>
      </c>
      <c r="L13">
        <v>-1</v>
      </c>
      <c r="M13">
        <v>-1</v>
      </c>
      <c r="N13">
        <v>0</v>
      </c>
      <c r="O13" s="70" t="s">
        <v>62</v>
      </c>
      <c r="P13" s="3">
        <f>IF(AND(G13&lt;&gt;"LIBSETS_SETTYPE_BATTLEGROUND",G13&lt;&gt;"LIBSETS_SETTYPE_SPECIAL",G13&lt;&gt;"LIBSETS_SETTYPE_MYTHIC"), IF(Q13&lt;&gt;"",VLOOKUP(Q13,'ESO zone constants'!$D$2:$H$4950,5,FALSE),""),"")</f>
        <v>146</v>
      </c>
      <c r="Q13" t="str">
        <f>IF(OR(K13="",K13&lt;=0,ISERROR(K13)),IF(AND(O13&lt;&gt;"",NOT(ISERROR(O13))),O13, ""),VLOOKUP(K13,'ESO wayshrine node constants'!$A$3:$D$10003,4,FALSE))</f>
        <v>Wayrest Sewers I</v>
      </c>
      <c r="S13" s="19" t="str">
        <f>IF(AND(R13&lt;&gt;"",NOT(ISERROR(R13))),R13,IF(P13&lt;&gt;"",IF(NOT(ISERROR(VLOOKUP(P13,'ESO Dungeon constants'!$D$3:$H$9999,5,FALSE))),VLOOKUP(P13,'ESO Dungeon constants'!$D$3:$I$9999,6,FALSE),VLOOKUP(P13,'ESO zone constants'!$H$2:$K$9984,4,FALSE)),""))</f>
        <v>DLC_BASE_GAME</v>
      </c>
      <c r="T13" s="3" t="str">
        <f>IF(S13&lt;&gt;"",VLOOKUP(S13,'LibSets constants'!$B$4:$C$1000,2,FALSE),"")</f>
        <v>Included in base game</v>
      </c>
      <c r="V13" s="3" t="str">
        <f>IF(U13&lt;&gt;"",IF(U13&lt;&gt;"LIBSETS_DROP_MECHANIC_MONSTER_NAME",VLOOKUP(U13,'LibSets constants'!$I$4:$L$1000,3,FALSE),""),"")</f>
        <v/>
      </c>
      <c r="W13" s="3" t="str">
        <f>IF(U13&lt;&gt;"",IF(U13&lt;&gt;"LIBSETS_DROP_MECHANIC_MONSTER_NAME",VLOOKUP(U13,'LibSets constants'!$I$4:$L$1000,4,FALSE),""),"")</f>
        <v/>
      </c>
      <c r="X13" s="3">
        <f>IF(G13&lt;&gt;"LIBSETS_SETTYPE_BATTLEGROUND",IF(G13&lt;&gt;"LIBSETS_SETTYPE_SPECIAL",IF(Y13&lt;&gt;"",VLOOKUP(Y13,'ESO zone constants'!$D$2:$H$4950,5,FALSE),""),""),"")</f>
        <v>933</v>
      </c>
      <c r="Y13" t="s">
        <v>58</v>
      </c>
      <c r="AA13" s="3" t="str">
        <f>IF(Z13&lt;&gt;"",IF(Z13&lt;&gt;"LIBSETS_DROP_MECHANIC_MONSTER_NAME",VLOOKUP(Z13,'LibSets constants'!$I$4:$L$1000,3,FALSE),""),"")</f>
        <v/>
      </c>
      <c r="AB13" s="3" t="str">
        <f>IF(Z13&lt;&gt;"",IF(Z13&lt;&gt;"LIBSETS_DROP_MECHANIC_MONSTER_NAME",VLOOKUP(Z13,'LibSets constants'!$I$4:$L$1000,4,FALSE),""),"")</f>
        <v/>
      </c>
      <c r="AC13" s="3" t="str">
        <f>IF(G13&lt;&gt;"LIBSETS_SETTYPE_BATTLEGROUND",IF(G13&lt;&gt;"LIBSETS_SETTYPE_SPECIAL",IF(AD13&lt;&gt;"",VLOOKUP(AD13,'ESO zone constants'!$D$2:$H$4950,5,FALSE),""),""),"")</f>
        <v/>
      </c>
      <c r="AF13" s="3" t="str">
        <f>IF(AE13&lt;&gt;"",IF(AE13&lt;&gt;"LIBSETS_DROP_MECHANIC_MONSTER_NAME",VLOOKUP(AE13,'LibSets constants'!$I$4:$L$1000,3,FALSE),""),"")</f>
        <v/>
      </c>
      <c r="AG13" s="3" t="str">
        <f>IF(AE13&lt;&gt;"",IF(AE13&lt;&gt;"LIBSETS_DROP_MECHANIC_MONSTER_NAME",VLOOKUP(AE13,'LibSets constants'!$I$4:$L$1000,4,FALSE),""),"")</f>
        <v/>
      </c>
      <c r="AH13" s="3" t="str">
        <f>IF(G13&lt;&gt;"LIBSETS_SETTYPE_BATTLEGROUND",IF(G13&lt;&gt;"LIBSETS_SETTYPE_SPECIAL",IF(AI13&lt;&gt;"",VLOOKUP(AI13,'ESO zone constants'!$D$2:$H$4950,5,FALSE),""),""),"")</f>
        <v/>
      </c>
      <c r="AK13" s="3" t="str">
        <f>IF(AJ13&lt;&gt;"",IF(AJ13&lt;&gt;"LIBSETS_DROP_MECHANIC_MONSTER_NAME",VLOOKUP(AJ13,'LibSets constants'!$I$4:$L$1000,3,FALSE),""),"")</f>
        <v/>
      </c>
      <c r="AL13" s="3" t="str">
        <f>IF(AJ13&lt;&gt;"",IF(AJ13&lt;&gt;"LIBSETS_DROP_MECHANIC_MONSTER_NAME",VLOOKUP(AJ13,'LibSets constants'!$I$4:$L$1000,4,FALSE),""),"")</f>
        <v/>
      </c>
      <c r="AM13" s="3" t="str">
        <f>IF(G13&lt;&gt;"LIBSETS_SETTYPE_BATTLEGROUND",IF(G13&lt;&gt;"LIBSETS_SETTYPE_SPECIAL",IF(AN13&lt;&gt;"",VLOOKUP(AN13,'ESO zone constants'!$D$2:$H$4950,5,FALSE),""),""),"")</f>
        <v/>
      </c>
      <c r="AP13" s="3" t="str">
        <f>IF(AO13&lt;&gt;"",IF(AO13&lt;&gt;"LIBSETS_DROP_MECHANIC_MONSTER_NAME",VLOOKUP(AO13,'LibSets constants'!$I$4:$L$1000,3,FALSE),""),"")</f>
        <v/>
      </c>
      <c r="AQ13" s="3" t="str">
        <f>IF(AO13&lt;&gt;"",IF(AO13&lt;&gt;"LIBSETS_DROP_MECHANIC_MONSTER_NAME",VLOOKUP(AO13,'LibSets constants'!$I$4:$L$1000,4,FALSE),""),"")</f>
        <v/>
      </c>
      <c r="AR13" s="3" t="str">
        <f>IF(G13&lt;&gt;"LIBSETS_SETTYPE_BATTLEGROUND",IF(G13&lt;&gt;"LIBSETS_SETTYPE_SPECIAL",IF(AS13&lt;&gt;"",VLOOKUP(AS13,'ESO zone constants'!$D$2:$H$4950,5,FALSE),""),""),"")</f>
        <v/>
      </c>
      <c r="AU13" s="3" t="str">
        <f>IF(AT13&lt;&gt;"",IF(AT13&lt;&gt;"LIBSETS_DROP_MECHANIC_MONSTER_NAME",VLOOKUP(AT13,'LibSets constants'!$I$4:$L$1000,3,FALSE),""),"")</f>
        <v/>
      </c>
      <c r="AV13" s="3" t="str">
        <f>IF(AT13&lt;&gt;"",IF(AT13&lt;&gt;"LIBSETS_DROP_MECHANIC_MONSTER_NAME",VLOOKUP(AT13,'LibSets constants'!$I$4:$L$1000,4,FALSE),""),"")</f>
        <v/>
      </c>
      <c r="AW13" s="21" t="str">
        <f t="shared" si="1"/>
        <v>[29] = {wayshrines={-1,-1,-1,}, dlcId=DLC_BASE_GAME</v>
      </c>
      <c r="AX13" s="21" t="str">
        <f t="shared" si="2"/>
        <v>, zoneIds={146,933}, veteran=false</v>
      </c>
      <c r="AY13" s="21" t="str">
        <f t="shared" si="3"/>
        <v>, setType=LIBSETS_SETTYPE_DUNGEON</v>
      </c>
      <c r="AZ13" s="21" t="str">
        <f t="shared" si="4"/>
        <v>},</v>
      </c>
      <c r="BA13" s="21" t="str">
        <f t="shared" si="5"/>
        <v xml:space="preserve"> --Sergeant's Mail / Rüstung des Feldwebels   [Wayrest Sewers I, Wayrest Sewers II]</v>
      </c>
    </row>
    <row r="14" spans="1:53" s="14" customFormat="1" x14ac:dyDescent="0.25">
      <c r="A14" s="12">
        <v>30</v>
      </c>
      <c r="B14" t="s">
        <v>760</v>
      </c>
      <c r="C14" t="s">
        <v>761</v>
      </c>
      <c r="D14" s="3">
        <f t="shared" si="0"/>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constants'!$D$2:$H$4950,5,FALSE),""),"")</f>
        <v>58</v>
      </c>
      <c r="Q14" t="str">
        <f>IF(OR(K14="",K14&lt;=0,ISERROR(K14)),IF(AND(O14&lt;&gt;"",NOT(ISERROR(O14))),O14, ""),VLOOKUP(K14,'ESO wayshrine node constants'!$A$3:$D$10003,4,FALSE))</f>
        <v>Malabal Tor</v>
      </c>
      <c r="R14" s="70"/>
      <c r="S14" s="19" t="str">
        <f>IF(AND(R14&lt;&gt;"",NOT(ISERROR(R14))),R14,IF(P14&lt;&gt;"",IF(NOT(ISERROR(VLOOKUP(P14,'ESO Dungeon constants'!$D$3:$H$9999,5,FALSE))),VLOOKUP(P14,'ESO Dungeon constants'!$D$3:$I$9999,6,FALSE),VLOOKUP(P14,'ESO zone constants'!$H$2:$K$9984,4,FALSE)),""))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constants'!$D$2:$H$4950,5,FALSE),""),""),"")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constants'!$D$2:$H$4950,5,FALSE),""),""),"")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constants'!$D$2:$H$4950,5,FALSE),""),""),"")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constants'!$D$2:$H$4950,5,FALSE),""),""),"")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constants'!$D$2:$H$4950,5,FALSE),""),""),"")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762</v>
      </c>
      <c r="C15" t="s">
        <v>763</v>
      </c>
      <c r="D15" s="3">
        <f t="shared" si="0"/>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constants'!$D$2:$H$4950,5,FALSE),""),"")</f>
        <v>41</v>
      </c>
      <c r="Q15" t="str">
        <f>IF(OR(K15="",K15&lt;=0,ISERROR(K15)),IF(AND(O15&lt;&gt;"",NOT(ISERROR(O15))),O15, ""),VLOOKUP(K15,'ESO wayshrine node constants'!$A$3:$D$10003,4,FALSE))</f>
        <v>Stonefalls</v>
      </c>
      <c r="S15" s="19" t="str">
        <f>IF(AND(R15&lt;&gt;"",NOT(ISERROR(R15))),R15,IF(P15&lt;&gt;"",IF(NOT(ISERROR(VLOOKUP(P15,'ESO Dungeon constants'!$D$3:$H$9999,5,FALSE))),VLOOKUP(P15,'ESO Dungeon constants'!$D$3:$I$9999,6,FALSE),VLOOKUP(P15,'ESO zone constants'!$H$2:$K$9984,4,FALSE)),""))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constants'!$D$2:$H$4950,5,FALSE),""),""),"")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constants'!$D$2:$H$4950,5,FALSE),""),""),"")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constants'!$D$2:$H$4950,5,FALSE),""),""),"")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constants'!$D$2:$H$4950,5,FALSE),""),""),"")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constants'!$D$2:$H$4950,5,FALSE),""),""),"")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764</v>
      </c>
      <c r="C16" t="s">
        <v>765</v>
      </c>
      <c r="D16" s="3">
        <f t="shared" si="0"/>
        <v>32</v>
      </c>
      <c r="G16" s="8" t="s">
        <v>1647</v>
      </c>
      <c r="I16" t="s">
        <v>97</v>
      </c>
      <c r="J16" t="s">
        <v>97</v>
      </c>
      <c r="K16">
        <v>-1</v>
      </c>
      <c r="L16">
        <v>-1</v>
      </c>
      <c r="M16">
        <v>-1</v>
      </c>
      <c r="N16">
        <v>0</v>
      </c>
      <c r="O16" s="70" t="s">
        <v>447</v>
      </c>
      <c r="P16" s="3">
        <f>IF(AND(G16&lt;&gt;"LIBSETS_SETTYPE_BATTLEGROUND",G16&lt;&gt;"LIBSETS_SETTYPE_SPECIAL",G16&lt;&gt;"LIBSETS_SETTYPE_MYTHIC"), IF(Q16&lt;&gt;"",VLOOKUP(Q16,'ESO zone constants'!$D$2:$H$4950,5,FALSE),""),"")</f>
        <v>635</v>
      </c>
      <c r="Q16" t="str">
        <f>IF(OR(K16="",K16&lt;=0,ISERROR(K16)),IF(AND(O16&lt;&gt;"",NOT(ISERROR(O16))),O16, ""),VLOOKUP(K16,'ESO wayshrine node constants'!$A$3:$D$10003,4,FALSE))</f>
        <v>Dragonstar Arena</v>
      </c>
      <c r="S16" s="19" t="str">
        <f>IF(AND(R16&lt;&gt;"",NOT(ISERROR(R16))),R16,IF(P16&lt;&gt;"",IF(NOT(ISERROR(VLOOKUP(P16,'ESO Dungeon constants'!$D$3:$H$9999,5,FALSE))),VLOOKUP(P16,'ESO Dungeon constants'!$D$3:$I$9999,6,FALSE),VLOOKUP(P16,'ESO zone constants'!$H$2:$K$9984,4,FALSE)),""))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constants'!$D$2:$H$4950,5,FALSE),""),""),"")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constants'!$D$2:$H$4950,5,FALSE),""),""),"")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constants'!$D$2:$H$4950,5,FALSE),""),""),"")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constants'!$D$2:$H$4950,5,FALSE),""),""),"")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constants'!$D$2:$H$4950,5,FALSE),""),""),"")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{wayshrines={-1,-1,-1,},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766</v>
      </c>
      <c r="C17" t="s">
        <v>767</v>
      </c>
      <c r="D17" s="3">
        <f t="shared" si="0"/>
        <v>33</v>
      </c>
      <c r="G17" s="8" t="s">
        <v>1652</v>
      </c>
      <c r="I17" t="s">
        <v>97</v>
      </c>
      <c r="J17" t="s">
        <v>97</v>
      </c>
      <c r="K17">
        <v>-1</v>
      </c>
      <c r="L17">
        <v>-1</v>
      </c>
      <c r="M17">
        <v>-1</v>
      </c>
      <c r="N17">
        <v>0</v>
      </c>
      <c r="O17" s="70" t="s">
        <v>51</v>
      </c>
      <c r="P17" s="3">
        <f>IF(AND(G17&lt;&gt;"LIBSETS_SETTYPE_BATTLEGROUND",G17&lt;&gt;"LIBSETS_SETTYPE_SPECIAL",G17&lt;&gt;"LIBSETS_SETTYPE_MYTHIC"), IF(Q17&lt;&gt;"",VLOOKUP(Q17,'ESO zone constants'!$D$2:$H$4950,5,FALSE),""),"")</f>
        <v>283</v>
      </c>
      <c r="Q17" t="str">
        <f>IF(OR(K17="",K17&lt;=0,ISERROR(K17)),IF(AND(O17&lt;&gt;"",NOT(ISERROR(O17))),O17, ""),VLOOKUP(K17,'ESO wayshrine node constants'!$A$3:$D$10003,4,FALSE))</f>
        <v>Fungal Grotto I</v>
      </c>
      <c r="S17" s="19" t="str">
        <f>IF(AND(R17&lt;&gt;"",NOT(ISERROR(R17))),R17,IF(P17&lt;&gt;"",IF(NOT(ISERROR(VLOOKUP(P17,'ESO Dungeon constants'!$D$3:$H$9999,5,FALSE))),VLOOKUP(P17,'ESO Dungeon constants'!$D$3:$I$9999,6,FALSE),VLOOKUP(P17,'ESO zone constants'!$H$2:$K$9984,4,FALSE)),""))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f>IF(G17&lt;&gt;"LIBSETS_SETTYPE_BATTLEGROUND",IF(G17&lt;&gt;"LIBSETS_SETTYPE_SPECIAL",IF(Y17&lt;&gt;"",VLOOKUP(Y17,'ESO zone constants'!$D$2:$H$4950,5,FALSE),""),""),"")</f>
        <v>934</v>
      </c>
      <c r="Y17" t="s">
        <v>63</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constants'!$D$2:$H$4950,5,FALSE),""),""),"")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constants'!$D$2:$H$4950,5,FALSE),""),""),"")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constants'!$D$2:$H$4950,5,FALSE),""),""),"")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constants'!$D$2:$H$4950,5,FALSE),""),""),"")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[33] = {wayshrines={-1,-1,-1,}, dlcId=DLC_BASE_GAME</v>
      </c>
      <c r="AX17" s="21" t="str">
        <f t="shared" si="2"/>
        <v>, zoneIds={283,934}, veteran=false</v>
      </c>
      <c r="AY17" s="21" t="str">
        <f t="shared" si="3"/>
        <v>, setType=LIBSETS_SETTYPE_DUNGEON</v>
      </c>
      <c r="AZ17" s="21" t="str">
        <f t="shared" si="4"/>
        <v>},</v>
      </c>
      <c r="BA17" s="21" t="str">
        <f t="shared" si="5"/>
        <v xml:space="preserve"> --Viper's Sting / Vipernbiss   [Fungal Grotto I, Fungal Grotto II]</v>
      </c>
    </row>
    <row r="18" spans="1:53" x14ac:dyDescent="0.25">
      <c r="A18" s="12">
        <v>34</v>
      </c>
      <c r="B18" t="s">
        <v>768</v>
      </c>
      <c r="C18" t="s">
        <v>769</v>
      </c>
      <c r="D18" s="3">
        <f t="shared" si="0"/>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constants'!$D$2:$H$4950,5,FALSE),""),"")</f>
        <v>57</v>
      </c>
      <c r="Q18" t="str">
        <f>IF(OR(K18="",K18&lt;=0,ISERROR(K18)),IF(AND(O18&lt;&gt;"",NOT(ISERROR(O18))),O18, ""),VLOOKUP(K18,'ESO wayshrine node constants'!$A$3:$D$10003,4,FALSE))</f>
        <v>Deshaan</v>
      </c>
      <c r="S18" s="19" t="str">
        <f>IF(AND(R18&lt;&gt;"",NOT(ISERROR(R18))),R18,IF(P18&lt;&gt;"",IF(NOT(ISERROR(VLOOKUP(P18,'ESO Dungeon constants'!$D$3:$H$9999,5,FALSE))),VLOOKUP(P18,'ESO Dungeon constants'!$D$3:$I$9999,6,FALSE),VLOOKUP(P18,'ESO zone constants'!$H$2:$K$9984,4,FALSE)),""))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constants'!$D$2:$H$4950,5,FALSE),""),""),"")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constants'!$D$2:$H$4950,5,FALSE),""),""),"")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constants'!$D$2:$H$4950,5,FALSE),""),""),"")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constants'!$D$2:$H$4950,5,FALSE),""),""),"")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constants'!$D$2:$H$4950,5,FALSE),""),""),"")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770</v>
      </c>
      <c r="C19" t="s">
        <v>771</v>
      </c>
      <c r="D19" s="3">
        <f t="shared" si="0"/>
        <v>35</v>
      </c>
      <c r="G19" s="8" t="s">
        <v>1652</v>
      </c>
      <c r="I19" t="s">
        <v>97</v>
      </c>
      <c r="J19" t="s">
        <v>97</v>
      </c>
      <c r="K19">
        <v>-1</v>
      </c>
      <c r="L19">
        <v>-1</v>
      </c>
      <c r="M19">
        <v>-1</v>
      </c>
      <c r="N19">
        <v>0</v>
      </c>
      <c r="O19" s="70" t="s">
        <v>66</v>
      </c>
      <c r="P19" s="3">
        <f>IF(AND(G19&lt;&gt;"LIBSETS_SETTYPE_BATTLEGROUND",G19&lt;&gt;"LIBSETS_SETTYPE_SPECIAL",G19&lt;&gt;"LIBSETS_SETTYPE_MYTHIC"), IF(Q19&lt;&gt;"",VLOOKUP(Q19,'ESO zone constants'!$D$2:$H$4950,5,FALSE),""),"")</f>
        <v>144</v>
      </c>
      <c r="Q19" t="str">
        <f>IF(OR(K19="",K19&lt;=0,ISERROR(K19)),IF(AND(O19&lt;&gt;"",NOT(ISERROR(O19))),O19, ""),VLOOKUP(K19,'ESO wayshrine node constants'!$A$3:$D$10003,4,FALSE))</f>
        <v>Spindleclutch I</v>
      </c>
      <c r="S19" s="19" t="str">
        <f>IF(AND(R19&lt;&gt;"",NOT(ISERROR(R19))),R19,IF(P19&lt;&gt;"",IF(NOT(ISERROR(VLOOKUP(P19,'ESO Dungeon constants'!$D$3:$H$9999,5,FALSE))),VLOOKUP(P19,'ESO Dungeon constants'!$D$3:$I$9999,6,FALSE),VLOOKUP(P19,'ESO zone constants'!$H$2:$K$9984,4,FALSE)),""))</f>
        <v>DLC_BASE_GAME</v>
      </c>
      <c r="T19" s="3" t="str">
        <f>IF(S19&lt;&gt;"",VLOOKUP(S19,'LibSets constants'!$B$4:$C$1000,2,FALSE),"")</f>
        <v>Included in base game</v>
      </c>
      <c r="V19" s="3" t="str">
        <f>IF(U19&lt;&gt;"",IF(U19&lt;&gt;"LIBSETS_DROP_MECHANIC_MONSTER_NAME",VLOOKUP(U19,'LibSets constants'!$I$4:$L$1000,3,FALSE),""),"")</f>
        <v/>
      </c>
      <c r="W19" s="3" t="str">
        <f>IF(U19&lt;&gt;"",IF(U19&lt;&gt;"LIBSETS_DROP_MECHANIC_MONSTER_NAME",VLOOKUP(U19,'LibSets constants'!$I$4:$L$1000,4,FALSE),""),"")</f>
        <v/>
      </c>
      <c r="X19" s="3">
        <f>IF(G19&lt;&gt;"LIBSETS_SETTYPE_BATTLEGROUND",IF(G19&lt;&gt;"LIBSETS_SETTYPE_SPECIAL",IF(Y19&lt;&gt;"",VLOOKUP(Y19,'ESO zone constants'!$D$2:$H$4950,5,FALSE),""),""),"")</f>
        <v>936</v>
      </c>
      <c r="Y19" t="s">
        <v>42</v>
      </c>
      <c r="AA19" s="3" t="str">
        <f>IF(Z19&lt;&gt;"",IF(Z19&lt;&gt;"LIBSETS_DROP_MECHANIC_MONSTER_NAME",VLOOKUP(Z19,'LibSets constants'!$I$4:$L$1000,3,FALSE),""),"")</f>
        <v/>
      </c>
      <c r="AB19" s="3" t="str">
        <f>IF(Z19&lt;&gt;"",IF(Z19&lt;&gt;"LIBSETS_DROP_MECHANIC_MONSTER_NAME",VLOOKUP(Z19,'LibSets constants'!$I$4:$L$1000,4,FALSE),""),"")</f>
        <v/>
      </c>
      <c r="AC19" s="3" t="str">
        <f>IF(G19&lt;&gt;"LIBSETS_SETTYPE_BATTLEGROUND",IF(G19&lt;&gt;"LIBSETS_SETTYPE_SPECIAL",IF(AD19&lt;&gt;"",VLOOKUP(AD19,'ESO zone constants'!$D$2:$H$4950,5,FALSE),""),""),"")</f>
        <v/>
      </c>
      <c r="AF19" s="3" t="str">
        <f>IF(AE19&lt;&gt;"",IF(AE19&lt;&gt;"LIBSETS_DROP_MECHANIC_MONSTER_NAME",VLOOKUP(AE19,'LibSets constants'!$I$4:$L$1000,3,FALSE),""),"")</f>
        <v/>
      </c>
      <c r="AG19" s="3" t="str">
        <f>IF(AE19&lt;&gt;"",IF(AE19&lt;&gt;"LIBSETS_DROP_MECHANIC_MONSTER_NAME",VLOOKUP(AE19,'LibSets constants'!$I$4:$L$1000,4,FALSE),""),"")</f>
        <v/>
      </c>
      <c r="AH19" s="3" t="str">
        <f>IF(G19&lt;&gt;"LIBSETS_SETTYPE_BATTLEGROUND",IF(G19&lt;&gt;"LIBSETS_SETTYPE_SPECIAL",IF(AI19&lt;&gt;"",VLOOKUP(AI19,'ESO zone constants'!$D$2:$H$4950,5,FALSE),""),""),"")</f>
        <v/>
      </c>
      <c r="AK19" s="3" t="str">
        <f>IF(AJ19&lt;&gt;"",IF(AJ19&lt;&gt;"LIBSETS_DROP_MECHANIC_MONSTER_NAME",VLOOKUP(AJ19,'LibSets constants'!$I$4:$L$1000,3,FALSE),""),"")</f>
        <v/>
      </c>
      <c r="AL19" s="3" t="str">
        <f>IF(AJ19&lt;&gt;"",IF(AJ19&lt;&gt;"LIBSETS_DROP_MECHANIC_MONSTER_NAME",VLOOKUP(AJ19,'LibSets constants'!$I$4:$L$1000,4,FALSE),""),"")</f>
        <v/>
      </c>
      <c r="AM19" s="3" t="str">
        <f>IF(G19&lt;&gt;"LIBSETS_SETTYPE_BATTLEGROUND",IF(G19&lt;&gt;"LIBSETS_SETTYPE_SPECIAL",IF(AN19&lt;&gt;"",VLOOKUP(AN19,'ESO zone constants'!$D$2:$H$4950,5,FALSE),""),""),"")</f>
        <v/>
      </c>
      <c r="AP19" s="3" t="str">
        <f>IF(AO19&lt;&gt;"",IF(AO19&lt;&gt;"LIBSETS_DROP_MECHANIC_MONSTER_NAME",VLOOKUP(AO19,'LibSets constants'!$I$4:$L$1000,3,FALSE),""),"")</f>
        <v/>
      </c>
      <c r="AQ19" s="3" t="str">
        <f>IF(AO19&lt;&gt;"",IF(AO19&lt;&gt;"LIBSETS_DROP_MECHANIC_MONSTER_NAME",VLOOKUP(AO19,'LibSets constants'!$I$4:$L$1000,4,FALSE),""),"")</f>
        <v/>
      </c>
      <c r="AR19" s="3" t="str">
        <f>IF(G19&lt;&gt;"LIBSETS_SETTYPE_BATTLEGROUND",IF(G19&lt;&gt;"LIBSETS_SETTYPE_SPECIAL",IF(AS19&lt;&gt;"",VLOOKUP(AS19,'ESO zone constants'!$D$2:$H$4950,5,FALSE),""),""),"")</f>
        <v/>
      </c>
      <c r="AU19" s="3" t="str">
        <f>IF(AT19&lt;&gt;"",IF(AT19&lt;&gt;"LIBSETS_DROP_MECHANIC_MONSTER_NAME",VLOOKUP(AT19,'LibSets constants'!$I$4:$L$1000,3,FALSE),""),"")</f>
        <v/>
      </c>
      <c r="AV19" s="3" t="str">
        <f>IF(AT19&lt;&gt;"",IF(AT19&lt;&gt;"LIBSETS_DROP_MECHANIC_MONSTER_NAME",VLOOKUP(AT19,'LibSets constants'!$I$4:$L$1000,4,FALSE),""),"")</f>
        <v/>
      </c>
      <c r="AW19" s="21" t="str">
        <f t="shared" si="1"/>
        <v>[35] = {wayshrines={-1,-1,-1,}, dlcId=DLC_BASE_GAME</v>
      </c>
      <c r="AX19" s="21" t="str">
        <f t="shared" si="2"/>
        <v>, zoneIds={144,936}, veteran=false</v>
      </c>
      <c r="AY19" s="21" t="str">
        <f t="shared" si="3"/>
        <v>, setType=LIBSETS_SETTYPE_DUNGEON</v>
      </c>
      <c r="AZ19" s="21" t="str">
        <f t="shared" si="4"/>
        <v>},</v>
      </c>
      <c r="BA19" s="21" t="str">
        <f t="shared" si="5"/>
        <v xml:space="preserve"> --Knightmare / Albtraumritter   [Spindleclutch I, Spindleclutch II]</v>
      </c>
    </row>
    <row r="20" spans="1:53" x14ac:dyDescent="0.25">
      <c r="A20" s="12">
        <v>36</v>
      </c>
      <c r="B20" t="s">
        <v>772</v>
      </c>
      <c r="C20" t="s">
        <v>773</v>
      </c>
      <c r="D20" s="3">
        <f t="shared" si="0"/>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constants'!$D$2:$H$4950,5,FALSE),""),"")</f>
        <v>381</v>
      </c>
      <c r="Q20" t="str">
        <f>IF(OR(K20="",K20&lt;=0,ISERROR(K20)),IF(AND(O20&lt;&gt;"",NOT(ISERROR(O20))),O20, ""),VLOOKUP(K20,'ESO wayshrine node constants'!$A$3:$D$10003,4,FALSE))</f>
        <v>Auridon</v>
      </c>
      <c r="S20" s="19" t="str">
        <f>IF(AND(R20&lt;&gt;"",NOT(ISERROR(R20))),R20,IF(P20&lt;&gt;"",IF(NOT(ISERROR(VLOOKUP(P20,'ESO Dungeon constants'!$D$3:$H$9999,5,FALSE))),VLOOKUP(P20,'ESO Dungeon constants'!$D$3:$I$9999,6,FALSE),VLOOKUP(P20,'ESO zone constants'!$H$2:$K$9984,4,FALSE)),""))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constants'!$D$2:$H$4950,5,FALSE),""),""),"")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constants'!$D$2:$H$4950,5,FALSE),""),""),"")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constants'!$D$2:$H$4950,5,FALSE),""),""),"")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constants'!$D$2:$H$4950,5,FALSE),""),""),"")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constants'!$D$2:$H$4950,5,FALSE),""),""),"")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constants'!$D$2:$H$4950,5,FALSE),""),"")</f>
        <v>3</v>
      </c>
      <c r="Q21" t="str">
        <f>IF(OR(K21="",K21&lt;=0,ISERROR(K21)),IF(AND(O21&lt;&gt;"",NOT(ISERROR(O21))),O21, ""),VLOOKUP(K21,'ESO wayshrine node constants'!$A$3:$D$10003,4,FALSE))</f>
        <v>Glenumbra</v>
      </c>
      <c r="S21" s="19" t="str">
        <f>IF(AND(R21&lt;&gt;"",NOT(ISERROR(R21))),R21,IF(P21&lt;&gt;"",IF(NOT(ISERROR(VLOOKUP(P21,'ESO Dungeon constants'!$D$3:$H$9999,5,FALSE))),VLOOKUP(P21,'ESO Dungeon constants'!$D$3:$I$9999,6,FALSE),VLOOKUP(P21,'ESO zone constants'!$H$2:$K$9984,4,FALSE)),""))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constants'!$D$2:$H$4950,5,FALSE),""),""),"")</f>
        <v>381</v>
      </c>
      <c r="Y21" t="str">
        <f>VLOOKUP(L21,'ESO wayshrine node constants'!$A$3:$D$10003,4,FALSE)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constants'!$D$2:$H$4950,5,FALSE),""),""),"")</f>
        <v>41</v>
      </c>
      <c r="AD21" t="str">
        <f>VLOOKUP(M21,'ESO wayshrine node constants'!$A$3:$D$10003,4,FALSE)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constants'!$D$2:$H$4950,5,FALSE),""),""),"")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constants'!$D$2:$H$4950,5,FALSE),""),""),"")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constants'!$D$2:$H$4950,5,FALSE),""),""),"")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constants'!$D$2:$H$4950,5,FALSE),""),"")</f>
        <v>19</v>
      </c>
      <c r="Q22" t="str">
        <f>IF(OR(K22="",K22&lt;=0,ISERROR(K22)),IF(AND(O22&lt;&gt;"",NOT(ISERROR(O22))),O22, ""),VLOOKUP(K22,'ESO wayshrine node constants'!$A$3:$D$10003,4,FALSE))</f>
        <v>Stormhaven</v>
      </c>
      <c r="S22" s="19" t="str">
        <f>IF(AND(R22&lt;&gt;"",NOT(ISERROR(R22))),R22,IF(P22&lt;&gt;"",IF(NOT(ISERROR(VLOOKUP(P22,'ESO Dungeon constants'!$D$3:$H$9999,5,FALSE))),VLOOKUP(P22,'ESO Dungeon constants'!$D$3:$I$9999,6,FALSE),VLOOKUP(P22,'ESO zone constants'!$H$2:$K$9984,4,FALSE)),""))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constants'!$D$2:$H$4950,5,FALSE),""),""),"")</f>
        <v>383</v>
      </c>
      <c r="Y22" t="str">
        <f>VLOOKUP(L22,'ESO wayshrine node constants'!$A$3:$D$10003,4,FALSE)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constants'!$D$2:$H$4950,5,FALSE),""),""),"")</f>
        <v>57</v>
      </c>
      <c r="AD22" t="str">
        <f>VLOOKUP(M22,'ESO wayshrine node constants'!$A$3:$D$10003,4,FALSE)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constants'!$D$2:$H$4950,5,FALSE),""),""),"")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constants'!$D$2:$H$4950,5,FALSE),""),""),"")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constants'!$D$2:$H$4950,5,FALSE),""),""),"")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776</v>
      </c>
      <c r="C23" t="s">
        <v>777</v>
      </c>
      <c r="D23" s="3">
        <f t="shared" si="0"/>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constants'!$D$2:$H$4950,5,FALSE),""),"")</f>
        <v>181</v>
      </c>
      <c r="Q23" t="str">
        <f>IF(OR(K23="",K23&lt;=0,ISERROR(K23)),IF(AND(O23&lt;&gt;"",NOT(ISERROR(O23))),O23, ""),VLOOKUP(K23,'ESO wayshrine node constants'!$A$3:$D$10003,4,FALSE))</f>
        <v>Cyrodiil</v>
      </c>
      <c r="S23" s="19" t="str">
        <f>IF(AND(R23&lt;&gt;"",NOT(ISERROR(R23))),R23,IF(P23&lt;&gt;"",IF(NOT(ISERROR(VLOOKUP(P23,'ESO Dungeon constants'!$D$3:$H$9999,5,FALSE))),VLOOKUP(P23,'ESO Dungeon constants'!$D$3:$I$9999,6,FALSE),VLOOKUP(P23,'ESO zone constants'!$H$2:$K$9984,4,FALSE)),""))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constants'!$D$2:$H$4950,5,FALSE),""),""),"")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constants'!$D$2:$H$4950,5,FALSE),""),""),"")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constants'!$D$2:$H$4950,5,FALSE),""),""),"")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constants'!$D$2:$H$4950,5,FALSE),""),""),"")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constants'!$D$2:$H$4950,5,FALSE),""),""),"")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O24" s="70" t="s">
        <v>70</v>
      </c>
      <c r="P24" s="3">
        <f>IF(AND(G24&lt;&gt;"LIBSETS_SETTYPE_BATTLEGROUND",G24&lt;&gt;"LIBSETS_SETTYPE_SPECIAL",G24&lt;&gt;"LIBSETS_SETTYPE_MYTHIC"), IF(Q24&lt;&gt;"",VLOOKUP(Q24,'ESO zone constants'!$D$2:$H$4950,5,FALSE),""),"")</f>
        <v>3</v>
      </c>
      <c r="Q24" t="str">
        <f>IF(OR(K24="",K24&lt;=0,ISERROR(K24)),IF(AND(O24&lt;&gt;"",NOT(ISERROR(O24))),O24, ""),VLOOKUP(K24,'ESO wayshrine node constants'!$A$3:$D$10003,4,FALSE))</f>
        <v>Glenumbra</v>
      </c>
      <c r="S24" s="19" t="str">
        <f>IF(AND(R24&lt;&gt;"",NOT(ISERROR(R24))),R24,IF(P24&lt;&gt;"",IF(NOT(ISERROR(VLOOKUP(P24,'ESO Dungeon constants'!$D$3:$H$9999,5,FALSE))),VLOOKUP(P24,'ESO Dungeon constants'!$D$3:$I$9999,6,FALSE),VLOOKUP(P24,'ESO zone constants'!$H$2:$K$9984,4,FALSE)),""))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constants'!$D$2:$H$4950,5,FALSE),""),""),"")</f>
        <v>381</v>
      </c>
      <c r="Y24" t="str">
        <f>VLOOKUP(L24,'ESO wayshrine node constants'!$A$3:$D$10003,4,FALSE)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constants'!$D$2:$H$4950,5,FALSE),""),""),"")</f>
        <v>41</v>
      </c>
      <c r="AD24" t="str">
        <f>VLOOKUP(M24,'ESO wayshrine node constants'!$A$3:$D$10003,4,FALSE)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constants'!$D$2:$H$4950,5,FALSE),""),""),"")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constants'!$D$2:$H$4950,5,FALSE),""),""),"")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constants'!$D$2:$H$4950,5,FALSE),""),""),"")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O25" s="70" t="s">
        <v>118</v>
      </c>
      <c r="P25" s="3">
        <f>IF(AND(G25&lt;&gt;"LIBSETS_SETTYPE_BATTLEGROUND",G25&lt;&gt;"LIBSETS_SETTYPE_SPECIAL",G25&lt;&gt;"LIBSETS_SETTYPE_MYTHIC"), IF(Q25&lt;&gt;"",VLOOKUP(Q25,'ESO zone constants'!$D$2:$H$4950,5,FALSE),""),"")</f>
        <v>20</v>
      </c>
      <c r="Q25" t="str">
        <f>IF(OR(K25="",K25&lt;=0,ISERROR(K25)),IF(AND(O25&lt;&gt;"",NOT(ISERROR(O25))),O25, ""),VLOOKUP(K25,'ESO wayshrine node constants'!$A$3:$D$10003,4,FALSE))</f>
        <v>Rivenspire</v>
      </c>
      <c r="S25" s="19" t="str">
        <f>IF(AND(R25&lt;&gt;"",NOT(ISERROR(R25))),R25,IF(P25&lt;&gt;"",IF(NOT(ISERROR(VLOOKUP(P25,'ESO Dungeon constants'!$D$3:$H$9999,5,FALSE))),VLOOKUP(P25,'ESO Dungeon constants'!$D$3:$I$9999,6,FALSE),VLOOKUP(P25,'ESO zone constants'!$H$2:$K$9984,4,FALSE)),""))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constants'!$D$2:$H$4950,5,FALSE),""),""),"")</f>
        <v>108</v>
      </c>
      <c r="Y25" t="str">
        <f>VLOOKUP(L25,'ESO wayshrine node constants'!$A$3:$D$10003,4,FALSE)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constants'!$D$2:$H$4950,5,FALSE),""),""),"")</f>
        <v>117</v>
      </c>
      <c r="AD25" t="str">
        <f>VLOOKUP(M25,'ESO wayshrine node constants'!$A$3:$D$10003,4,FALSE)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constants'!$D$2:$H$4950,5,FALSE),""),""),"")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constants'!$D$2:$H$4950,5,FALSE),""),""),"")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constants'!$D$2:$H$4950,5,FALSE),""),""),"")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O26" s="70" t="s">
        <v>112</v>
      </c>
      <c r="P26" s="3">
        <f>IF(AND(G26&lt;&gt;"LIBSETS_SETTYPE_BATTLEGROUND",G26&lt;&gt;"LIBSETS_SETTYPE_SPECIAL",G26&lt;&gt;"LIBSETS_SETTYPE_MYTHIC"), IF(Q26&lt;&gt;"",VLOOKUP(Q26,'ESO zone constants'!$D$2:$H$4950,5,FALSE),""),"")</f>
        <v>19</v>
      </c>
      <c r="Q26" t="str">
        <f>IF(OR(K26="",K26&lt;=0,ISERROR(K26)),IF(AND(O26&lt;&gt;"",NOT(ISERROR(O26))),O26, ""),VLOOKUP(K26,'ESO wayshrine node constants'!$A$3:$D$10003,4,FALSE))</f>
        <v>Stormhaven</v>
      </c>
      <c r="S26" s="19" t="str">
        <f>IF(AND(R26&lt;&gt;"",NOT(ISERROR(R26))),R26,IF(P26&lt;&gt;"",IF(NOT(ISERROR(VLOOKUP(P26,'ESO Dungeon constants'!$D$3:$H$9999,5,FALSE))),VLOOKUP(P26,'ESO Dungeon constants'!$D$3:$I$9999,6,FALSE),VLOOKUP(P26,'ESO zone constants'!$H$2:$K$9984,4,FALSE)),""))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constants'!$D$2:$H$4950,5,FALSE),""),""),"")</f>
        <v>383</v>
      </c>
      <c r="Y26" t="str">
        <f>VLOOKUP(L26,'ESO wayshrine node constants'!$A$3:$D$10003,4,FALSE)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constants'!$D$2:$H$4950,5,FALSE),""),""),"")</f>
        <v>57</v>
      </c>
      <c r="AD26" t="str">
        <f>VLOOKUP(M26,'ESO wayshrine node constants'!$A$3:$D$10003,4,FALSE)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constants'!$D$2:$H$4950,5,FALSE),""),""),"")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constants'!$D$2:$H$4950,5,FALSE),""),""),"")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constants'!$D$2:$H$4950,5,FALSE),""),""),"")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O27" s="70" t="s">
        <v>131</v>
      </c>
      <c r="P27" s="3">
        <f>IF(AND(G27&lt;&gt;"LIBSETS_SETTYPE_BATTLEGROUND",G27&lt;&gt;"LIBSETS_SETTYPE_SPECIAL",G27&lt;&gt;"LIBSETS_SETTYPE_MYTHIC"), IF(Q27&lt;&gt;"",VLOOKUP(Q27,'ESO zone constants'!$D$2:$H$4950,5,FALSE),""),"")</f>
        <v>104</v>
      </c>
      <c r="Q27" t="str">
        <f>IF(OR(K27="",K27&lt;=0,ISERROR(K27)),IF(AND(O27&lt;&gt;"",NOT(ISERROR(O27))),O27, ""),VLOOKUP(K27,'ESO wayshrine node constants'!$A$3:$D$10003,4,FALSE))</f>
        <v>Alik'r Desert</v>
      </c>
      <c r="S27" s="19" t="str">
        <f>IF(AND(R27&lt;&gt;"",NOT(ISERROR(R27))),R27,IF(P27&lt;&gt;"",IF(NOT(ISERROR(VLOOKUP(P27,'ESO Dungeon constants'!$D$3:$H$9999,5,FALSE))),VLOOKUP(P27,'ESO Dungeon constants'!$D$3:$I$9999,6,FALSE),VLOOKUP(P27,'ESO zone constants'!$H$2:$K$9984,4,FALSE)),""))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constants'!$D$2:$H$4950,5,FALSE),""),""),"")</f>
        <v>58</v>
      </c>
      <c r="Y27" t="str">
        <f>VLOOKUP(L27,'ESO wayshrine node constants'!$A$3:$D$10003,4,FALSE)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constants'!$D$2:$H$4950,5,FALSE),""),""),"")</f>
        <v>101</v>
      </c>
      <c r="AD27" t="str">
        <f>VLOOKUP(M27,'ESO wayshrine node constants'!$A$3:$D$10003,4,FALSE)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constants'!$D$2:$H$4950,5,FALSE),""),""),"")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constants'!$D$2:$H$4950,5,FALSE),""),""),"")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constants'!$D$2:$H$4950,5,FALSE),""),""),"")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782</v>
      </c>
      <c r="C28" t="s">
        <v>783</v>
      </c>
      <c r="D28" s="3">
        <f t="shared" si="0"/>
        <v>46</v>
      </c>
      <c r="G28" s="8" t="s">
        <v>1652</v>
      </c>
      <c r="I28" t="s">
        <v>97</v>
      </c>
      <c r="J28" t="s">
        <v>97</v>
      </c>
      <c r="K28">
        <v>-1</v>
      </c>
      <c r="L28">
        <v>-1</v>
      </c>
      <c r="M28">
        <v>-1</v>
      </c>
      <c r="N28">
        <v>0</v>
      </c>
      <c r="O28" s="70" t="s">
        <v>70</v>
      </c>
      <c r="P28" s="3">
        <f>IF(AND(G28&lt;&gt;"LIBSETS_SETTYPE_BATTLEGROUND",G28&lt;&gt;"LIBSETS_SETTYPE_SPECIAL",G28&lt;&gt;"LIBSETS_SETTYPE_MYTHIC"), IF(Q28&lt;&gt;"",VLOOKUP(Q28,'ESO zone constants'!$D$2:$H$4950,5,FALSE),""),"")</f>
        <v>64</v>
      </c>
      <c r="Q28" t="str">
        <f>IF(OR(K28="",K28&lt;=0,ISERROR(K28)),IF(AND(O28&lt;&gt;"",NOT(ISERROR(O28))),O28, ""),VLOOKUP(K28,'ESO wayshrine node constants'!$A$3:$D$10003,4,FALSE))</f>
        <v>Blessed Crucible</v>
      </c>
      <c r="S28" s="19" t="str">
        <f>IF(AND(R28&lt;&gt;"",NOT(ISERROR(R28))),R28,IF(P28&lt;&gt;"",IF(NOT(ISERROR(VLOOKUP(P28,'ESO Dungeon constants'!$D$3:$H$9999,5,FALSE))),VLOOKUP(P28,'ESO Dungeon constants'!$D$3:$I$9999,6,FALSE),VLOOKUP(P28,'ESO zone constants'!$H$2:$K$9984,4,FALSE)),""))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constants'!$D$2:$H$4950,5,FALSE),""),""),"")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constants'!$D$2:$H$4950,5,FALSE),""),""),"")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constants'!$D$2:$H$4950,5,FALSE),""),""),"")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constants'!$D$2:$H$4950,5,FALSE),""),""),"")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constants'!$D$2:$H$4950,5,FALSE),""),""),"")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[46] = {wayshrines={-1,-1,-1,},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784</v>
      </c>
      <c r="C29" t="s">
        <v>785</v>
      </c>
      <c r="D29" s="3">
        <f t="shared" si="0"/>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constants'!$D$2:$H$4950,5,FALSE),""),"")</f>
        <v>104</v>
      </c>
      <c r="Q29" t="str">
        <f>IF(OR(K29="",K29&lt;=0,ISERROR(K29)),IF(AND(O29&lt;&gt;"",NOT(ISERROR(O29))),O29, ""),VLOOKUP(K29,'ESO wayshrine node constants'!$A$3:$D$10003,4,FALSE))</f>
        <v>Alik'r Desert</v>
      </c>
      <c r="S29" s="19" t="str">
        <f>IF(AND(R29&lt;&gt;"",NOT(ISERROR(R29))),R29,IF(P29&lt;&gt;"",IF(NOT(ISERROR(VLOOKUP(P29,'ESO Dungeon constants'!$D$3:$H$9999,5,FALSE))),VLOOKUP(P29,'ESO Dungeon constants'!$D$3:$I$9999,6,FALSE),VLOOKUP(P29,'ESO zone constants'!$H$2:$K$9984,4,FALSE)),""))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constants'!$D$2:$H$4950,5,FALSE),""),""),"")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constants'!$D$2:$H$4950,5,FALSE),""),""),"")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constants'!$D$2:$H$4950,5,FALSE),""),""),"")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constants'!$D$2:$H$4950,5,FALSE),""),""),"")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constants'!$D$2:$H$4950,5,FALSE),""),""),"")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O30" s="70" t="s">
        <v>66</v>
      </c>
      <c r="P30" s="3">
        <f>IF(AND(G30&lt;&gt;"LIBSETS_SETTYPE_BATTLEGROUND",G30&lt;&gt;"LIBSETS_SETTYPE_SPECIAL",G30&lt;&gt;"LIBSETS_SETTYPE_MYTHIC"), IF(Q30&lt;&gt;"",VLOOKUP(Q30,'ESO zone constants'!$D$2:$H$4950,5,FALSE),""),"")</f>
        <v>20</v>
      </c>
      <c r="Q30" t="str">
        <f>IF(OR(K30="",K30&lt;=0,ISERROR(K30)),IF(AND(O30&lt;&gt;"",NOT(ISERROR(O30))),O30, ""),VLOOKUP(K30,'ESO wayshrine node constants'!$A$3:$D$10003,4,FALSE))</f>
        <v>Rivenspire</v>
      </c>
      <c r="S30" s="19" t="str">
        <f>IF(AND(R30&lt;&gt;"",NOT(ISERROR(R30))),R30,IF(P30&lt;&gt;"",IF(NOT(ISERROR(VLOOKUP(P30,'ESO Dungeon constants'!$D$3:$H$9999,5,FALSE))),VLOOKUP(P30,'ESO Dungeon constants'!$D$3:$I$9999,6,FALSE),VLOOKUP(P30,'ESO zone constants'!$H$2:$K$9984,4,FALSE)),""))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constants'!$D$2:$H$4950,5,FALSE),""),""),"")</f>
        <v>108</v>
      </c>
      <c r="Y30" t="str">
        <f>VLOOKUP(L30,'ESO wayshrine node constants'!$A$3:$D$10003,4,FALSE)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constants'!$D$2:$H$4950,5,FALSE),""),""),"")</f>
        <v>117</v>
      </c>
      <c r="AD30" t="str">
        <f>VLOOKUP(M30,'ESO wayshrine node constants'!$A$3:$D$10003,4,FALSE)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constants'!$D$2:$H$4950,5,FALSE),""),""),"")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constants'!$D$2:$H$4950,5,FALSE),""),""),"")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constants'!$D$2:$H$4950,5,FALSE),""),""),"")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788</v>
      </c>
      <c r="C31" t="s">
        <v>789</v>
      </c>
      <c r="D31" s="3">
        <f t="shared" si="0"/>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constants'!$D$2:$H$4950,5,FALSE),""),"")</f>
        <v>41</v>
      </c>
      <c r="Q31" t="str">
        <f>IF(OR(K31="",K31&lt;=0,ISERROR(K31)),IF(AND(O31&lt;&gt;"",NOT(ISERROR(O31))),O31, ""),VLOOKUP(K31,'ESO wayshrine node constants'!$A$3:$D$10003,4,FALSE))</f>
        <v>Stonefalls</v>
      </c>
      <c r="S31" s="19" t="str">
        <f>IF(AND(R31&lt;&gt;"",NOT(ISERROR(R31))),R31,IF(P31&lt;&gt;"",IF(NOT(ISERROR(VLOOKUP(P31,'ESO Dungeon constants'!$D$3:$H$9999,5,FALSE))),VLOOKUP(P31,'ESO Dungeon constants'!$D$3:$I$9999,6,FALSE),VLOOKUP(P31,'ESO zone constants'!$H$2:$K$9984,4,FALSE)),""))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constants'!$D$2:$H$4950,5,FALSE),""),""),"")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constants'!$D$2:$H$4950,5,FALSE),""),""),"")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constants'!$D$2:$H$4950,5,FALSE),""),""),"")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constants'!$D$2:$H$4950,5,FALSE),""),""),"")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constants'!$D$2:$H$4950,5,FALSE),""),""),"")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790</v>
      </c>
      <c r="C32" t="s">
        <v>791</v>
      </c>
      <c r="D32" s="3">
        <f t="shared" si="0"/>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constants'!$D$2:$H$4950,5,FALSE),""),"")</f>
        <v>181</v>
      </c>
      <c r="Q32" t="str">
        <f>IF(OR(K32="",K32&lt;=0,ISERROR(K32)),IF(AND(O32&lt;&gt;"",NOT(ISERROR(O32))),O32, ""),VLOOKUP(K32,'ESO wayshrine node constants'!$A$3:$D$10003,4,FALSE))</f>
        <v>Cyrodiil</v>
      </c>
      <c r="S32" s="19" t="str">
        <f>IF(AND(R32&lt;&gt;"",NOT(ISERROR(R32))),R32,IF(P32&lt;&gt;"",IF(NOT(ISERROR(VLOOKUP(P32,'ESO Dungeon constants'!$D$3:$H$9999,5,FALSE))),VLOOKUP(P32,'ESO Dungeon constants'!$D$3:$I$9999,6,FALSE),VLOOKUP(P32,'ESO zone constants'!$H$2:$K$9984,4,FALSE)),""))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constants'!$D$2:$H$4950,5,FALSE),""),""),"")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constants'!$D$2:$H$4950,5,FALSE),""),""),"")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constants'!$D$2:$H$4950,5,FALSE),""),""),"")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constants'!$D$2:$H$4950,5,FALSE),""),""),"")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constants'!$D$2:$H$4950,5,FALSE),""),""),"")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O33" s="70" t="s">
        <v>109</v>
      </c>
      <c r="P33" s="3">
        <f>IF(AND(G33&lt;&gt;"LIBSETS_SETTYPE_BATTLEGROUND",G33&lt;&gt;"LIBSETS_SETTYPE_SPECIAL",G33&lt;&gt;"LIBSETS_SETTYPE_MYTHIC"), IF(Q33&lt;&gt;"",VLOOKUP(Q33,'ESO zone constants'!$D$2:$H$4950,5,FALSE),""),"")</f>
        <v>92</v>
      </c>
      <c r="Q33" t="str">
        <f>IF(OR(K33="",K33&lt;=0,ISERROR(K33)),IF(AND(O33&lt;&gt;"",NOT(ISERROR(O33))),O33, ""),VLOOKUP(K33,'ESO wayshrine node constants'!$A$3:$D$10003,4,FALSE))</f>
        <v>Bangkorai</v>
      </c>
      <c r="S33" s="19" t="str">
        <f>IF(AND(R33&lt;&gt;"",NOT(ISERROR(R33))),R33,IF(P33&lt;&gt;"",IF(NOT(ISERROR(VLOOKUP(P33,'ESO Dungeon constants'!$D$3:$H$9999,5,FALSE))),VLOOKUP(P33,'ESO Dungeon constants'!$D$3:$I$9999,6,FALSE),VLOOKUP(P33,'ESO zone constants'!$H$2:$K$9984,4,FALSE)),""))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constants'!$D$2:$H$4950,5,FALSE),""),""),"")</f>
        <v>382</v>
      </c>
      <c r="Y33" t="str">
        <f>VLOOKUP(L33,'ESO wayshrine node constants'!$A$3:$D$10003,4,FALSE)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constants'!$D$2:$H$4950,5,FALSE),""),""),"")</f>
        <v>103</v>
      </c>
      <c r="AD33" t="str">
        <f>VLOOKUP(M33,'ESO wayshrine node constants'!$A$3:$D$10003,4,FALSE)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constants'!$D$2:$H$4950,5,FALSE),""),""),"")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constants'!$D$2:$H$4950,5,FALSE),""),""),"")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constants'!$D$2:$H$4950,5,FALSE),""),""),"")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794</v>
      </c>
      <c r="C34" t="s">
        <v>795</v>
      </c>
      <c r="D34" s="3">
        <f t="shared" si="0"/>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constants'!$D$2:$H$4950,5,FALSE),""),"")</f>
        <v>181</v>
      </c>
      <c r="Q34" t="str">
        <f>IF(OR(K34="",K34&lt;=0,ISERROR(K34)),IF(AND(O34&lt;&gt;"",NOT(ISERROR(O34))),O34, ""),VLOOKUP(K34,'ESO wayshrine node constants'!$A$3:$D$10003,4,FALSE))</f>
        <v>Cyrodiil</v>
      </c>
      <c r="S34" s="19" t="str">
        <f>IF(AND(R34&lt;&gt;"",NOT(ISERROR(R34))),R34,IF(P34&lt;&gt;"",IF(NOT(ISERROR(VLOOKUP(P34,'ESO Dungeon constants'!$D$3:$H$9999,5,FALSE))),VLOOKUP(P34,'ESO Dungeon constants'!$D$3:$I$9999,6,FALSE),VLOOKUP(P34,'ESO zone constants'!$H$2:$K$9984,4,FALSE)),""))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constants'!$D$2:$H$4950,5,FALSE),""),""),"")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constants'!$D$2:$H$4950,5,FALSE),""),""),"")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constants'!$D$2:$H$4950,5,FALSE),""),""),"")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constants'!$D$2:$H$4950,5,FALSE),""),""),"")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constants'!$D$2:$H$4950,5,FALSE),""),""),"")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x14ac:dyDescent="0.25">
      <c r="A35" s="12">
        <v>53</v>
      </c>
      <c r="B35" t="s">
        <v>796</v>
      </c>
      <c r="C35" t="s">
        <v>797</v>
      </c>
      <c r="D35" s="3">
        <f t="shared" si="0"/>
        <v>53</v>
      </c>
      <c r="G35" s="8" t="s">
        <v>1652</v>
      </c>
      <c r="I35" t="s">
        <v>97</v>
      </c>
      <c r="J35" t="s">
        <v>97</v>
      </c>
      <c r="K35">
        <v>-1</v>
      </c>
      <c r="L35">
        <v>-1</v>
      </c>
      <c r="M35">
        <v>-1</v>
      </c>
      <c r="N35">
        <v>0</v>
      </c>
      <c r="O35" s="70" t="s">
        <v>48</v>
      </c>
      <c r="P35" s="3">
        <f>IF(AND(G35&lt;&gt;"LIBSETS_SETTYPE_BATTLEGROUND",G35&lt;&gt;"LIBSETS_SETTYPE_SPECIAL",G35&lt;&gt;"LIBSETS_SETTYPE_MYTHIC"), IF(Q35&lt;&gt;"",VLOOKUP(Q35,'ESO zone constants'!$D$2:$H$4950,5,FALSE),""),"")</f>
        <v>449</v>
      </c>
      <c r="Q35" t="str">
        <f>IF(OR(K35="",K35&lt;=0,ISERROR(K35)),IF(AND(O35&lt;&gt;"",NOT(ISERROR(O35))),O35, ""),VLOOKUP(K35,'ESO wayshrine node constants'!$A$3:$D$10003,4,FALSE))</f>
        <v>Direfrost Keep</v>
      </c>
      <c r="S35" s="19" t="str">
        <f>IF(AND(R35&lt;&gt;"",NOT(ISERROR(R35))),R35,IF(P35&lt;&gt;"",IF(NOT(ISERROR(VLOOKUP(P35,'ESO Dungeon constants'!$D$3:$H$9999,5,FALSE))),VLOOKUP(P35,'ESO Dungeon constants'!$D$3:$I$9999,6,FALSE),VLOOKUP(P35,'ESO zone constants'!$H$2:$K$9984,4,FALSE)),""))</f>
        <v>DLC_BASE_GAME</v>
      </c>
      <c r="T35" s="3" t="str">
        <f>IF(S35&lt;&gt;"",VLOOKUP(S35,'LibSets constants'!$B$4:$C$1000,2,FALSE),"")</f>
        <v>Included in base game</v>
      </c>
      <c r="V35" s="3"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constants'!$D$2:$H$4950,5,FALSE),""),""),"")</f>
        <v/>
      </c>
      <c r="AA35" s="3" t="str">
        <f>IF(Z35&lt;&gt;"",IF(Z35&lt;&gt;"LIBSETS_DROP_MECHANIC_MONSTER_NAME",VLOOKUP(Z35,'LibSets constants'!$I$4:$L$1000,3,FALSE),""),"")</f>
        <v/>
      </c>
      <c r="AB35" s="3" t="str">
        <f>IF(Z35&lt;&gt;"",IF(Z35&lt;&gt;"LIBSETS_DROP_MECHANIC_MONSTER_NAME",VLOOKUP(Z35,'LibSets constants'!$I$4:$L$1000,4,FALSE),""),"")</f>
        <v/>
      </c>
      <c r="AC35" s="3" t="str">
        <f>IF(G35&lt;&gt;"LIBSETS_SETTYPE_BATTLEGROUND",IF(G35&lt;&gt;"LIBSETS_SETTYPE_SPECIAL",IF(AD35&lt;&gt;"",VLOOKUP(AD35,'ESO zone constants'!$D$2:$H$4950,5,FALSE),""),""),"")</f>
        <v/>
      </c>
      <c r="AF35" s="3" t="str">
        <f>IF(AE35&lt;&gt;"",IF(AE35&lt;&gt;"LIBSETS_DROP_MECHANIC_MONSTER_NAME",VLOOKUP(AE35,'LibSets constants'!$I$4:$L$1000,3,FALSE),""),"")</f>
        <v/>
      </c>
      <c r="AG35" s="3" t="str">
        <f>IF(AE35&lt;&gt;"",IF(AE35&lt;&gt;"LIBSETS_DROP_MECHANIC_MONSTER_NAME",VLOOKUP(AE35,'LibSets constants'!$I$4:$L$1000,4,FALSE),""),"")</f>
        <v/>
      </c>
      <c r="AH35" s="3" t="str">
        <f>IF(G35&lt;&gt;"LIBSETS_SETTYPE_BATTLEGROUND",IF(G35&lt;&gt;"LIBSETS_SETTYPE_SPECIAL",IF(AI35&lt;&gt;"",VLOOKUP(AI35,'ESO zone constants'!$D$2:$H$4950,5,FALSE),""),""),"")</f>
        <v/>
      </c>
      <c r="AK35" s="3" t="str">
        <f>IF(AJ35&lt;&gt;"",IF(AJ35&lt;&gt;"LIBSETS_DROP_MECHANIC_MONSTER_NAME",VLOOKUP(AJ35,'LibSets constants'!$I$4:$L$1000,3,FALSE),""),"")</f>
        <v/>
      </c>
      <c r="AL35" s="3" t="str">
        <f>IF(AJ35&lt;&gt;"",IF(AJ35&lt;&gt;"LIBSETS_DROP_MECHANIC_MONSTER_NAME",VLOOKUP(AJ35,'LibSets constants'!$I$4:$L$1000,4,FALSE),""),"")</f>
        <v/>
      </c>
      <c r="AM35" s="3" t="str">
        <f>IF(G35&lt;&gt;"LIBSETS_SETTYPE_BATTLEGROUND",IF(G35&lt;&gt;"LIBSETS_SETTYPE_SPECIAL",IF(AN35&lt;&gt;"",VLOOKUP(AN35,'ESO zone constants'!$D$2:$H$4950,5,FALSE),""),""),"")</f>
        <v/>
      </c>
      <c r="AP35" s="3" t="str">
        <f>IF(AO35&lt;&gt;"",IF(AO35&lt;&gt;"LIBSETS_DROP_MECHANIC_MONSTER_NAME",VLOOKUP(AO35,'LibSets constants'!$I$4:$L$1000,3,FALSE),""),"")</f>
        <v/>
      </c>
      <c r="AQ35" s="3" t="str">
        <f>IF(AO35&lt;&gt;"",IF(AO35&lt;&gt;"LIBSETS_DROP_MECHANIC_MONSTER_NAME",VLOOKUP(AO35,'LibSets constants'!$I$4:$L$1000,4,FALSE),""),"")</f>
        <v/>
      </c>
      <c r="AR35" s="3" t="str">
        <f>IF(G35&lt;&gt;"LIBSETS_SETTYPE_BATTLEGROUND",IF(G35&lt;&gt;"LIBSETS_SETTYPE_SPECIAL",IF(AS35&lt;&gt;"",VLOOKUP(AS35,'ESO zone constants'!$D$2:$H$4950,5,FALSE),""),""),"")</f>
        <v/>
      </c>
      <c r="AU35" s="3" t="str">
        <f>IF(AT35&lt;&gt;"",IF(AT35&lt;&gt;"LIBSETS_DROP_MECHANIC_MONSTER_NAME",VLOOKUP(AT35,'LibSets constants'!$I$4:$L$1000,3,FALSE),""),"")</f>
        <v/>
      </c>
      <c r="AV35" s="3" t="str">
        <f>IF(AT35&lt;&gt;"",IF(AT35&lt;&gt;"LIBSETS_DROP_MECHANIC_MONSTER_NAME",VLOOKUP(AT35,'LibSets constants'!$I$4:$L$1000,4,FALSE),""),"")</f>
        <v/>
      </c>
      <c r="AW35" s="21" t="str">
        <f t="shared" si="1"/>
        <v>[53] = {wayshrines={-1,-1,-1,},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798</v>
      </c>
      <c r="C36" t="s">
        <v>799</v>
      </c>
      <c r="D36" s="3">
        <f t="shared" si="0"/>
        <v>54</v>
      </c>
      <c r="G36" s="8" t="s">
        <v>1649</v>
      </c>
      <c r="I36" t="s">
        <v>97</v>
      </c>
      <c r="J36" t="s">
        <v>97</v>
      </c>
      <c r="K36">
        <v>7</v>
      </c>
      <c r="L36">
        <v>175</v>
      </c>
      <c r="M36">
        <v>77</v>
      </c>
      <c r="N36">
        <v>2</v>
      </c>
      <c r="O36" s="70" t="s">
        <v>51</v>
      </c>
      <c r="P36" s="3">
        <f>IF(AND(G36&lt;&gt;"LIBSETS_SETTYPE_BATTLEGROUND",G36&lt;&gt;"LIBSETS_SETTYPE_SPECIAL",G36&lt;&gt;"LIBSETS_SETTYPE_MYTHIC"), IF(Q36&lt;&gt;"",VLOOKUP(Q36,'ESO zone constants'!$D$2:$H$4950,5,FALSE),""),"")</f>
        <v>3</v>
      </c>
      <c r="Q36" t="str">
        <f>IF(OR(K36="",K36&lt;=0,ISERROR(K36)),IF(AND(O36&lt;&gt;"",NOT(ISERROR(O36))),O36, ""),VLOOKUP(K36,'ESO wayshrine node constants'!$A$3:$D$10003,4,FALSE))</f>
        <v>Glenumbra</v>
      </c>
      <c r="S36" s="19" t="str">
        <f>IF(AND(R36&lt;&gt;"",NOT(ISERROR(R36))),R36,IF(P36&lt;&gt;"",IF(NOT(ISERROR(VLOOKUP(P36,'ESO Dungeon constants'!$D$3:$H$9999,5,FALSE))),VLOOKUP(P36,'ESO Dungeon constants'!$D$3:$I$9999,6,FALSE),VLOOKUP(P36,'ESO zone constants'!$H$2:$K$9984,4,FALSE)),""))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constants'!$D$2:$H$4950,5,FALSE),""),""),"")</f>
        <v>381</v>
      </c>
      <c r="Y36" t="str">
        <f>VLOOKUP(L36,'ESO wayshrine node constants'!$A$3:$D$10003,4,FALSE)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constants'!$D$2:$H$4950,5,FALSE),""),""),"")</f>
        <v>41</v>
      </c>
      <c r="AD36" t="str">
        <f>VLOOKUP(M36,'ESO wayshrine node constants'!$A$3:$D$10003,4,FALSE)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constants'!$D$2:$H$4950,5,FALSE),""),""),"")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constants'!$D$2:$H$4950,5,FALSE),""),""),"")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constants'!$D$2:$H$4950,5,FALSE),""),""),"")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800</v>
      </c>
      <c r="C37" t="s">
        <v>801</v>
      </c>
      <c r="D37" s="3">
        <f t="shared" si="0"/>
        <v>55</v>
      </c>
      <c r="E37" s="63"/>
      <c r="G37" s="8" t="s">
        <v>1652</v>
      </c>
      <c r="I37" t="s">
        <v>97</v>
      </c>
      <c r="J37" t="s">
        <v>97</v>
      </c>
      <c r="K37">
        <v>-1</v>
      </c>
      <c r="L37">
        <v>-1</v>
      </c>
      <c r="M37">
        <v>-1</v>
      </c>
      <c r="N37">
        <v>0</v>
      </c>
      <c r="O37" s="70" t="s">
        <v>66</v>
      </c>
      <c r="P37" s="3">
        <f>IF(AND(G37&lt;&gt;"LIBSETS_SETTYPE_BATTLEGROUND",G37&lt;&gt;"LIBSETS_SETTYPE_SPECIAL",G37&lt;&gt;"LIBSETS_SETTYPE_MYTHIC"), IF(Q37&lt;&gt;"",VLOOKUP(Q37,'ESO zone constants'!$D$2:$H$4950,5,FALSE),""),"")</f>
        <v>144</v>
      </c>
      <c r="Q37" t="str">
        <f>IF(OR(K37="",K37&lt;=0,ISERROR(K37)),IF(AND(O37&lt;&gt;"",NOT(ISERROR(O37))),O37, ""),VLOOKUP(K37,'ESO wayshrine node constants'!$A$3:$D$10003,4,FALSE))</f>
        <v>Spindleclutch I</v>
      </c>
      <c r="S37" s="19" t="str">
        <f>IF(AND(R37&lt;&gt;"",NOT(ISERROR(R37))),R37,IF(P37&lt;&gt;"",IF(NOT(ISERROR(VLOOKUP(P37,'ESO Dungeon constants'!$D$3:$H$9999,5,FALSE))),VLOOKUP(P37,'ESO Dungeon constants'!$D$3:$I$9999,6,FALSE),VLOOKUP(P37,'ESO zone constants'!$H$2:$K$9984,4,FALSE)),""))</f>
        <v>DLC_BASE_GAME</v>
      </c>
      <c r="T37" s="3" t="str">
        <f>IF(S37&lt;&gt;"",VLOOKUP(S37,'LibSets constants'!$B$4:$C$1000,2,FALSE),"")</f>
        <v>Included in base game</v>
      </c>
      <c r="V37" s="3" t="str">
        <f>IF(U37&lt;&gt;"",IF(U37&lt;&gt;"LIBSETS_DROP_MECHANIC_MONSTER_NAME",VLOOKUP(U37,'LibSets constants'!$I$4:$L$1000,3,FALSE),""),"")</f>
        <v/>
      </c>
      <c r="W37" s="3" t="str">
        <f>IF(U37&lt;&gt;"",IF(U37&lt;&gt;"LIBSETS_DROP_MECHANIC_MONSTER_NAME",VLOOKUP(U37,'LibSets constants'!$I$4:$L$1000,4,FALSE),""),"")</f>
        <v/>
      </c>
      <c r="X37" s="3">
        <f>IF(G37&lt;&gt;"LIBSETS_SETTYPE_BATTLEGROUND",IF(G37&lt;&gt;"LIBSETS_SETTYPE_SPECIAL",IF(Y37&lt;&gt;"",VLOOKUP(Y37,'ESO zone constants'!$D$2:$H$4950,5,FALSE),""),""),"")</f>
        <v>936</v>
      </c>
      <c r="Y37" t="s">
        <v>42</v>
      </c>
      <c r="AA37" s="3" t="str">
        <f>IF(Z37&lt;&gt;"",IF(Z37&lt;&gt;"LIBSETS_DROP_MECHANIC_MONSTER_NAME",VLOOKUP(Z37,'LibSets constants'!$I$4:$L$1000,3,FALSE),""),"")</f>
        <v/>
      </c>
      <c r="AB37" s="3" t="str">
        <f>IF(Z37&lt;&gt;"",IF(Z37&lt;&gt;"LIBSETS_DROP_MECHANIC_MONSTER_NAME",VLOOKUP(Z37,'LibSets constants'!$I$4:$L$1000,4,FALSE),""),"")</f>
        <v/>
      </c>
      <c r="AC37" s="3" t="str">
        <f>IF(G37&lt;&gt;"LIBSETS_SETTYPE_BATTLEGROUND",IF(G37&lt;&gt;"LIBSETS_SETTYPE_SPECIAL",IF(AD37&lt;&gt;"",VLOOKUP(AD37,'ESO zone constants'!$D$2:$H$4950,5,FALSE),""),""),"")</f>
        <v/>
      </c>
      <c r="AF37" s="3" t="str">
        <f>IF(AE37&lt;&gt;"",IF(AE37&lt;&gt;"LIBSETS_DROP_MECHANIC_MONSTER_NAME",VLOOKUP(AE37,'LibSets constants'!$I$4:$L$1000,3,FALSE),""),"")</f>
        <v/>
      </c>
      <c r="AG37" s="3" t="str">
        <f>IF(AE37&lt;&gt;"",IF(AE37&lt;&gt;"LIBSETS_DROP_MECHANIC_MONSTER_NAME",VLOOKUP(AE37,'LibSets constants'!$I$4:$L$1000,4,FALSE),""),"")</f>
        <v/>
      </c>
      <c r="AH37" s="3" t="str">
        <f>IF(G37&lt;&gt;"LIBSETS_SETTYPE_BATTLEGROUND",IF(G37&lt;&gt;"LIBSETS_SETTYPE_SPECIAL",IF(AI37&lt;&gt;"",VLOOKUP(AI37,'ESO zone constants'!$D$2:$H$4950,5,FALSE),""),""),"")</f>
        <v/>
      </c>
      <c r="AK37" s="3" t="str">
        <f>IF(AJ37&lt;&gt;"",IF(AJ37&lt;&gt;"LIBSETS_DROP_MECHANIC_MONSTER_NAME",VLOOKUP(AJ37,'LibSets constants'!$I$4:$L$1000,3,FALSE),""),"")</f>
        <v/>
      </c>
      <c r="AL37" s="3" t="str">
        <f>IF(AJ37&lt;&gt;"",IF(AJ37&lt;&gt;"LIBSETS_DROP_MECHANIC_MONSTER_NAME",VLOOKUP(AJ37,'LibSets constants'!$I$4:$L$1000,4,FALSE),""),"")</f>
        <v/>
      </c>
      <c r="AM37" s="3" t="str">
        <f>IF(G37&lt;&gt;"LIBSETS_SETTYPE_BATTLEGROUND",IF(G37&lt;&gt;"LIBSETS_SETTYPE_SPECIAL",IF(AN37&lt;&gt;"",VLOOKUP(AN37,'ESO zone constants'!$D$2:$H$4950,5,FALSE),""),""),"")</f>
        <v/>
      </c>
      <c r="AP37" s="3" t="str">
        <f>IF(AO37&lt;&gt;"",IF(AO37&lt;&gt;"LIBSETS_DROP_MECHANIC_MONSTER_NAME",VLOOKUP(AO37,'LibSets constants'!$I$4:$L$1000,3,FALSE),""),"")</f>
        <v/>
      </c>
      <c r="AQ37" s="3" t="str">
        <f>IF(AO37&lt;&gt;"",IF(AO37&lt;&gt;"LIBSETS_DROP_MECHANIC_MONSTER_NAME",VLOOKUP(AO37,'LibSets constants'!$I$4:$L$1000,4,FALSE),""),"")</f>
        <v/>
      </c>
      <c r="AR37" s="3" t="str">
        <f>IF(G37&lt;&gt;"LIBSETS_SETTYPE_BATTLEGROUND",IF(G37&lt;&gt;"LIBSETS_SETTYPE_SPECIAL",IF(AS37&lt;&gt;"",VLOOKUP(AS37,'ESO zone constants'!$D$2:$H$4950,5,FALSE),""),""),"")</f>
        <v/>
      </c>
      <c r="AU37" s="3" t="str">
        <f>IF(AT37&lt;&gt;"",IF(AT37&lt;&gt;"LIBSETS_DROP_MECHANIC_MONSTER_NAME",VLOOKUP(AT37,'LibSets constants'!$I$4:$L$1000,3,FALSE),""),"")</f>
        <v/>
      </c>
      <c r="AV37" s="3" t="str">
        <f>IF(AT37&lt;&gt;"",IF(AT37&lt;&gt;"LIBSETS_DROP_MECHANIC_MONSTER_NAME",VLOOKUP(AT37,'LibSets constants'!$I$4:$L$1000,4,FALSE),""),"")</f>
        <v/>
      </c>
      <c r="AW37" s="21" t="str">
        <f t="shared" si="1"/>
        <v>[55] = {wayshrines={-1,-1,-1,}, dlcId=DLC_BASE_GAME</v>
      </c>
      <c r="AX37" s="21" t="str">
        <f t="shared" si="2"/>
        <v>, zoneIds={144,936}, veteran=false</v>
      </c>
      <c r="AY37" s="21" t="str">
        <f t="shared" si="3"/>
        <v>, setType=LIBSETS_SETTYPE_DUNGEON</v>
      </c>
      <c r="AZ37" s="21" t="str">
        <f t="shared" si="4"/>
        <v>},</v>
      </c>
      <c r="BA37" s="21" t="str">
        <f t="shared" si="5"/>
        <v xml:space="preserve"> --Prayer Shawl / Gebetstuch   [Spindleclutch I, Spindleclutch II]</v>
      </c>
    </row>
    <row r="38" spans="1:53" x14ac:dyDescent="0.25">
      <c r="A38" s="12">
        <v>56</v>
      </c>
      <c r="B38" t="s">
        <v>802</v>
      </c>
      <c r="C38" t="s">
        <v>803</v>
      </c>
      <c r="D38" s="3">
        <f t="shared" si="0"/>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constants'!$D$2:$H$4950,5,FALSE),""),"")</f>
        <v>101</v>
      </c>
      <c r="Q38" t="str">
        <f>IF(OR(K38="",K38&lt;=0,ISERROR(K38)),IF(AND(O38&lt;&gt;"",NOT(ISERROR(O38))),O38, ""),VLOOKUP(K38,'ESO wayshrine node constants'!$A$3:$D$10003,4,FALSE))</f>
        <v>Eastmarch</v>
      </c>
      <c r="S38" s="19" t="str">
        <f>IF(AND(R38&lt;&gt;"",NOT(ISERROR(R38))),R38,IF(P38&lt;&gt;"",IF(NOT(ISERROR(VLOOKUP(P38,'ESO Dungeon constants'!$D$3:$H$9999,5,FALSE))),VLOOKUP(P38,'ESO Dungeon constants'!$D$3:$I$9999,6,FALSE),VLOOKUP(P38,'ESO zone constants'!$H$2:$K$9984,4,FALSE)),""))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constants'!$D$2:$H$4950,5,FALSE),""),""),"")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constants'!$D$2:$H$4950,5,FALSE),""),""),"")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constants'!$D$2:$H$4950,5,FALSE),""),""),"")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constants'!$D$2:$H$4950,5,FALSE),""),""),"")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constants'!$D$2:$H$4950,5,FALSE),""),""),"")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804</v>
      </c>
      <c r="C39" t="s">
        <v>805</v>
      </c>
      <c r="D39" s="3">
        <f t="shared" si="0"/>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constants'!$D$2:$H$4950,5,FALSE),""),"")</f>
        <v>383</v>
      </c>
      <c r="Q39" t="str">
        <f>IF(OR(K39="",K39&lt;=0,ISERROR(K39)),IF(AND(O39&lt;&gt;"",NOT(ISERROR(O39))),O39, ""),VLOOKUP(K39,'ESO wayshrine node constants'!$A$3:$D$10003,4,FALSE))</f>
        <v>Grahtwood</v>
      </c>
      <c r="S39" s="19" t="str">
        <f>IF(AND(R39&lt;&gt;"",NOT(ISERROR(R39))),R39,IF(P39&lt;&gt;"",IF(NOT(ISERROR(VLOOKUP(P39,'ESO Dungeon constants'!$D$3:$H$9999,5,FALSE))),VLOOKUP(P39,'ESO Dungeon constants'!$D$3:$I$9999,6,FALSE),VLOOKUP(P39,'ESO zone constants'!$H$2:$K$9984,4,FALSE)),""))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constants'!$D$2:$H$4950,5,FALSE),""),""),"")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constants'!$D$2:$H$4950,5,FALSE),""),""),"")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constants'!$D$2:$H$4950,5,FALSE),""),""),"")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constants'!$D$2:$H$4950,5,FALSE),""),""),"")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constants'!$D$2:$H$4950,5,FALSE),""),""),"")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806</v>
      </c>
      <c r="C40" t="s">
        <v>807</v>
      </c>
      <c r="D40" s="3">
        <f t="shared" si="0"/>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constants'!$D$2:$H$4950,5,FALSE),""),"")</f>
        <v>3</v>
      </c>
      <c r="Q40" t="str">
        <f>IF(OR(K40="",K40&lt;=0,ISERROR(K40)),IF(AND(O40&lt;&gt;"",NOT(ISERROR(O40))),O40, ""),VLOOKUP(K40,'ESO wayshrine node constants'!$A$3:$D$10003,4,FALSE))</f>
        <v>Glenumbra</v>
      </c>
      <c r="S40" s="19" t="str">
        <f>IF(AND(R40&lt;&gt;"",NOT(ISERROR(R40))),R40,IF(P40&lt;&gt;"",IF(NOT(ISERROR(VLOOKUP(P40,'ESO Dungeon constants'!$D$3:$H$9999,5,FALSE))),VLOOKUP(P40,'ESO Dungeon constants'!$D$3:$I$9999,6,FALSE),VLOOKUP(P40,'ESO zone constants'!$H$2:$K$9984,4,FALSE)),""))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constants'!$D$2:$H$4950,5,FALSE),""),""),"")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constants'!$D$2:$H$4950,5,FALSE),""),""),"")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constants'!$D$2:$H$4950,5,FALSE),""),""),"")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constants'!$D$2:$H$4950,5,FALSE),""),""),"")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constants'!$D$2:$H$4950,5,FALSE),""),""),"")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808</v>
      </c>
      <c r="C41" t="s">
        <v>809</v>
      </c>
      <c r="D41" s="3">
        <f t="shared" si="0"/>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constants'!$D$2:$H$4950,5,FALSE),""),"")</f>
        <v>181</v>
      </c>
      <c r="Q41" t="str">
        <f>IF(OR(K41="",K41&lt;=0,ISERROR(K41)),IF(AND(O41&lt;&gt;"",NOT(ISERROR(O41))),O41, ""),VLOOKUP(K41,'ESO wayshrine node constants'!$A$3:$D$10003,4,FALSE))</f>
        <v>Cyrodiil</v>
      </c>
      <c r="S41" s="19" t="str">
        <f>IF(AND(R41&lt;&gt;"",NOT(ISERROR(R41))),R41,IF(P41&lt;&gt;"",IF(NOT(ISERROR(VLOOKUP(P41,'ESO Dungeon constants'!$D$3:$H$9999,5,FALSE))),VLOOKUP(P41,'ESO Dungeon constants'!$D$3:$I$9999,6,FALSE),VLOOKUP(P41,'ESO zone constants'!$H$2:$K$9984,4,FALSE)),""))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constants'!$D$2:$H$4950,5,FALSE),""),""),"")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constants'!$D$2:$H$4950,5,FALSE),""),""),"")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constants'!$D$2:$H$4950,5,FALSE),""),""),"")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constants'!$D$2:$H$4950,5,FALSE),""),""),"")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constants'!$D$2:$H$4950,5,FALSE),""),""),"")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x14ac:dyDescent="0.25">
      <c r="A42" s="12">
        <v>60</v>
      </c>
      <c r="B42" t="s">
        <v>810</v>
      </c>
      <c r="C42" t="s">
        <v>811</v>
      </c>
      <c r="D42" s="3">
        <f t="shared" si="0"/>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constants'!$D$2:$H$4950,5,FALSE),""),"")</f>
        <v>20</v>
      </c>
      <c r="Q42" t="str">
        <f>IF(OR(K42="",K42&lt;=0,ISERROR(K42)),IF(AND(O42&lt;&gt;"",NOT(ISERROR(O42))),O42, ""),VLOOKUP(K42,'ESO wayshrine node constants'!$A$3:$D$10003,4,FALSE))</f>
        <v>Rivenspire</v>
      </c>
      <c r="S42" s="19" t="str">
        <f>IF(AND(R42&lt;&gt;"",NOT(ISERROR(R42))),R42,IF(P42&lt;&gt;"",IF(NOT(ISERROR(VLOOKUP(P42,'ESO Dungeon constants'!$D$3:$H$9999,5,FALSE))),VLOOKUP(P42,'ESO Dungeon constants'!$D$3:$I$9999,6,FALSE),VLOOKUP(P42,'ESO zone constants'!$H$2:$K$9984,4,FALSE)),""))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constants'!$D$2:$H$4950,5,FALSE),""),""),"")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constants'!$D$2:$H$4950,5,FALSE),""),""),"")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constants'!$D$2:$H$4950,5,FALSE),""),""),"")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constants'!$D$2:$H$4950,5,FALSE),""),""),"")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constants'!$D$2:$H$4950,5,FALSE),""),""),"")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812</v>
      </c>
      <c r="C43" t="s">
        <v>813</v>
      </c>
      <c r="D43" s="3">
        <f t="shared" si="0"/>
        <v>61</v>
      </c>
      <c r="E43" s="63"/>
      <c r="G43" s="8" t="s">
        <v>1652</v>
      </c>
      <c r="I43" t="s">
        <v>97</v>
      </c>
      <c r="J43" t="s">
        <v>97</v>
      </c>
      <c r="K43">
        <v>-1</v>
      </c>
      <c r="L43">
        <v>-1</v>
      </c>
      <c r="M43">
        <v>-1</v>
      </c>
      <c r="N43">
        <v>0</v>
      </c>
      <c r="O43" s="70" t="s">
        <v>51</v>
      </c>
      <c r="P43" s="3">
        <f>IF(AND(G43&lt;&gt;"LIBSETS_SETTYPE_BATTLEGROUND",G43&lt;&gt;"LIBSETS_SETTYPE_SPECIAL",G43&lt;&gt;"LIBSETS_SETTYPE_MYTHIC"), IF(Q43&lt;&gt;"",VLOOKUP(Q43,'ESO zone constants'!$D$2:$H$4950,5,FALSE),""),"")</f>
        <v>283</v>
      </c>
      <c r="Q43" t="str">
        <f>IF(OR(K43="",K43&lt;=0,ISERROR(K43)),IF(AND(O43&lt;&gt;"",NOT(ISERROR(O43))),O43, ""),VLOOKUP(K43,'ESO wayshrine node constants'!$A$3:$D$10003,4,FALSE))</f>
        <v>Fungal Grotto I</v>
      </c>
      <c r="S43" s="19" t="str">
        <f>IF(AND(R43&lt;&gt;"",NOT(ISERROR(R43))),R43,IF(P43&lt;&gt;"",IF(NOT(ISERROR(VLOOKUP(P43,'ESO Dungeon constants'!$D$3:$H$9999,5,FALSE))),VLOOKUP(P43,'ESO Dungeon constants'!$D$3:$I$9999,6,FALSE),VLOOKUP(P43,'ESO zone constants'!$H$2:$K$9984,4,FALSE)),""))</f>
        <v>DLC_BASE_GAME</v>
      </c>
      <c r="T43" s="3" t="str">
        <f>IF(S43&lt;&gt;"",VLOOKUP(S43,'LibSets constants'!$B$4:$C$1000,2,FALSE),"")</f>
        <v>Included in base game</v>
      </c>
      <c r="V43" s="3" t="str">
        <f>IF(U43&lt;&gt;"",IF(U43&lt;&gt;"LIBSETS_DROP_MECHANIC_MONSTER_NAME",VLOOKUP(U43,'LibSets constants'!$I$4:$L$1000,3,FALSE),""),"")</f>
        <v/>
      </c>
      <c r="W43" s="3" t="str">
        <f>IF(U43&lt;&gt;"",IF(U43&lt;&gt;"LIBSETS_DROP_MECHANIC_MONSTER_NAME",VLOOKUP(U43,'LibSets constants'!$I$4:$L$1000,4,FALSE),""),"")</f>
        <v/>
      </c>
      <c r="X43" s="3">
        <f>IF(G43&lt;&gt;"LIBSETS_SETTYPE_BATTLEGROUND",IF(G43&lt;&gt;"LIBSETS_SETTYPE_SPECIAL",IF(Y43&lt;&gt;"",VLOOKUP(Y43,'ESO zone constants'!$D$2:$H$4950,5,FALSE),""),""),"")</f>
        <v>934</v>
      </c>
      <c r="Y43" t="s">
        <v>63</v>
      </c>
      <c r="AA43" s="3" t="str">
        <f>IF(Z43&lt;&gt;"",IF(Z43&lt;&gt;"LIBSETS_DROP_MECHANIC_MONSTER_NAME",VLOOKUP(Z43,'LibSets constants'!$I$4:$L$1000,3,FALSE),""),"")</f>
        <v/>
      </c>
      <c r="AB43" s="3" t="str">
        <f>IF(Z43&lt;&gt;"",IF(Z43&lt;&gt;"LIBSETS_DROP_MECHANIC_MONSTER_NAME",VLOOKUP(Z43,'LibSets constants'!$I$4:$L$1000,4,FALSE),""),"")</f>
        <v/>
      </c>
      <c r="AC43" s="3" t="str">
        <f>IF(G43&lt;&gt;"LIBSETS_SETTYPE_BATTLEGROUND",IF(G43&lt;&gt;"LIBSETS_SETTYPE_SPECIAL",IF(AD43&lt;&gt;"",VLOOKUP(AD43,'ESO zone constants'!$D$2:$H$4950,5,FALSE),""),""),"")</f>
        <v/>
      </c>
      <c r="AF43" s="3" t="str">
        <f>IF(AE43&lt;&gt;"",IF(AE43&lt;&gt;"LIBSETS_DROP_MECHANIC_MONSTER_NAME",VLOOKUP(AE43,'LibSets constants'!$I$4:$L$1000,3,FALSE),""),"")</f>
        <v/>
      </c>
      <c r="AG43" s="3" t="str">
        <f>IF(AE43&lt;&gt;"",IF(AE43&lt;&gt;"LIBSETS_DROP_MECHANIC_MONSTER_NAME",VLOOKUP(AE43,'LibSets constants'!$I$4:$L$1000,4,FALSE),""),"")</f>
        <v/>
      </c>
      <c r="AH43" s="3" t="str">
        <f>IF(G43&lt;&gt;"LIBSETS_SETTYPE_BATTLEGROUND",IF(G43&lt;&gt;"LIBSETS_SETTYPE_SPECIAL",IF(AI43&lt;&gt;"",VLOOKUP(AI43,'ESO zone constants'!$D$2:$H$4950,5,FALSE),""),""),"")</f>
        <v/>
      </c>
      <c r="AK43" s="3" t="str">
        <f>IF(AJ43&lt;&gt;"",IF(AJ43&lt;&gt;"LIBSETS_DROP_MECHANIC_MONSTER_NAME",VLOOKUP(AJ43,'LibSets constants'!$I$4:$L$1000,3,FALSE),""),"")</f>
        <v/>
      </c>
      <c r="AL43" s="3" t="str">
        <f>IF(AJ43&lt;&gt;"",IF(AJ43&lt;&gt;"LIBSETS_DROP_MECHANIC_MONSTER_NAME",VLOOKUP(AJ43,'LibSets constants'!$I$4:$L$1000,4,FALSE),""),"")</f>
        <v/>
      </c>
      <c r="AM43" s="3" t="str">
        <f>IF(G43&lt;&gt;"LIBSETS_SETTYPE_BATTLEGROUND",IF(G43&lt;&gt;"LIBSETS_SETTYPE_SPECIAL",IF(AN43&lt;&gt;"",VLOOKUP(AN43,'ESO zone constants'!$D$2:$H$4950,5,FALSE),""),""),"")</f>
        <v/>
      </c>
      <c r="AP43" s="3" t="str">
        <f>IF(AO43&lt;&gt;"",IF(AO43&lt;&gt;"LIBSETS_DROP_MECHANIC_MONSTER_NAME",VLOOKUP(AO43,'LibSets constants'!$I$4:$L$1000,3,FALSE),""),"")</f>
        <v/>
      </c>
      <c r="AQ43" s="3" t="str">
        <f>IF(AO43&lt;&gt;"",IF(AO43&lt;&gt;"LIBSETS_DROP_MECHANIC_MONSTER_NAME",VLOOKUP(AO43,'LibSets constants'!$I$4:$L$1000,4,FALSE),""),"")</f>
        <v/>
      </c>
      <c r="AR43" s="3" t="str">
        <f>IF(G43&lt;&gt;"LIBSETS_SETTYPE_BATTLEGROUND",IF(G43&lt;&gt;"LIBSETS_SETTYPE_SPECIAL",IF(AS43&lt;&gt;"",VLOOKUP(AS43,'ESO zone constants'!$D$2:$H$4950,5,FALSE),""),""),"")</f>
        <v/>
      </c>
      <c r="AU43" s="3" t="str">
        <f>IF(AT43&lt;&gt;"",IF(AT43&lt;&gt;"LIBSETS_DROP_MECHANIC_MONSTER_NAME",VLOOKUP(AT43,'LibSets constants'!$I$4:$L$1000,3,FALSE),""),"")</f>
        <v/>
      </c>
      <c r="AV43" s="3" t="str">
        <f>IF(AT43&lt;&gt;"",IF(AT43&lt;&gt;"LIBSETS_DROP_MECHANIC_MONSTER_NAME",VLOOKUP(AT43,'LibSets constants'!$I$4:$L$1000,4,FALSE),""),"")</f>
        <v/>
      </c>
      <c r="AW43" s="21" t="str">
        <f t="shared" si="1"/>
        <v>[61] = {wayshrines={-1,-1,-1,}, dlcId=DLC_BASE_GAME</v>
      </c>
      <c r="AX43" s="21" t="str">
        <f t="shared" si="2"/>
        <v>, zoneIds={283,934}, veteran=false</v>
      </c>
      <c r="AY43" s="21" t="str">
        <f t="shared" si="3"/>
        <v>, setType=LIBSETS_SETTYPE_DUNGEON</v>
      </c>
      <c r="AZ43" s="21" t="str">
        <f t="shared" si="4"/>
        <v>},</v>
      </c>
      <c r="BA43" s="21" t="str">
        <f t="shared" si="5"/>
        <v xml:space="preserve"> --Dreugh King Slayer / Dreughkönigsschlächter   [Fungal Grotto I, Fungal Grotto II]</v>
      </c>
    </row>
    <row r="44" spans="1:53" x14ac:dyDescent="0.25">
      <c r="A44" s="12">
        <v>62</v>
      </c>
      <c r="B44" t="s">
        <v>814</v>
      </c>
      <c r="C44" t="s">
        <v>815</v>
      </c>
      <c r="D44" s="3">
        <f t="shared" si="0"/>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constants'!$D$2:$H$4950,5,FALSE),""),"")</f>
        <v>117</v>
      </c>
      <c r="Q44" t="str">
        <f>IF(OR(K44="",K44&lt;=0,ISERROR(K44)),IF(AND(O44&lt;&gt;"",NOT(ISERROR(O44))),O44, ""),VLOOKUP(K44,'ESO wayshrine node constants'!$A$3:$D$10003,4,FALSE))</f>
        <v>Shadowfen</v>
      </c>
      <c r="S44" s="19" t="str">
        <f>IF(AND(R44&lt;&gt;"",NOT(ISERROR(R44))),R44,IF(P44&lt;&gt;"",IF(NOT(ISERROR(VLOOKUP(P44,'ESO Dungeon constants'!$D$3:$H$9999,5,FALSE))),VLOOKUP(P44,'ESO Dungeon constants'!$D$3:$I$9999,6,FALSE),VLOOKUP(P44,'ESO zone constants'!$H$2:$K$9984,4,FALSE)),""))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constants'!$D$2:$H$4950,5,FALSE),""),""),"")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constants'!$D$2:$H$4950,5,FALSE),""),""),"")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constants'!$D$2:$H$4950,5,FALSE),""),""),"")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constants'!$D$2:$H$4950,5,FALSE),""),""),"")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constants'!$D$2:$H$4950,5,FALSE),""),""),"")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816</v>
      </c>
      <c r="C45" t="s">
        <v>817</v>
      </c>
      <c r="D45" s="3">
        <f t="shared" si="0"/>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constants'!$D$2:$H$4950,5,FALSE),""),"")</f>
        <v>181</v>
      </c>
      <c r="Q45" t="str">
        <f>IF(OR(K45="",K45&lt;=0,ISERROR(K45)),IF(AND(O45&lt;&gt;"",NOT(ISERROR(O45))),O45, ""),VLOOKUP(K45,'ESO wayshrine node constants'!$A$3:$D$10003,4,FALSE))</f>
        <v>Cyrodiil</v>
      </c>
      <c r="S45" s="19" t="str">
        <f>IF(AND(R45&lt;&gt;"",NOT(ISERROR(R45))),R45,IF(P45&lt;&gt;"",IF(NOT(ISERROR(VLOOKUP(P45,'ESO Dungeon constants'!$D$3:$H$9999,5,FALSE))),VLOOKUP(P45,'ESO Dungeon constants'!$D$3:$I$9999,6,FALSE),VLOOKUP(P45,'ESO zone constants'!$H$2:$K$9984,4,FALSE)),""))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constants'!$D$2:$H$4950,5,FALSE),""),""),"")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constants'!$D$2:$H$4950,5,FALSE),""),""),"")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constants'!$D$2:$H$4950,5,FALSE),""),""),"")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constants'!$D$2:$H$4950,5,FALSE),""),""),"")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constants'!$D$2:$H$4950,5,FALSE),""),""),"")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x14ac:dyDescent="0.25">
      <c r="A46" s="12">
        <v>64</v>
      </c>
      <c r="B46" t="s">
        <v>818</v>
      </c>
      <c r="C46" t="s">
        <v>819</v>
      </c>
      <c r="D46" s="3">
        <f t="shared" si="0"/>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constants'!$D$2:$H$4950,5,FALSE),""),"")</f>
        <v>108</v>
      </c>
      <c r="Q46" t="str">
        <f>IF(OR(K46="",K46&lt;=0,ISERROR(K46)),IF(AND(O46&lt;&gt;"",NOT(ISERROR(O46))),O46, ""),VLOOKUP(K46,'ESO wayshrine node constants'!$A$3:$D$10003,4,FALSE))</f>
        <v>Greenshade</v>
      </c>
      <c r="S46" s="19" t="str">
        <f>IF(AND(R46&lt;&gt;"",NOT(ISERROR(R46))),R46,IF(P46&lt;&gt;"",IF(NOT(ISERROR(VLOOKUP(P46,'ESO Dungeon constants'!$D$3:$H$9999,5,FALSE))),VLOOKUP(P46,'ESO Dungeon constants'!$D$3:$I$9999,6,FALSE),VLOOKUP(P46,'ESO zone constants'!$H$2:$K$9984,4,FALSE)),""))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constants'!$D$2:$H$4950,5,FALSE),""),""),"")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constants'!$D$2:$H$4950,5,FALSE),""),""),"")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constants'!$D$2:$H$4950,5,FALSE),""),""),"")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constants'!$D$2:$H$4950,5,FALSE),""),""),"")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constants'!$D$2:$H$4950,5,FALSE),""),""),"")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820</v>
      </c>
      <c r="C47" t="s">
        <v>821</v>
      </c>
      <c r="D47" s="3">
        <f t="shared" si="0"/>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constants'!$D$2:$H$4950,5,FALSE),""),"")</f>
        <v>3</v>
      </c>
      <c r="Q47" t="str">
        <f>IF(OR(K47="",K47&lt;=0,ISERROR(K47)),IF(AND(O47&lt;&gt;"",NOT(ISERROR(O47))),O47, ""),VLOOKUP(K47,'ESO wayshrine node constants'!$A$3:$D$10003,4,FALSE))</f>
        <v>Glenumbra</v>
      </c>
      <c r="S47" s="19" t="str">
        <f>IF(AND(R47&lt;&gt;"",NOT(ISERROR(R47))),R47,IF(P47&lt;&gt;"",IF(NOT(ISERROR(VLOOKUP(P47,'ESO Dungeon constants'!$D$3:$H$9999,5,FALSE))),VLOOKUP(P47,'ESO Dungeon constants'!$D$3:$I$9999,6,FALSE),VLOOKUP(P47,'ESO zone constants'!$H$2:$K$9984,4,FALSE)),""))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constants'!$D$2:$H$4950,5,FALSE),""),""),"")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constants'!$D$2:$H$4950,5,FALSE),""),""),"")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constants'!$D$2:$H$4950,5,FALSE),""),""),"")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constants'!$D$2:$H$4950,5,FALSE),""),""),"")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constants'!$D$2:$H$4950,5,FALSE),""),""),"")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822</v>
      </c>
      <c r="C48" t="s">
        <v>823</v>
      </c>
      <c r="D48" s="3">
        <f t="shared" si="0"/>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constants'!$D$2:$H$4950,5,FALSE),""),"")</f>
        <v>117</v>
      </c>
      <c r="Q48" t="str">
        <f>IF(OR(K48="",K48&lt;=0,ISERROR(K48)),IF(AND(O48&lt;&gt;"",NOT(ISERROR(O48))),O48, ""),VLOOKUP(K48,'ESO wayshrine node constants'!$A$3:$D$10003,4,FALSE))</f>
        <v>Shadowfen</v>
      </c>
      <c r="S48" s="19" t="str">
        <f>IF(AND(R48&lt;&gt;"",NOT(ISERROR(R48))),R48,IF(P48&lt;&gt;"",IF(NOT(ISERROR(VLOOKUP(P48,'ESO Dungeon constants'!$D$3:$H$9999,5,FALSE))),VLOOKUP(P48,'ESO Dungeon constants'!$D$3:$I$9999,6,FALSE),VLOOKUP(P48,'ESO zone constants'!$H$2:$K$9984,4,FALSE)),""))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constants'!$D$2:$H$4950,5,FALSE),""),""),"")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constants'!$D$2:$H$4950,5,FALSE),""),""),"")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constants'!$D$2:$H$4950,5,FALSE),""),""),"")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constants'!$D$2:$H$4950,5,FALSE),""),""),"")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constants'!$D$2:$H$4950,5,FALSE),""),""),"")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824</v>
      </c>
      <c r="C49" t="s">
        <v>825</v>
      </c>
      <c r="D49" s="3">
        <f t="shared" si="0"/>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constants'!$D$2:$H$4950,5,FALSE),""),"")</f>
        <v>181</v>
      </c>
      <c r="Q49" t="str">
        <f>IF(OR(K49="",K49&lt;=0,ISERROR(K49)),IF(AND(O49&lt;&gt;"",NOT(ISERROR(O49))),O49, ""),VLOOKUP(K49,'ESO wayshrine node constants'!$A$3:$D$10003,4,FALSE))</f>
        <v>Cyrodiil</v>
      </c>
      <c r="S49" s="19" t="str">
        <f>IF(AND(R49&lt;&gt;"",NOT(ISERROR(R49))),R49,IF(P49&lt;&gt;"",IF(NOT(ISERROR(VLOOKUP(P49,'ESO Dungeon constants'!$D$3:$H$9999,5,FALSE))),VLOOKUP(P49,'ESO Dungeon constants'!$D$3:$I$9999,6,FALSE),VLOOKUP(P49,'ESO zone constants'!$H$2:$K$9984,4,FALSE)),""))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constants'!$D$2:$H$4950,5,FALSE),""),""),"")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constants'!$D$2:$H$4950,5,FALSE),""),""),"")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constants'!$D$2:$H$4950,5,FALSE),""),""),"")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constants'!$D$2:$H$4950,5,FALSE),""),""),"")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constants'!$D$2:$H$4950,5,FALSE),""),""),"")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x14ac:dyDescent="0.25">
      <c r="A50" s="12">
        <v>68</v>
      </c>
      <c r="B50" t="s">
        <v>826</v>
      </c>
      <c r="C50" t="s">
        <v>827</v>
      </c>
      <c r="D50" s="3">
        <f t="shared" si="0"/>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constants'!$D$2:$H$4950,5,FALSE),""),"")</f>
        <v>347</v>
      </c>
      <c r="Q50" t="str">
        <f>IF(OR(K50="",K50&lt;=0,ISERROR(K50)),IF(AND(O50&lt;&gt;"",NOT(ISERROR(O50))),O50, ""),VLOOKUP(K50,'ESO wayshrine node constants'!$A$3:$D$10003,4,FALSE))</f>
        <v>Coldharbour</v>
      </c>
      <c r="S50" s="19" t="str">
        <f>IF(AND(R50&lt;&gt;"",NOT(ISERROR(R50))),R50,IF(P50&lt;&gt;"",IF(NOT(ISERROR(VLOOKUP(P50,'ESO Dungeon constants'!$D$3:$H$9999,5,FALSE))),VLOOKUP(P50,'ESO Dungeon constants'!$D$3:$I$9999,6,FALSE),VLOOKUP(P50,'ESO zone constants'!$H$2:$K$9984,4,FALSE)),""))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constants'!$D$2:$H$4950,5,FALSE),""),""),"")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constants'!$D$2:$H$4950,5,FALSE),""),""),"")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constants'!$D$2:$H$4950,5,FALSE),""),""),"")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constants'!$D$2:$H$4950,5,FALSE),""),""),"")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constants'!$D$2:$H$4950,5,FALSE),""),""),"")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828</v>
      </c>
      <c r="C51" t="s">
        <v>829</v>
      </c>
      <c r="D51" s="3">
        <f t="shared" si="0"/>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constants'!$D$2:$H$4950,5,FALSE),""),"")</f>
        <v>383</v>
      </c>
      <c r="Q51" t="str">
        <f>IF(OR(K51="",K51&lt;=0,ISERROR(K51)),IF(AND(O51&lt;&gt;"",NOT(ISERROR(O51))),O51, ""),VLOOKUP(K51,'ESO wayshrine node constants'!$A$3:$D$10003,4,FALSE))</f>
        <v>Grahtwood</v>
      </c>
      <c r="S51" s="19" t="str">
        <f>IF(AND(R51&lt;&gt;"",NOT(ISERROR(R51))),R51,IF(P51&lt;&gt;"",IF(NOT(ISERROR(VLOOKUP(P51,'ESO Dungeon constants'!$D$3:$H$9999,5,FALSE))),VLOOKUP(P51,'ESO Dungeon constants'!$D$3:$I$9999,6,FALSE),VLOOKUP(P51,'ESO zone constants'!$H$2:$K$9984,4,FALSE)),""))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constants'!$D$2:$H$4950,5,FALSE),""),""),"")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constants'!$D$2:$H$4950,5,FALSE),""),""),"")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constants'!$D$2:$H$4950,5,FALSE),""),""),"")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constants'!$D$2:$H$4950,5,FALSE),""),""),"")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constants'!$D$2:$H$4950,5,FALSE),""),""),"")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830</v>
      </c>
      <c r="C52" t="s">
        <v>831</v>
      </c>
      <c r="D52" s="3">
        <f t="shared" si="0"/>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constants'!$D$2:$H$4950,5,FALSE),""),"")</f>
        <v>92</v>
      </c>
      <c r="Q52" t="str">
        <f>IF(OR(K52="",K52&lt;=0,ISERROR(K52)),IF(AND(O52&lt;&gt;"",NOT(ISERROR(O52))),O52, ""),VLOOKUP(K52,'ESO wayshrine node constants'!$A$3:$D$10003,4,FALSE))</f>
        <v>Bangkorai</v>
      </c>
      <c r="S52" s="19" t="str">
        <f>IF(AND(R52&lt;&gt;"",NOT(ISERROR(R52))),R52,IF(P52&lt;&gt;"",IF(NOT(ISERROR(VLOOKUP(P52,'ESO Dungeon constants'!$D$3:$H$9999,5,FALSE))),VLOOKUP(P52,'ESO Dungeon constants'!$D$3:$I$9999,6,FALSE),VLOOKUP(P52,'ESO zone constants'!$H$2:$K$9984,4,FALSE)),""))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constants'!$D$2:$H$4950,5,FALSE),""),""),"")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constants'!$D$2:$H$4950,5,FALSE),""),""),"")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constants'!$D$2:$H$4950,5,FALSE),""),""),"")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constants'!$D$2:$H$4950,5,FALSE),""),""),"")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constants'!$D$2:$H$4950,5,FALSE),""),""),"")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832</v>
      </c>
      <c r="C53" t="s">
        <v>833</v>
      </c>
      <c r="D53" s="3">
        <f t="shared" si="0"/>
        <v>71</v>
      </c>
      <c r="E53" s="63"/>
      <c r="G53" s="8" t="s">
        <v>1652</v>
      </c>
      <c r="I53" t="s">
        <v>97</v>
      </c>
      <c r="J53" t="s">
        <v>97</v>
      </c>
      <c r="K53">
        <v>-1</v>
      </c>
      <c r="L53">
        <v>-1</v>
      </c>
      <c r="M53">
        <v>-1</v>
      </c>
      <c r="N53">
        <v>0</v>
      </c>
      <c r="O53" s="70" t="s">
        <v>59</v>
      </c>
      <c r="P53" s="3">
        <f>IF(AND(G53&lt;&gt;"LIBSETS_SETTYPE_BATTLEGROUND",G53&lt;&gt;"LIBSETS_SETTYPE_SPECIAL",G53&lt;&gt;"LIBSETS_SETTYPE_MYTHIC"), IF(Q53&lt;&gt;"",VLOOKUP(Q53,'ESO zone constants'!$D$2:$H$4950,5,FALSE),""),"")</f>
        <v>31</v>
      </c>
      <c r="Q53" t="str">
        <f>IF(OR(K53="",K53&lt;=0,ISERROR(K53)),IF(AND(O53&lt;&gt;"",NOT(ISERROR(O53))),O53, ""),VLOOKUP(K53,'ESO wayshrine node constants'!$A$3:$D$10003,4,FALSE))</f>
        <v>Selene's Web</v>
      </c>
      <c r="S53" s="19" t="str">
        <f>IF(AND(R53&lt;&gt;"",NOT(ISERROR(R53))),R53,IF(P53&lt;&gt;"",IF(NOT(ISERROR(VLOOKUP(P53,'ESO Dungeon constants'!$D$3:$H$9999,5,FALSE))),VLOOKUP(P53,'ESO Dungeon constants'!$D$3:$I$9999,6,FALSE),VLOOKUP(P53,'ESO zone constants'!$H$2:$K$9984,4,FALSE)),""))</f>
        <v>DLC_BASE_GAME</v>
      </c>
      <c r="T53" s="3" t="str">
        <f>IF(S53&lt;&gt;"",VLOOKUP(S53,'LibSets constants'!$B$4:$C$1000,2,FALSE),"")</f>
        <v>Included in base game</v>
      </c>
      <c r="V53" s="3" t="str">
        <f>IF(U53&lt;&gt;"",IF(U53&lt;&gt;"LIBSETS_DROP_MECHANIC_MONSTER_NAME",VLOOKUP(U53,'LibSets constants'!$I$4:$L$1000,3,FALSE),""),"")</f>
        <v/>
      </c>
      <c r="W53" s="3" t="str">
        <f>IF(U53&lt;&gt;"",IF(U53&lt;&gt;"LIBSETS_DROP_MECHANIC_MONSTER_NAME",VLOOKUP(U53,'LibSets constants'!$I$4:$L$1000,4,FALSE),""),"")</f>
        <v/>
      </c>
      <c r="X53" s="3" t="str">
        <f>IF(G53&lt;&gt;"LIBSETS_SETTYPE_BATTLEGROUND",IF(G53&lt;&gt;"LIBSETS_SETTYPE_SPECIAL",IF(Y53&lt;&gt;"",VLOOKUP(Y53,'ESO zone constants'!$D$2:$H$4950,5,FALSE),""),""),"")</f>
        <v/>
      </c>
      <c r="AA53" s="3" t="str">
        <f>IF(Z53&lt;&gt;"",IF(Z53&lt;&gt;"LIBSETS_DROP_MECHANIC_MONSTER_NAME",VLOOKUP(Z53,'LibSets constants'!$I$4:$L$1000,3,FALSE),""),"")</f>
        <v/>
      </c>
      <c r="AB53" s="3" t="str">
        <f>IF(Z53&lt;&gt;"",IF(Z53&lt;&gt;"LIBSETS_DROP_MECHANIC_MONSTER_NAME",VLOOKUP(Z53,'LibSets constants'!$I$4:$L$1000,4,FALSE),""),"")</f>
        <v/>
      </c>
      <c r="AC53" s="3" t="str">
        <f>IF(G53&lt;&gt;"LIBSETS_SETTYPE_BATTLEGROUND",IF(G53&lt;&gt;"LIBSETS_SETTYPE_SPECIAL",IF(AD53&lt;&gt;"",VLOOKUP(AD53,'ESO zone constants'!$D$2:$H$4950,5,FALSE),""),""),"")</f>
        <v/>
      </c>
      <c r="AF53" s="3" t="str">
        <f>IF(AE53&lt;&gt;"",IF(AE53&lt;&gt;"LIBSETS_DROP_MECHANIC_MONSTER_NAME",VLOOKUP(AE53,'LibSets constants'!$I$4:$L$1000,3,FALSE),""),"")</f>
        <v/>
      </c>
      <c r="AG53" s="3" t="str">
        <f>IF(AE53&lt;&gt;"",IF(AE53&lt;&gt;"LIBSETS_DROP_MECHANIC_MONSTER_NAME",VLOOKUP(AE53,'LibSets constants'!$I$4:$L$1000,4,FALSE),""),"")</f>
        <v/>
      </c>
      <c r="AH53" s="3" t="str">
        <f>IF(G53&lt;&gt;"LIBSETS_SETTYPE_BATTLEGROUND",IF(G53&lt;&gt;"LIBSETS_SETTYPE_SPECIAL",IF(AI53&lt;&gt;"",VLOOKUP(AI53,'ESO zone constants'!$D$2:$H$4950,5,FALSE),""),""),"")</f>
        <v/>
      </c>
      <c r="AK53" s="3" t="str">
        <f>IF(AJ53&lt;&gt;"",IF(AJ53&lt;&gt;"LIBSETS_DROP_MECHANIC_MONSTER_NAME",VLOOKUP(AJ53,'LibSets constants'!$I$4:$L$1000,3,FALSE),""),"")</f>
        <v/>
      </c>
      <c r="AL53" s="3" t="str">
        <f>IF(AJ53&lt;&gt;"",IF(AJ53&lt;&gt;"LIBSETS_DROP_MECHANIC_MONSTER_NAME",VLOOKUP(AJ53,'LibSets constants'!$I$4:$L$1000,4,FALSE),""),"")</f>
        <v/>
      </c>
      <c r="AM53" s="3" t="str">
        <f>IF(G53&lt;&gt;"LIBSETS_SETTYPE_BATTLEGROUND",IF(G53&lt;&gt;"LIBSETS_SETTYPE_SPECIAL",IF(AN53&lt;&gt;"",VLOOKUP(AN53,'ESO zone constants'!$D$2:$H$4950,5,FALSE),""),""),"")</f>
        <v/>
      </c>
      <c r="AP53" s="3" t="str">
        <f>IF(AO53&lt;&gt;"",IF(AO53&lt;&gt;"LIBSETS_DROP_MECHANIC_MONSTER_NAME",VLOOKUP(AO53,'LibSets constants'!$I$4:$L$1000,3,FALSE),""),"")</f>
        <v/>
      </c>
      <c r="AQ53" s="3" t="str">
        <f>IF(AO53&lt;&gt;"",IF(AO53&lt;&gt;"LIBSETS_DROP_MECHANIC_MONSTER_NAME",VLOOKUP(AO53,'LibSets constants'!$I$4:$L$1000,4,FALSE),""),"")</f>
        <v/>
      </c>
      <c r="AR53" s="3" t="str">
        <f>IF(G53&lt;&gt;"LIBSETS_SETTYPE_BATTLEGROUND",IF(G53&lt;&gt;"LIBSETS_SETTYPE_SPECIAL",IF(AS53&lt;&gt;"",VLOOKUP(AS53,'ESO zone constants'!$D$2:$H$4950,5,FALSE),""),""),"")</f>
        <v/>
      </c>
      <c r="AU53" s="3" t="str">
        <f>IF(AT53&lt;&gt;"",IF(AT53&lt;&gt;"LIBSETS_DROP_MECHANIC_MONSTER_NAME",VLOOKUP(AT53,'LibSets constants'!$I$4:$L$1000,3,FALSE),""),"")</f>
        <v/>
      </c>
      <c r="AV53" s="3" t="str">
        <f>IF(AT53&lt;&gt;"",IF(AT53&lt;&gt;"LIBSETS_DROP_MECHANIC_MONSTER_NAME",VLOOKUP(AT53,'LibSets constants'!$I$4:$L$1000,4,FALSE),""),"")</f>
        <v/>
      </c>
      <c r="AW53" s="21" t="str">
        <f t="shared" si="1"/>
        <v>[71] = {wayshrines={-1,-1,-1,},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834</v>
      </c>
      <c r="C54" t="s">
        <v>835</v>
      </c>
      <c r="D54" s="3">
        <f t="shared" si="0"/>
        <v>72</v>
      </c>
      <c r="E54" s="63"/>
      <c r="G54" s="8" t="s">
        <v>1652</v>
      </c>
      <c r="I54" t="s">
        <v>97</v>
      </c>
      <c r="J54" t="s">
        <v>97</v>
      </c>
      <c r="K54">
        <v>-1</v>
      </c>
      <c r="L54">
        <v>-1</v>
      </c>
      <c r="M54">
        <v>-1</v>
      </c>
      <c r="N54">
        <v>0</v>
      </c>
      <c r="O54" s="70" t="s">
        <v>70</v>
      </c>
      <c r="P54" s="3">
        <f>IF(AND(G54&lt;&gt;"LIBSETS_SETTYPE_BATTLEGROUND",G54&lt;&gt;"LIBSETS_SETTYPE_SPECIAL",G54&lt;&gt;"LIBSETS_SETTYPE_MYTHIC"), IF(Q54&lt;&gt;"",VLOOKUP(Q54,'ESO zone constants'!$D$2:$H$4950,5,FALSE),""),"")</f>
        <v>64</v>
      </c>
      <c r="Q54" t="str">
        <f>IF(OR(K54="",K54&lt;=0,ISERROR(K54)),IF(AND(O54&lt;&gt;"",NOT(ISERROR(O54))),O54, ""),VLOOKUP(K54,'ESO wayshrine node constants'!$A$3:$D$10003,4,FALSE))</f>
        <v>Blessed Crucible</v>
      </c>
      <c r="S54" s="19" t="str">
        <f>IF(AND(R54&lt;&gt;"",NOT(ISERROR(R54))),R54,IF(P54&lt;&gt;"",IF(NOT(ISERROR(VLOOKUP(P54,'ESO Dungeon constants'!$D$3:$H$9999,5,FALSE))),VLOOKUP(P54,'ESO Dungeon constants'!$D$3:$I$9999,6,FALSE),VLOOKUP(P54,'ESO zone constants'!$H$2:$K$9984,4,FALSE)),""))</f>
        <v>DLC_BASE_GAME</v>
      </c>
      <c r="T54" s="3" t="str">
        <f>IF(S54&lt;&gt;"",VLOOKUP(S54,'LibSets constants'!$B$4:$C$1000,2,FALSE),"")</f>
        <v>Included in base game</v>
      </c>
      <c r="V54" s="44" t="str">
        <f>IF(U54&lt;&gt;"",IF(U54&lt;&gt;"LIBSETS_DROP_MECHANIC_MONSTER_NAME",VLOOKUP(U54,'LibSets constants'!$I$4:$L$1000,3,FALSE),""),"")</f>
        <v/>
      </c>
      <c r="W54" s="3" t="str">
        <f>IF(U54&lt;&gt;"",IF(U54&lt;&gt;"LIBSETS_DROP_MECHANIC_MONSTER_NAME",VLOOKUP(U54,'LibSets constants'!$I$4:$L$1000,4,FALSE),""),"")</f>
        <v/>
      </c>
      <c r="X54" s="3" t="str">
        <f>IF(G54&lt;&gt;"LIBSETS_SETTYPE_BATTLEGROUND",IF(G54&lt;&gt;"LIBSETS_SETTYPE_SPECIAL",IF(Y54&lt;&gt;"",VLOOKUP(Y54,'ESO zone constants'!$D$2:$H$4950,5,FALSE),""),""),"")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constants'!$D$2:$H$4950,5,FALSE),""),""),"")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constants'!$D$2:$H$4950,5,FALSE),""),""),"")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constants'!$D$2:$H$4950,5,FALSE),""),""),"")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constants'!$D$2:$H$4950,5,FALSE),""),""),"")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[72] = {wayshrines={-1,-1,-1,},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constants'!$D$2:$H$4950,5,FALSE),""),"")</f>
        <v>347</v>
      </c>
      <c r="Q55" t="str">
        <f>IF(OR(K55="",K55&lt;=0,ISERROR(K55)),IF(AND(O55&lt;&gt;"",NOT(ISERROR(O55))),O55, ""),VLOOKUP(K55,'ESO wayshrine node constants'!$A$3:$D$10003,4,FALSE))</f>
        <v>Coldharbour</v>
      </c>
      <c r="S55" s="19" t="str">
        <f>IF(AND(R55&lt;&gt;"",NOT(ISERROR(R55))),R55,IF(P55&lt;&gt;"",IF(NOT(ISERROR(VLOOKUP(P55,'ESO Dungeon constants'!$D$3:$H$9999,5,FALSE))),VLOOKUP(P55,'ESO Dungeon constants'!$D$3:$I$9999,6,FALSE),VLOOKUP(P55,'ESO zone constants'!$H$2:$K$9984,4,FALSE)),""))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constants'!$D$2:$H$4950,5,FALSE),""),""),"")</f>
        <v>347</v>
      </c>
      <c r="Y55" t="str">
        <f>VLOOKUP(L55,'ESO wayshrine node constants'!$A$3:$D$10003,4,FALSE)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constants'!$D$2:$H$4950,5,FALSE),""),""),"")</f>
        <v>347</v>
      </c>
      <c r="AD55" t="str">
        <f>VLOOKUP(M55,'ESO wayshrine node constants'!$A$3:$D$10003,4,FALSE)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constants'!$D$2:$H$4950,5,FALSE),""),""),"")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constants'!$D$2:$H$4950,5,FALSE),""),""),"")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constants'!$D$2:$H$4950,5,FALSE),""),""),"")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constants'!$D$2:$H$4950,5,FALSE),""),"")</f>
        <v>347</v>
      </c>
      <c r="Q56" t="str">
        <f>IF(OR(K56="",K56&lt;=0,ISERROR(K56)),IF(AND(O56&lt;&gt;"",NOT(ISERROR(O56))),O56, ""),VLOOKUP(K56,'ESO wayshrine node constants'!$A$3:$D$10003,4,FALSE))</f>
        <v>Coldharbour</v>
      </c>
      <c r="S56" s="19" t="str">
        <f>IF(AND(R56&lt;&gt;"",NOT(ISERROR(R56))),R56,IF(P56&lt;&gt;"",IF(NOT(ISERROR(VLOOKUP(P56,'ESO Dungeon constants'!$D$3:$H$9999,5,FALSE))),VLOOKUP(P56,'ESO Dungeon constants'!$D$3:$I$9999,6,FALSE),VLOOKUP(P56,'ESO zone constants'!$H$2:$K$9984,4,FALSE)),""))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constants'!$D$2:$H$4950,5,FALSE),""),""),"")</f>
        <v>347</v>
      </c>
      <c r="Y56" t="str">
        <f>VLOOKUP(L56,'ESO wayshrine node constants'!$A$3:$D$10003,4,FALSE)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constants'!$D$2:$H$4950,5,FALSE),""),""),"")</f>
        <v>347</v>
      </c>
      <c r="AD56" t="str">
        <f>VLOOKUP(M56,'ESO wayshrine node constants'!$A$3:$D$10003,4,FALSE)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constants'!$D$2:$H$4950,5,FALSE),""),""),"")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constants'!$D$2:$H$4950,5,FALSE),""),""),"")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constants'!$D$2:$H$4950,5,FALSE),""),""),"")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constants'!$D$2:$H$4950,5,FALSE),""),"")</f>
        <v>19</v>
      </c>
      <c r="Q57" t="str">
        <f>IF(OR(K57="",K57&lt;=0,ISERROR(K57)),IF(AND(O57&lt;&gt;"",NOT(ISERROR(O57))),O57, ""),VLOOKUP(K57,'ESO wayshrine node constants'!$A$3:$D$10003,4,FALSE))</f>
        <v>Stormhaven</v>
      </c>
      <c r="S57" s="19" t="str">
        <f>IF(AND(R57&lt;&gt;"",NOT(ISERROR(R57))),R57,IF(P57&lt;&gt;"",IF(NOT(ISERROR(VLOOKUP(P57,'ESO Dungeon constants'!$D$3:$H$9999,5,FALSE))),VLOOKUP(P57,'ESO Dungeon constants'!$D$3:$I$9999,6,FALSE),VLOOKUP(P57,'ESO zone constants'!$H$2:$K$9984,4,FALSE)),""))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constants'!$D$2:$H$4950,5,FALSE),""),""),"")</f>
        <v>383</v>
      </c>
      <c r="Y57" t="str">
        <f>VLOOKUP(L57,'ESO wayshrine node constants'!$A$3:$D$10003,4,FALSE)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constants'!$D$2:$H$4950,5,FALSE),""),""),"")</f>
        <v>57</v>
      </c>
      <c r="AD57" t="str">
        <f>VLOOKUP(M57,'ESO wayshrine node constants'!$A$3:$D$10003,4,FALSE)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constants'!$D$2:$H$4950,5,FALSE),""),""),"")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constants'!$D$2:$H$4950,5,FALSE),""),""),"")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constants'!$D$2:$H$4950,5,FALSE),""),""),"")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842</v>
      </c>
      <c r="C58" t="s">
        <v>843</v>
      </c>
      <c r="D58" s="3">
        <f t="shared" si="0"/>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constants'!$D$2:$H$4950,5,FALSE),""),"")</f>
        <v>181</v>
      </c>
      <c r="Q58" t="str">
        <f>IF(OR(K58="",K58&lt;=0,ISERROR(K58)),IF(AND(O58&lt;&gt;"",NOT(ISERROR(O58))),O58, ""),VLOOKUP(K58,'ESO wayshrine node constants'!$A$3:$D$10003,4,FALSE))</f>
        <v>Cyrodiil</v>
      </c>
      <c r="S58" s="19" t="str">
        <f>IF(AND(R58&lt;&gt;"",NOT(ISERROR(R58))),R58,IF(P58&lt;&gt;"",IF(NOT(ISERROR(VLOOKUP(P58,'ESO Dungeon constants'!$D$3:$H$9999,5,FALSE))),VLOOKUP(P58,'ESO Dungeon constants'!$D$3:$I$9999,6,FALSE),VLOOKUP(P58,'ESO zone constants'!$H$2:$K$9984,4,FALSE)),""))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constants'!$D$2:$H$4950,5,FALSE),""),""),"")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constants'!$D$2:$H$4950,5,FALSE),""),""),"")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constants'!$D$2:$H$4950,5,FALSE),""),""),"")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constants'!$D$2:$H$4950,5,FALSE),""),""),"")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constants'!$D$2:$H$4950,5,FALSE),""),""),"")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x14ac:dyDescent="0.25">
      <c r="A59" s="12">
        <v>77</v>
      </c>
      <c r="B59" t="s">
        <v>844</v>
      </c>
      <c r="C59" t="s">
        <v>845</v>
      </c>
      <c r="D59" s="3">
        <f t="shared" si="0"/>
        <v>77</v>
      </c>
      <c r="E59" s="63"/>
      <c r="G59" s="8" t="s">
        <v>1652</v>
      </c>
      <c r="I59" t="s">
        <v>97</v>
      </c>
      <c r="J59" t="s">
        <v>97</v>
      </c>
      <c r="K59">
        <v>-1</v>
      </c>
      <c r="L59">
        <v>-1</v>
      </c>
      <c r="M59">
        <v>-1</v>
      </c>
      <c r="N59">
        <v>0</v>
      </c>
      <c r="O59" s="70" t="s">
        <v>68</v>
      </c>
      <c r="P59" s="3">
        <f>IF(AND(G59&lt;&gt;"LIBSETS_SETTYPE_BATTLEGROUND",G59&lt;&gt;"LIBSETS_SETTYPE_SPECIAL",G59&lt;&gt;"LIBSETS_SETTYPE_MYTHIC"), IF(Q59&lt;&gt;"",VLOOKUP(Q59,'ESO zone constants'!$D$2:$H$4950,5,FALSE),""),"")</f>
        <v>22</v>
      </c>
      <c r="Q59" t="str">
        <f>IF(OR(K59="",K59&lt;=0,ISERROR(K59)),IF(AND(O59&lt;&gt;"",NOT(ISERROR(O59))),O59, ""),VLOOKUP(K59,'ESO wayshrine node constants'!$A$3:$D$10003,4,FALSE))</f>
        <v>Volenfell</v>
      </c>
      <c r="S59" s="19" t="str">
        <f>IF(AND(R59&lt;&gt;"",NOT(ISERROR(R59))),R59,IF(P59&lt;&gt;"",IF(NOT(ISERROR(VLOOKUP(P59,'ESO Dungeon constants'!$D$3:$H$9999,5,FALSE))),VLOOKUP(P59,'ESO Dungeon constants'!$D$3:$I$9999,6,FALSE),VLOOKUP(P59,'ESO zone constants'!$H$2:$K$9984,4,FALSE)),""))</f>
        <v>DLC_BASE_GAME</v>
      </c>
      <c r="T59" s="3" t="str">
        <f>IF(S59&lt;&gt;"",VLOOKUP(S59,'LibSets constants'!$B$4:$C$1000,2,FALSE),"")</f>
        <v>Included in base game</v>
      </c>
      <c r="V59" s="3" t="str">
        <f>IF(U59&lt;&gt;"",IF(U59&lt;&gt;"LIBSETS_DROP_MECHANIC_MONSTER_NAME",VLOOKUP(U59,'LibSets constants'!$I$4:$L$1000,3,FALSE),""),"")</f>
        <v/>
      </c>
      <c r="W59" s="3" t="str">
        <f>IF(U59&lt;&gt;"",IF(U59&lt;&gt;"LIBSETS_DROP_MECHANIC_MONSTER_NAME",VLOOKUP(U59,'LibSets constants'!$I$4:$L$1000,4,FALSE),""),"")</f>
        <v/>
      </c>
      <c r="X59" s="3" t="str">
        <f>IF(G59&lt;&gt;"LIBSETS_SETTYPE_BATTLEGROUND",IF(G59&lt;&gt;"LIBSETS_SETTYPE_SPECIAL",IF(Y59&lt;&gt;"",VLOOKUP(Y59,'ESO zone constants'!$D$2:$H$4950,5,FALSE),""),""),"")</f>
        <v/>
      </c>
      <c r="AA59" s="3" t="str">
        <f>IF(Z59&lt;&gt;"",IF(Z59&lt;&gt;"LIBSETS_DROP_MECHANIC_MONSTER_NAME",VLOOKUP(Z59,'LibSets constants'!$I$4:$L$1000,3,FALSE),""),"")</f>
        <v/>
      </c>
      <c r="AB59" s="3" t="str">
        <f>IF(Z59&lt;&gt;"",IF(Z59&lt;&gt;"LIBSETS_DROP_MECHANIC_MONSTER_NAME",VLOOKUP(Z59,'LibSets constants'!$I$4:$L$1000,4,FALSE),""),"")</f>
        <v/>
      </c>
      <c r="AC59" s="3" t="str">
        <f>IF(G59&lt;&gt;"LIBSETS_SETTYPE_BATTLEGROUND",IF(G59&lt;&gt;"LIBSETS_SETTYPE_SPECIAL",IF(AD59&lt;&gt;"",VLOOKUP(AD59,'ESO zone constants'!$D$2:$H$4950,5,FALSE),""),""),"")</f>
        <v/>
      </c>
      <c r="AF59" s="3" t="str">
        <f>IF(AE59&lt;&gt;"",IF(AE59&lt;&gt;"LIBSETS_DROP_MECHANIC_MONSTER_NAME",VLOOKUP(AE59,'LibSets constants'!$I$4:$L$1000,3,FALSE),""),"")</f>
        <v/>
      </c>
      <c r="AG59" s="3" t="str">
        <f>IF(AE59&lt;&gt;"",IF(AE59&lt;&gt;"LIBSETS_DROP_MECHANIC_MONSTER_NAME",VLOOKUP(AE59,'LibSets constants'!$I$4:$L$1000,4,FALSE),""),"")</f>
        <v/>
      </c>
      <c r="AH59" s="3" t="str">
        <f>IF(G59&lt;&gt;"LIBSETS_SETTYPE_BATTLEGROUND",IF(G59&lt;&gt;"LIBSETS_SETTYPE_SPECIAL",IF(AI59&lt;&gt;"",VLOOKUP(AI59,'ESO zone constants'!$D$2:$H$4950,5,FALSE),""),""),"")</f>
        <v/>
      </c>
      <c r="AK59" s="3" t="str">
        <f>IF(AJ59&lt;&gt;"",IF(AJ59&lt;&gt;"LIBSETS_DROP_MECHANIC_MONSTER_NAME",VLOOKUP(AJ59,'LibSets constants'!$I$4:$L$1000,3,FALSE),""),"")</f>
        <v/>
      </c>
      <c r="AL59" s="3" t="str">
        <f>IF(AJ59&lt;&gt;"",IF(AJ59&lt;&gt;"LIBSETS_DROP_MECHANIC_MONSTER_NAME",VLOOKUP(AJ59,'LibSets constants'!$I$4:$L$1000,4,FALSE),""),"")</f>
        <v/>
      </c>
      <c r="AM59" s="3" t="str">
        <f>IF(G59&lt;&gt;"LIBSETS_SETTYPE_BATTLEGROUND",IF(G59&lt;&gt;"LIBSETS_SETTYPE_SPECIAL",IF(AN59&lt;&gt;"",VLOOKUP(AN59,'ESO zone constants'!$D$2:$H$4950,5,FALSE),""),""),"")</f>
        <v/>
      </c>
      <c r="AP59" s="3" t="str">
        <f>IF(AO59&lt;&gt;"",IF(AO59&lt;&gt;"LIBSETS_DROP_MECHANIC_MONSTER_NAME",VLOOKUP(AO59,'LibSets constants'!$I$4:$L$1000,3,FALSE),""),"")</f>
        <v/>
      </c>
      <c r="AQ59" s="3" t="str">
        <f>IF(AO59&lt;&gt;"",IF(AO59&lt;&gt;"LIBSETS_DROP_MECHANIC_MONSTER_NAME",VLOOKUP(AO59,'LibSets constants'!$I$4:$L$1000,4,FALSE),""),"")</f>
        <v/>
      </c>
      <c r="AR59" s="3" t="str">
        <f>IF(G59&lt;&gt;"LIBSETS_SETTYPE_BATTLEGROUND",IF(G59&lt;&gt;"LIBSETS_SETTYPE_SPECIAL",IF(AS59&lt;&gt;"",VLOOKUP(AS59,'ESO zone constants'!$D$2:$H$4950,5,FALSE),""),""),"")</f>
        <v/>
      </c>
      <c r="AU59" s="3" t="str">
        <f>IF(AT59&lt;&gt;"",IF(AT59&lt;&gt;"LIBSETS_DROP_MECHANIC_MONSTER_NAME",VLOOKUP(AT59,'LibSets constants'!$I$4:$L$1000,3,FALSE),""),"")</f>
        <v/>
      </c>
      <c r="AV59" s="3" t="str">
        <f>IF(AT59&lt;&gt;"",IF(AT59&lt;&gt;"LIBSETS_DROP_MECHANIC_MONSTER_NAME",VLOOKUP(AT59,'LibSets constants'!$I$4:$L$1000,4,FALSE),""),"")</f>
        <v/>
      </c>
      <c r="AW59" s="21" t="str">
        <f t="shared" si="1"/>
        <v>[77] = {wayshrines={-1,-1,-1,},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constants'!$D$2:$H$4950,5,FALSE),""),"")</f>
        <v>20</v>
      </c>
      <c r="Q60" t="str">
        <f>IF(OR(K60="",K60&lt;=0,ISERROR(K60)),IF(AND(O60&lt;&gt;"",NOT(ISERROR(O60))),O60, ""),VLOOKUP(K60,'ESO wayshrine node constants'!$A$3:$D$10003,4,FALSE))</f>
        <v>Rivenspire</v>
      </c>
      <c r="S60" s="19" t="str">
        <f>IF(AND(R60&lt;&gt;"",NOT(ISERROR(R60))),R60,IF(P60&lt;&gt;"",IF(NOT(ISERROR(VLOOKUP(P60,'ESO Dungeon constants'!$D$3:$H$9999,5,FALSE))),VLOOKUP(P60,'ESO Dungeon constants'!$D$3:$I$9999,6,FALSE),VLOOKUP(P60,'ESO zone constants'!$H$2:$K$9984,4,FALSE)),""))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constants'!$D$2:$H$4950,5,FALSE),""),""),"")</f>
        <v>108</v>
      </c>
      <c r="Y60" t="str">
        <f>VLOOKUP(L60,'ESO wayshrine node constants'!$A$3:$D$10003,4,FALSE)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constants'!$D$2:$H$4950,5,FALSE),""),""),"")</f>
        <v>117</v>
      </c>
      <c r="AD60" t="str">
        <f>VLOOKUP(M60,'ESO wayshrine node constants'!$A$3:$D$10003,4,FALSE)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constants'!$D$2:$H$4950,5,FALSE),""),""),"")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constants'!$D$2:$H$4950,5,FALSE),""),""),"")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constants'!$D$2:$H$4950,5,FALSE),""),""),"")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constants'!$D$2:$H$4950,5,FALSE),""),"")</f>
        <v>92</v>
      </c>
      <c r="Q61" t="str">
        <f>IF(OR(K61="",K61&lt;=0,ISERROR(K61)),IF(AND(O61&lt;&gt;"",NOT(ISERROR(O61))),O61, ""),VLOOKUP(K61,'ESO wayshrine node constants'!$A$3:$D$10003,4,FALSE))</f>
        <v>Bangkorai</v>
      </c>
      <c r="S61" s="19" t="str">
        <f>IF(AND(R61&lt;&gt;"",NOT(ISERROR(R61))),R61,IF(P61&lt;&gt;"",IF(NOT(ISERROR(VLOOKUP(P61,'ESO Dungeon constants'!$D$3:$H$9999,5,FALSE))),VLOOKUP(P61,'ESO Dungeon constants'!$D$3:$I$9999,6,FALSE),VLOOKUP(P61,'ESO zone constants'!$H$2:$K$9984,4,FALSE)),""))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constants'!$D$2:$H$4950,5,FALSE),""),""),"")</f>
        <v>382</v>
      </c>
      <c r="Y61" t="str">
        <f>VLOOKUP(L61,'ESO wayshrine node constants'!$A$3:$D$10003,4,FALSE)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constants'!$D$2:$H$4950,5,FALSE),""),""),"")</f>
        <v>103</v>
      </c>
      <c r="AD61" t="str">
        <f>VLOOKUP(M61,'ESO wayshrine node constants'!$A$3:$D$10003,4,FALSE)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constants'!$D$2:$H$4950,5,FALSE),""),""),"")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constants'!$D$2:$H$4950,5,FALSE),""),""),"")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constants'!$D$2:$H$4950,5,FALSE),""),""),"")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constants'!$D$2:$H$4950,5,FALSE),""),"")</f>
        <v>92</v>
      </c>
      <c r="Q62" t="str">
        <f>IF(OR(K62="",K62&lt;=0,ISERROR(K62)),IF(AND(O62&lt;&gt;"",NOT(ISERROR(O62))),O62, ""),VLOOKUP(K62,'ESO wayshrine node constants'!$A$3:$D$10003,4,FALSE))</f>
        <v>Bangkorai</v>
      </c>
      <c r="S62" s="19" t="str">
        <f>IF(AND(R62&lt;&gt;"",NOT(ISERROR(R62))),R62,IF(P62&lt;&gt;"",IF(NOT(ISERROR(VLOOKUP(P62,'ESO Dungeon constants'!$D$3:$H$9999,5,FALSE))),VLOOKUP(P62,'ESO Dungeon constants'!$D$3:$I$9999,6,FALSE),VLOOKUP(P62,'ESO zone constants'!$H$2:$K$9984,4,FALSE)),""))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constants'!$D$2:$H$4950,5,FALSE),""),""),"")</f>
        <v>382</v>
      </c>
      <c r="Y62" t="str">
        <f>VLOOKUP(L62,'ESO wayshrine node constants'!$A$3:$D$10003,4,FALSE)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constants'!$D$2:$H$4950,5,FALSE),""),""),"")</f>
        <v>103</v>
      </c>
      <c r="AD62" t="str">
        <f>VLOOKUP(M62,'ESO wayshrine node constants'!$A$3:$D$10003,4,FALSE)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constants'!$D$2:$H$4950,5,FALSE),""),""),"")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constants'!$D$2:$H$4950,5,FALSE),""),""),"")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constants'!$D$2:$H$4950,5,FALSE),""),""),"")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constants'!$D$2:$H$4950,5,FALSE),""),"")</f>
        <v>104</v>
      </c>
      <c r="Q63" t="str">
        <f>IF(OR(K63="",K63&lt;=0,ISERROR(K63)),IF(AND(O63&lt;&gt;"",NOT(ISERROR(O63))),O63, ""),VLOOKUP(K63,'ESO wayshrine node constants'!$A$3:$D$10003,4,FALSE))</f>
        <v>Alik'r Desert</v>
      </c>
      <c r="S63" s="19" t="str">
        <f>IF(AND(R63&lt;&gt;"",NOT(ISERROR(R63))),R63,IF(P63&lt;&gt;"",IF(NOT(ISERROR(VLOOKUP(P63,'ESO Dungeon constants'!$D$3:$H$9999,5,FALSE))),VLOOKUP(P63,'ESO Dungeon constants'!$D$3:$I$9999,6,FALSE),VLOOKUP(P63,'ESO zone constants'!$H$2:$K$9984,4,FALSE)),""))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constants'!$D$2:$H$4950,5,FALSE),""),""),"")</f>
        <v>58</v>
      </c>
      <c r="Y63" t="str">
        <f>VLOOKUP(L63,'ESO wayshrine node constants'!$A$3:$D$10003,4,FALSE)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constants'!$D$2:$H$4950,5,FALSE),""),""),"")</f>
        <v>101</v>
      </c>
      <c r="AD63" t="str">
        <f>VLOOKUP(M63,'ESO wayshrine node constants'!$A$3:$D$10003,4,FALSE)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constants'!$D$2:$H$4950,5,FALSE),""),""),"")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constants'!$D$2:$H$4950,5,FALSE),""),""),"")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constants'!$D$2:$H$4950,5,FALSE),""),""),"")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constants'!$D$2:$H$4950,5,FALSE),""),"")</f>
        <v>104</v>
      </c>
      <c r="Q64" t="str">
        <f>IF(OR(K64="",K64&lt;=0,ISERROR(K64)),IF(AND(O64&lt;&gt;"",NOT(ISERROR(O64))),O64, ""),VLOOKUP(K64,'ESO wayshrine node constants'!$A$3:$D$10003,4,FALSE))</f>
        <v>Alik'r Desert</v>
      </c>
      <c r="S64" s="19" t="str">
        <f>IF(AND(R64&lt;&gt;"",NOT(ISERROR(R64))),R64,IF(P64&lt;&gt;"",IF(NOT(ISERROR(VLOOKUP(P64,'ESO Dungeon constants'!$D$3:$H$9999,5,FALSE))),VLOOKUP(P64,'ESO Dungeon constants'!$D$3:$I$9999,6,FALSE),VLOOKUP(P64,'ESO zone constants'!$H$2:$K$9984,4,FALSE)),""))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constants'!$D$2:$H$4950,5,FALSE),""),""),"")</f>
        <v>58</v>
      </c>
      <c r="Y64" t="str">
        <f>VLOOKUP(L64,'ESO wayshrine node constants'!$A$3:$D$10003,4,FALSE)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constants'!$D$2:$H$4950,5,FALSE),""),""),"")</f>
        <v>101</v>
      </c>
      <c r="AD64" t="str">
        <f>VLOOKUP(M64,'ESO wayshrine node constants'!$A$3:$D$10003,4,FALSE)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constants'!$D$2:$H$4950,5,FALSE),""),""),"")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constants'!$D$2:$H$4950,5,FALSE),""),""),"")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constants'!$D$2:$H$4950,5,FALSE),""),""),"")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856</v>
      </c>
      <c r="C65" t="s">
        <v>857</v>
      </c>
      <c r="D65" s="3">
        <f t="shared" si="0"/>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constants'!$D$2:$H$4950,5,FALSE),""),"")</f>
        <v>181</v>
      </c>
      <c r="Q65" t="str">
        <f>IF(OR(K65="",K65&lt;=0,ISERROR(K65)),IF(AND(O65&lt;&gt;"",NOT(ISERROR(O65))),O65, ""),VLOOKUP(K65,'ESO wayshrine node constants'!$A$3:$D$10003,4,FALSE))</f>
        <v>Cyrodiil</v>
      </c>
      <c r="S65" s="19" t="str">
        <f>IF(AND(R65&lt;&gt;"",NOT(ISERROR(R65))),R65,IF(P65&lt;&gt;"",IF(NOT(ISERROR(VLOOKUP(P65,'ESO Dungeon constants'!$D$3:$H$9999,5,FALSE))),VLOOKUP(P65,'ESO Dungeon constants'!$D$3:$I$9999,6,FALSE),VLOOKUP(P65,'ESO zone constants'!$H$2:$K$9984,4,FALSE)),""))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constants'!$D$2:$H$4950,5,FALSE),""),""),"")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constants'!$D$2:$H$4950,5,FALSE),""),""),"")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constants'!$D$2:$H$4950,5,FALSE),""),""),"")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constants'!$D$2:$H$4950,5,FALSE),""),""),"")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constants'!$D$2:$H$4950,5,FALSE),""),""),"")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constants'!$D$2:$H$4950,5,FALSE),""),"")</f>
        <v>208</v>
      </c>
      <c r="Q66" t="str">
        <f>IF(OR(K66="",K66&lt;=0,ISERROR(K66)),IF(AND(O66&lt;&gt;"",NOT(ISERROR(O66))),O66, ""),VLOOKUP(K66,'ESO wayshrine node constants'!$A$3:$D$10003,4,FALSE))</f>
        <v>The Earth Forge</v>
      </c>
      <c r="S66" s="19" t="str">
        <f>IF(AND(R66&lt;&gt;"",NOT(ISERROR(R66))),R66,IF(P66&lt;&gt;"",IF(NOT(ISERROR(VLOOKUP(P66,'ESO Dungeon constants'!$D$3:$H$9999,5,FALSE))),VLOOKUP(P66,'ESO Dungeon constants'!$D$3:$I$9999,6,FALSE),VLOOKUP(P66,'ESO zone constants'!$H$2:$K$9984,4,FALSE)),""))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constants'!$D$2:$H$4950,5,FALSE),""),""),"")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constants'!$D$2:$H$4950,5,FALSE),""),""),"")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constants'!$D$2:$H$4950,5,FALSE),""),""),"")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constants'!$D$2:$H$4950,5,FALSE),""),""),"")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constants'!$D$2:$H$4950,5,FALSE),""),""),"")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x14ac:dyDescent="0.25">
      <c r="A67" s="12">
        <v>85</v>
      </c>
      <c r="B67" t="s">
        <v>860</v>
      </c>
      <c r="C67" t="s">
        <v>861</v>
      </c>
      <c r="D67" s="3">
        <f t="shared" ref="D67:D130" si="6">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constants'!$D$2:$H$4950,5,FALSE),""),"")</f>
        <v>181</v>
      </c>
      <c r="Q67" t="str">
        <f>IF(OR(K67="",K67&lt;=0,ISERROR(K67)),IF(AND(O67&lt;&gt;"",NOT(ISERROR(O67))),O67, ""),VLOOKUP(K67,'ESO wayshrine node constants'!$A$3:$D$10003,4,FALSE))</f>
        <v>Cyrodiil</v>
      </c>
      <c r="S67" s="19" t="str">
        <f>IF(AND(R67&lt;&gt;"",NOT(ISERROR(R67))),R67,IF(P67&lt;&gt;"",IF(NOT(ISERROR(VLOOKUP(P67,'ESO Dungeon constants'!$D$3:$H$9999,5,FALSE))),VLOOKUP(P67,'ESO Dungeon constants'!$D$3:$I$9999,6,FALSE),VLOOKUP(P67,'ESO zone constants'!$H$2:$K$9984,4,FALSE)),""))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constants'!$D$2:$H$4950,5,FALSE),""),""),"")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constants'!$D$2:$H$4950,5,FALSE),""),""),"")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constants'!$D$2:$H$4950,5,FALSE),""),""),"")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constants'!$D$2:$H$4950,5,FALSE),""),""),"")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constants'!$D$2:$H$4950,5,FALSE),""),""),"")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 t="shared" si="6"/>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constants'!$D$2:$H$4950,5,FALSE),""),"")</f>
        <v>381</v>
      </c>
      <c r="Q68" t="str">
        <f>IF(OR(K68="",K68&lt;=0,ISERROR(K68)),IF(AND(O68&lt;&gt;"",NOT(ISERROR(O68))),O68, ""),VLOOKUP(K68,'ESO wayshrine node constants'!$A$3:$D$10003,4,FALSE))</f>
        <v>Auridon</v>
      </c>
      <c r="S68" s="19" t="str">
        <f>IF(AND(R68&lt;&gt;"",NOT(ISERROR(R68))),R68,IF(P68&lt;&gt;"",IF(NOT(ISERROR(VLOOKUP(P68,'ESO Dungeon constants'!$D$3:$H$9999,5,FALSE))),VLOOKUP(P68,'ESO Dungeon constants'!$D$3:$I$9999,6,FALSE),VLOOKUP(P68,'ESO zone constants'!$H$2:$K$9984,4,FALSE)),""))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constants'!$D$2:$H$4950,5,FALSE),""),""),"")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constants'!$D$2:$H$4950,5,FALSE),""),""),"")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constants'!$D$2:$H$4950,5,FALSE),""),""),"")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constants'!$D$2:$H$4950,5,FALSE),""),""),"")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constants'!$D$2:$H$4950,5,FALSE),""),""),"")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constants'!$D$2:$H$4950,5,FALSE),""),"")</f>
        <v>267</v>
      </c>
      <c r="Q69" t="str">
        <f>IF(OR(K69="",K69&lt;=0,ISERROR(K69)),IF(AND(O69&lt;&gt;"",NOT(ISERROR(O69))),O69, ""),VLOOKUP(K69,'ESO wayshrine node constants'!$A$3:$D$10003,4,FALSE))</f>
        <v>Eyevea</v>
      </c>
      <c r="S69" s="19" t="str">
        <f>IF(AND(R69&lt;&gt;"",NOT(ISERROR(R69))),R69,IF(P69&lt;&gt;"",IF(NOT(ISERROR(VLOOKUP(P69,'ESO Dungeon constants'!$D$3:$H$9999,5,FALSE))),VLOOKUP(P69,'ESO Dungeon constants'!$D$3:$I$9999,6,FALSE),VLOOKUP(P69,'ESO zone constants'!$H$2:$K$9984,4,FALSE)),""))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constants'!$D$2:$H$4950,5,FALSE),""),""),"")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constants'!$D$2:$H$4950,5,FALSE),""),""),"")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constants'!$D$2:$H$4950,5,FALSE),""),""),"")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constants'!$D$2:$H$4950,5,FALSE),""),""),"")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constants'!$D$2:$H$4950,5,FALSE),""),""),"")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x14ac:dyDescent="0.25">
      <c r="A70" s="12">
        <v>88</v>
      </c>
      <c r="B70" t="s">
        <v>866</v>
      </c>
      <c r="C70" t="s">
        <v>867</v>
      </c>
      <c r="D70" s="3">
        <f t="shared" si="6"/>
        <v>88</v>
      </c>
      <c r="G70" s="8" t="s">
        <v>1647</v>
      </c>
      <c r="I70" t="s">
        <v>97</v>
      </c>
      <c r="J70" t="s">
        <v>97</v>
      </c>
      <c r="K70">
        <v>-1</v>
      </c>
      <c r="L70">
        <v>-1</v>
      </c>
      <c r="M70">
        <v>-1</v>
      </c>
      <c r="N70">
        <v>0</v>
      </c>
      <c r="O70" s="70" t="s">
        <v>447</v>
      </c>
      <c r="P70" s="3">
        <f>IF(AND(G70&lt;&gt;"LIBSETS_SETTYPE_BATTLEGROUND",G70&lt;&gt;"LIBSETS_SETTYPE_SPECIAL",G70&lt;&gt;"LIBSETS_SETTYPE_MYTHIC"), IF(Q70&lt;&gt;"",VLOOKUP(Q70,'ESO zone constants'!$D$2:$H$4950,5,FALSE),""),"")</f>
        <v>635</v>
      </c>
      <c r="Q70" t="str">
        <f>IF(OR(K70="",K70&lt;=0,ISERROR(K70)),IF(AND(O70&lt;&gt;"",NOT(ISERROR(O70))),O70, ""),VLOOKUP(K70,'ESO wayshrine node constants'!$A$3:$D$10003,4,FALSE))</f>
        <v>Dragonstar Arena</v>
      </c>
      <c r="S70" s="19" t="str">
        <f>IF(AND(R70&lt;&gt;"",NOT(ISERROR(R70))),R70,IF(P70&lt;&gt;"",IF(NOT(ISERROR(VLOOKUP(P70,'ESO Dungeon constants'!$D$3:$H$9999,5,FALSE))),VLOOKUP(P70,'ESO Dungeon constants'!$D$3:$I$9999,6,FALSE),VLOOKUP(P70,'ESO zone constants'!$H$2:$K$9984,4,FALSE)),""))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constants'!$D$2:$H$4950,5,FALSE),""),""),"")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constants'!$D$2:$H$4950,5,FALSE),""),""),"")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constants'!$D$2:$H$4950,5,FALSE),""),""),"")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constants'!$D$2:$H$4950,5,FALSE),""),""),"")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constants'!$D$2:$H$4950,5,FALSE),""),""),"")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{wayshrines={-1,-1,-1,},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868</v>
      </c>
      <c r="C71" t="s">
        <v>869</v>
      </c>
      <c r="D71" s="3">
        <f t="shared" si="6"/>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constants'!$D$2:$H$4950,5,FALSE),""),"")</f>
        <v>181</v>
      </c>
      <c r="Q71" t="str">
        <f>IF(OR(K71="",K71&lt;=0,ISERROR(K71)),IF(AND(O71&lt;&gt;"",NOT(ISERROR(O71))),O71, ""),VLOOKUP(K71,'ESO wayshrine node constants'!$A$3:$D$10003,4,FALSE))</f>
        <v>Cyrodiil</v>
      </c>
      <c r="S71" s="19" t="str">
        <f>IF(AND(R71&lt;&gt;"",NOT(ISERROR(R71))),R71,IF(P71&lt;&gt;"",IF(NOT(ISERROR(VLOOKUP(P71,'ESO Dungeon constants'!$D$3:$H$9999,5,FALSE))),VLOOKUP(P71,'ESO Dungeon constants'!$D$3:$I$9999,6,FALSE),VLOOKUP(P71,'ESO zone constants'!$H$2:$K$9984,4,FALSE)),""))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constants'!$D$2:$H$4950,5,FALSE),""),""),"")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constants'!$D$2:$H$4950,5,FALSE),""),""),"")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constants'!$D$2:$H$4950,5,FALSE),""),""),"")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constants'!$D$2:$H$4950,5,FALSE),""),""),"")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constants'!$D$2:$H$4950,5,FALSE),""),""),"")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x14ac:dyDescent="0.25">
      <c r="A72" s="12">
        <v>90</v>
      </c>
      <c r="B72" t="s">
        <v>870</v>
      </c>
      <c r="C72" t="s">
        <v>871</v>
      </c>
      <c r="D72" s="3">
        <f t="shared" si="6"/>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constants'!$D$2:$H$4950,5,FALSE),""),"")</f>
        <v>382</v>
      </c>
      <c r="Q72" t="str">
        <f>IF(OR(K72="",K72&lt;=0,ISERROR(K72)),IF(AND(O72&lt;&gt;"",NOT(ISERROR(O72))),O72, ""),VLOOKUP(K72,'ESO wayshrine node constants'!$A$3:$D$10003,4,FALSE))</f>
        <v>Reaper's March</v>
      </c>
      <c r="S72" s="19" t="str">
        <f>IF(AND(R72&lt;&gt;"",NOT(ISERROR(R72))),R72,IF(P72&lt;&gt;"",IF(NOT(ISERROR(VLOOKUP(P72,'ESO Dungeon constants'!$D$3:$H$9999,5,FALSE))),VLOOKUP(P72,'ESO Dungeon constants'!$D$3:$I$9999,6,FALSE),VLOOKUP(P72,'ESO zone constants'!$H$2:$K$9984,4,FALSE)),""))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constants'!$D$2:$H$4950,5,FALSE),""),""),"")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constants'!$D$2:$H$4950,5,FALSE),""),""),"")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constants'!$D$2:$H$4950,5,FALSE),""),""),"")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constants'!$D$2:$H$4950,5,FALSE),""),""),"")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constants'!$D$2:$H$4950,5,FALSE),""),""),"")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872</v>
      </c>
      <c r="C73" t="s">
        <v>873</v>
      </c>
      <c r="D73" s="3">
        <f t="shared" si="6"/>
        <v>91</v>
      </c>
      <c r="G73" s="8" t="s">
        <v>1652</v>
      </c>
      <c r="I73" t="s">
        <v>97</v>
      </c>
      <c r="J73" t="s">
        <v>97</v>
      </c>
      <c r="K73">
        <v>-1</v>
      </c>
      <c r="L73">
        <v>-1</v>
      </c>
      <c r="M73">
        <v>-1</v>
      </c>
      <c r="N73">
        <v>0</v>
      </c>
      <c r="O73" s="70" t="s">
        <v>47</v>
      </c>
      <c r="P73" s="3">
        <f>IF(AND(G73&lt;&gt;"LIBSETS_SETTYPE_BATTLEGROUND",G73&lt;&gt;"LIBSETS_SETTYPE_SPECIAL",G73&lt;&gt;"LIBSETS_SETTYPE_MYTHIC"), IF(Q73&lt;&gt;"",VLOOKUP(Q73,'ESO zone constants'!$D$2:$H$4950,5,FALSE),""),"")</f>
        <v>11</v>
      </c>
      <c r="Q73" t="str">
        <f>IF(OR(K73="",K73&lt;=0,ISERROR(K73)),IF(AND(O73&lt;&gt;"",NOT(ISERROR(O73))),O73, ""),VLOOKUP(K73,'ESO wayshrine node constants'!$A$3:$D$10003,4,FALSE))</f>
        <v>Vaults of Madness</v>
      </c>
      <c r="S73" s="19" t="str">
        <f>IF(AND(R73&lt;&gt;"",NOT(ISERROR(R73))),R73,IF(P73&lt;&gt;"",IF(NOT(ISERROR(VLOOKUP(P73,'ESO Dungeon constants'!$D$3:$H$9999,5,FALSE))),VLOOKUP(P73,'ESO Dungeon constants'!$D$3:$I$9999,6,FALSE),VLOOKUP(P73,'ESO zone constants'!$H$2:$K$9984,4,FALSE)),""))</f>
        <v>DLC_BASE_GAME</v>
      </c>
      <c r="T73" s="3" t="str">
        <f>IF(S73&lt;&gt;"",VLOOKUP(S73,'LibSets constants'!$B$4:$C$1000,2,FALSE),"")</f>
        <v>Included in base game</v>
      </c>
      <c r="V73" s="44" t="str">
        <f>IF(U73&lt;&gt;"",IF(U73&lt;&gt;"LIBSETS_DROP_MECHANIC_MONSTER_NAME",VLOOKUP(U73,'LibSets constants'!$I$4:$L$1000,3,FALSE),""),"")</f>
        <v/>
      </c>
      <c r="W73" s="3" t="str">
        <f>IF(U73&lt;&gt;"",IF(U73&lt;&gt;"LIBSETS_DROP_MECHANIC_MONSTER_NAME",VLOOKUP(U73,'LibSets constants'!$I$4:$L$1000,4,FALSE),""),"")</f>
        <v/>
      </c>
      <c r="X73" s="3" t="str">
        <f>IF(G73&lt;&gt;"LIBSETS_SETTYPE_BATTLEGROUND",IF(G73&lt;&gt;"LIBSETS_SETTYPE_SPECIAL",IF(Y73&lt;&gt;"",VLOOKUP(Y73,'ESO zone constants'!$D$2:$H$4950,5,FALSE),""),""),"")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constants'!$D$2:$H$4950,5,FALSE),""),""),"")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constants'!$D$2:$H$4950,5,FALSE),""),""),"")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constants'!$D$2:$H$4950,5,FALSE),""),""),"")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constants'!$D$2:$H$4950,5,FALSE),""),""),"")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[91] = {wayshrines={-1,-1,-1,},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874</v>
      </c>
      <c r="C74" t="s">
        <v>875</v>
      </c>
      <c r="D74" s="3">
        <f t="shared" si="6"/>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constants'!$D$2:$H$4950,5,FALSE),""),"")</f>
        <v>208</v>
      </c>
      <c r="Q74" t="str">
        <f>IF(OR(K74="",K74&lt;=0,ISERROR(K74)),IF(AND(O74&lt;&gt;"",NOT(ISERROR(O74))),O74, ""),VLOOKUP(K74,'ESO wayshrine node constants'!$A$3:$D$10003,4,FALSE))</f>
        <v>The Earth Forge</v>
      </c>
      <c r="S74" s="19" t="str">
        <f>IF(AND(R74&lt;&gt;"",NOT(ISERROR(R74))),R74,IF(P74&lt;&gt;"",IF(NOT(ISERROR(VLOOKUP(P74,'ESO Dungeon constants'!$D$3:$H$9999,5,FALSE))),VLOOKUP(P74,'ESO Dungeon constants'!$D$3:$I$9999,6,FALSE),VLOOKUP(P74,'ESO zone constants'!$H$2:$K$9984,4,FALSE)),""))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constants'!$D$2:$H$4950,5,FALSE),""),""),"")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constants'!$D$2:$H$4950,5,FALSE),""),""),"")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constants'!$D$2:$H$4950,5,FALSE),""),""),"")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constants'!$D$2:$H$4950,5,FALSE),""),""),"")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constants'!$D$2:$H$4950,5,FALSE),""),""),"")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x14ac:dyDescent="0.25">
      <c r="A75" s="12">
        <v>93</v>
      </c>
      <c r="B75" t="s">
        <v>876</v>
      </c>
      <c r="C75" t="s">
        <v>877</v>
      </c>
      <c r="D75" s="3">
        <f t="shared" si="6"/>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constants'!$D$2:$H$4950,5,FALSE),""),"")</f>
        <v>19</v>
      </c>
      <c r="Q75" t="str">
        <f>IF(OR(K75="",K75&lt;=0,ISERROR(K75)),IF(AND(O75&lt;&gt;"",NOT(ISERROR(O75))),O75, ""),VLOOKUP(K75,'ESO wayshrine node constants'!$A$3:$D$10003,4,FALSE))</f>
        <v>Stormhaven</v>
      </c>
      <c r="S75" s="19" t="str">
        <f>IF(AND(R75&lt;&gt;"",NOT(ISERROR(R75))),R75,IF(P75&lt;&gt;"",IF(NOT(ISERROR(VLOOKUP(P75,'ESO Dungeon constants'!$D$3:$H$9999,5,FALSE))),VLOOKUP(P75,'ESO Dungeon constants'!$D$3:$I$9999,6,FALSE),VLOOKUP(P75,'ESO zone constants'!$H$2:$K$9984,4,FALSE)),""))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constants'!$D$2:$H$4950,5,FALSE),""),""),"")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constants'!$D$2:$H$4950,5,FALSE),""),""),"")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constants'!$D$2:$H$4950,5,FALSE),""),""),"")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constants'!$D$2:$H$4950,5,FALSE),""),""),"")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constants'!$D$2:$H$4950,5,FALSE),""),""),"")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878</v>
      </c>
      <c r="C76" t="s">
        <v>879</v>
      </c>
      <c r="D76" s="3">
        <f t="shared" si="6"/>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constants'!$D$2:$H$4950,5,FALSE),""),"")</f>
        <v>347</v>
      </c>
      <c r="Q76" t="str">
        <f>IF(OR(K76="",K76&lt;=0,ISERROR(K76)),IF(AND(O76&lt;&gt;"",NOT(ISERROR(O76))),O76, ""),VLOOKUP(K76,'ESO wayshrine node constants'!$A$3:$D$10003,4,FALSE))</f>
        <v>Coldharbour</v>
      </c>
      <c r="S76" s="19" t="str">
        <f>IF(AND(R76&lt;&gt;"",NOT(ISERROR(R76))),R76,IF(P76&lt;&gt;"",IF(NOT(ISERROR(VLOOKUP(P76,'ESO Dungeon constants'!$D$3:$H$9999,5,FALSE))),VLOOKUP(P76,'ESO Dungeon constants'!$D$3:$I$9999,6,FALSE),VLOOKUP(P76,'ESO zone constants'!$H$2:$K$9984,4,FALSE)),""))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constants'!$D$2:$H$4950,5,FALSE),""),""),"")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constants'!$D$2:$H$4950,5,FALSE),""),""),"")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constants'!$D$2:$H$4950,5,FALSE),""),""),"")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constants'!$D$2:$H$4950,5,FALSE),""),""),"")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constants'!$D$2:$H$4950,5,FALSE),""),""),"")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constants'!$D$2:$H$4950,5,FALSE),""),"")</f>
        <v>267</v>
      </c>
      <c r="Q77" t="str">
        <f>IF(OR(K77="",K77&lt;=0,ISERROR(K77)),IF(AND(O77&lt;&gt;"",NOT(ISERROR(O77))),O77, ""),VLOOKUP(K77,'ESO wayshrine node constants'!$A$3:$D$10003,4,FALSE))</f>
        <v>Eyevea</v>
      </c>
      <c r="S77" s="19" t="str">
        <f>IF(AND(R77&lt;&gt;"",NOT(ISERROR(R77))),R77,IF(P77&lt;&gt;"",IF(NOT(ISERROR(VLOOKUP(P77,'ESO Dungeon constants'!$D$3:$H$9999,5,FALSE))),VLOOKUP(P77,'ESO Dungeon constants'!$D$3:$I$9999,6,FALSE),VLOOKUP(P77,'ESO zone constants'!$H$2:$K$9984,4,FALSE)),""))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constants'!$D$2:$H$4950,5,FALSE),""),""),"")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constants'!$D$2:$H$4950,5,FALSE),""),""),"")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constants'!$D$2:$H$4950,5,FALSE),""),""),"")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constants'!$D$2:$H$4950,5,FALSE),""),""),"")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constants'!$D$2:$H$4950,5,FALSE),""),""),"")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x14ac:dyDescent="0.25">
      <c r="A78" s="12">
        <v>96</v>
      </c>
      <c r="B78" t="s">
        <v>882</v>
      </c>
      <c r="C78" t="s">
        <v>883</v>
      </c>
      <c r="D78" s="3">
        <f t="shared" si="6"/>
        <v>96</v>
      </c>
      <c r="G78" s="8" t="s">
        <v>1652</v>
      </c>
      <c r="I78" t="s">
        <v>97</v>
      </c>
      <c r="J78" t="s">
        <v>97</v>
      </c>
      <c r="K78">
        <v>-1</v>
      </c>
      <c r="L78">
        <v>-1</v>
      </c>
      <c r="M78">
        <v>-1</v>
      </c>
      <c r="N78">
        <v>0</v>
      </c>
      <c r="O78" s="70" t="s">
        <v>61</v>
      </c>
      <c r="P78" s="3">
        <f>IF(AND(G78&lt;&gt;"LIBSETS_SETTYPE_BATTLEGROUND",G78&lt;&gt;"LIBSETS_SETTYPE_SPECIAL",G78&lt;&gt;"LIBSETS_SETTYPE_MYTHIC"), IF(Q78&lt;&gt;"",VLOOKUP(Q78,'ESO zone constants'!$D$2:$H$4950,5,FALSE),""),"")</f>
        <v>63</v>
      </c>
      <c r="Q78" t="str">
        <f>IF(OR(K78="",K78&lt;=0,ISERROR(K78)),IF(AND(O78&lt;&gt;"",NOT(ISERROR(O78))),O78, ""),VLOOKUP(K78,'ESO wayshrine node constants'!$A$3:$D$10003,4,FALSE))</f>
        <v>Darkshade Caverns I</v>
      </c>
      <c r="S78" s="19" t="str">
        <f>IF(AND(R78&lt;&gt;"",NOT(ISERROR(R78))),R78,IF(P78&lt;&gt;"",IF(NOT(ISERROR(VLOOKUP(P78,'ESO Dungeon constants'!$D$3:$H$9999,5,FALSE))),VLOOKUP(P78,'ESO Dungeon constants'!$D$3:$I$9999,6,FALSE),VLOOKUP(P78,'ESO zone constants'!$H$2:$K$9984,4,FALSE)),""))</f>
        <v>DLC_BASE_GAME</v>
      </c>
      <c r="T78" s="3" t="str">
        <f>IF(S78&lt;&gt;"",VLOOKUP(S78,'LibSets constants'!$B$4:$C$1000,2,FALSE),"")</f>
        <v>Included in base game</v>
      </c>
      <c r="V78" s="3" t="str">
        <f>IF(U78&lt;&gt;"",IF(U78&lt;&gt;"LIBSETS_DROP_MECHANIC_MONSTER_NAME",VLOOKUP(U78,'LibSets constants'!$I$4:$L$1000,3,FALSE),""),"")</f>
        <v/>
      </c>
      <c r="W78" s="3" t="str">
        <f>IF(U78&lt;&gt;"",IF(U78&lt;&gt;"LIBSETS_DROP_MECHANIC_MONSTER_NAME",VLOOKUP(U78,'LibSets constants'!$I$4:$L$1000,4,FALSE),""),"")</f>
        <v/>
      </c>
      <c r="X78" s="3">
        <f>IF(G78&lt;&gt;"LIBSETS_SETTYPE_BATTLEGROUND",IF(G78&lt;&gt;"LIBSETS_SETTYPE_SPECIAL",IF(Y78&lt;&gt;"",VLOOKUP(Y78,'ESO zone constants'!$D$2:$H$4950,5,FALSE),""),""),"")</f>
        <v>930</v>
      </c>
      <c r="Y78" t="s">
        <v>46</v>
      </c>
      <c r="AA78" s="3" t="str">
        <f>IF(Z78&lt;&gt;"",IF(Z78&lt;&gt;"LIBSETS_DROP_MECHANIC_MONSTER_NAME",VLOOKUP(Z78,'LibSets constants'!$I$4:$L$1000,3,FALSE),""),"")</f>
        <v/>
      </c>
      <c r="AB78" s="3" t="str">
        <f>IF(Z78&lt;&gt;"",IF(Z78&lt;&gt;"LIBSETS_DROP_MECHANIC_MONSTER_NAME",VLOOKUP(Z78,'LibSets constants'!$I$4:$L$1000,4,FALSE),""),"")</f>
        <v/>
      </c>
      <c r="AC78" s="3" t="str">
        <f>IF(G78&lt;&gt;"LIBSETS_SETTYPE_BATTLEGROUND",IF(G78&lt;&gt;"LIBSETS_SETTYPE_SPECIAL",IF(AD78&lt;&gt;"",VLOOKUP(AD78,'ESO zone constants'!$D$2:$H$4950,5,FALSE),""),""),"")</f>
        <v/>
      </c>
      <c r="AF78" s="3" t="str">
        <f>IF(AE78&lt;&gt;"",IF(AE78&lt;&gt;"LIBSETS_DROP_MECHANIC_MONSTER_NAME",VLOOKUP(AE78,'LibSets constants'!$I$4:$L$1000,3,FALSE),""),"")</f>
        <v/>
      </c>
      <c r="AG78" s="3" t="str">
        <f>IF(AE78&lt;&gt;"",IF(AE78&lt;&gt;"LIBSETS_DROP_MECHANIC_MONSTER_NAME",VLOOKUP(AE78,'LibSets constants'!$I$4:$L$1000,4,FALSE),""),"")</f>
        <v/>
      </c>
      <c r="AH78" s="3" t="str">
        <f>IF(G78&lt;&gt;"LIBSETS_SETTYPE_BATTLEGROUND",IF(G78&lt;&gt;"LIBSETS_SETTYPE_SPECIAL",IF(AI78&lt;&gt;"",VLOOKUP(AI78,'ESO zone constants'!$D$2:$H$4950,5,FALSE),""),""),"")</f>
        <v/>
      </c>
      <c r="AK78" s="3" t="str">
        <f>IF(AJ78&lt;&gt;"",IF(AJ78&lt;&gt;"LIBSETS_DROP_MECHANIC_MONSTER_NAME",VLOOKUP(AJ78,'LibSets constants'!$I$4:$L$1000,3,FALSE),""),"")</f>
        <v/>
      </c>
      <c r="AL78" s="3" t="str">
        <f>IF(AJ78&lt;&gt;"",IF(AJ78&lt;&gt;"LIBSETS_DROP_MECHANIC_MONSTER_NAME",VLOOKUP(AJ78,'LibSets constants'!$I$4:$L$1000,4,FALSE),""),"")</f>
        <v/>
      </c>
      <c r="AM78" s="3" t="str">
        <f>IF(G78&lt;&gt;"LIBSETS_SETTYPE_BATTLEGROUND",IF(G78&lt;&gt;"LIBSETS_SETTYPE_SPECIAL",IF(AN78&lt;&gt;"",VLOOKUP(AN78,'ESO zone constants'!$D$2:$H$4950,5,FALSE),""),""),"")</f>
        <v/>
      </c>
      <c r="AP78" s="3" t="str">
        <f>IF(AO78&lt;&gt;"",IF(AO78&lt;&gt;"LIBSETS_DROP_MECHANIC_MONSTER_NAME",VLOOKUP(AO78,'LibSets constants'!$I$4:$L$1000,3,FALSE),""),"")</f>
        <v/>
      </c>
      <c r="AQ78" s="3" t="str">
        <f>IF(AO78&lt;&gt;"",IF(AO78&lt;&gt;"LIBSETS_DROP_MECHANIC_MONSTER_NAME",VLOOKUP(AO78,'LibSets constants'!$I$4:$L$1000,4,FALSE),""),"")</f>
        <v/>
      </c>
      <c r="AR78" s="3" t="str">
        <f>IF(G78&lt;&gt;"LIBSETS_SETTYPE_BATTLEGROUND",IF(G78&lt;&gt;"LIBSETS_SETTYPE_SPECIAL",IF(AS78&lt;&gt;"",VLOOKUP(AS78,'ESO zone constants'!$D$2:$H$4950,5,FALSE),""),""),"")</f>
        <v/>
      </c>
      <c r="AU78" s="3" t="str">
        <f>IF(AT78&lt;&gt;"",IF(AT78&lt;&gt;"LIBSETS_DROP_MECHANIC_MONSTER_NAME",VLOOKUP(AT78,'LibSets constants'!$I$4:$L$1000,3,FALSE),""),"")</f>
        <v/>
      </c>
      <c r="AV78" s="3" t="str">
        <f>IF(AT78&lt;&gt;"",IF(AT78&lt;&gt;"LIBSETS_DROP_MECHANIC_MONSTER_NAME",VLOOKUP(AT78,'LibSets constants'!$I$4:$L$1000,4,FALSE),""),"")</f>
        <v/>
      </c>
      <c r="AW78" s="21" t="str">
        <f t="shared" si="7"/>
        <v>[96] = {wayshrines={-1,-1,-1,}, dlcId=DLC_BASE_GAME</v>
      </c>
      <c r="AX78" s="21" t="str">
        <f t="shared" si="8"/>
        <v>, zoneIds={63,930}, veteran=false</v>
      </c>
      <c r="AY78" s="21" t="str">
        <f t="shared" si="9"/>
        <v>, setType=LIBSETS_SETTYPE_DUNGEON</v>
      </c>
      <c r="AZ78" s="21" t="str">
        <f t="shared" si="10"/>
        <v>},</v>
      </c>
      <c r="BA78" s="21" t="str">
        <f t="shared" si="11"/>
        <v xml:space="preserve"> --Armor of Truth / Rüstung der Wahrheit   [Darkshade Caverns I, Darkshade Caverns II]</v>
      </c>
    </row>
    <row r="79" spans="1:53" x14ac:dyDescent="0.25">
      <c r="A79" s="12">
        <v>97</v>
      </c>
      <c r="B79" t="s">
        <v>884</v>
      </c>
      <c r="C79" t="s">
        <v>885</v>
      </c>
      <c r="D79" s="3">
        <f t="shared" si="6"/>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constants'!$D$2:$H$4950,5,FALSE),""),"")</f>
        <v>181</v>
      </c>
      <c r="Q79" t="str">
        <f>IF(OR(K79="",K79&lt;=0,ISERROR(K79)),IF(AND(O79&lt;&gt;"",NOT(ISERROR(O79))),O79, ""),VLOOKUP(K79,'ESO wayshrine node constants'!$A$3:$D$10003,4,FALSE))</f>
        <v>Cyrodiil</v>
      </c>
      <c r="S79" s="19" t="str">
        <f>IF(AND(R79&lt;&gt;"",NOT(ISERROR(R79))),R79,IF(P79&lt;&gt;"",IF(NOT(ISERROR(VLOOKUP(P79,'ESO Dungeon constants'!$D$3:$H$9999,5,FALSE))),VLOOKUP(P79,'ESO Dungeon constants'!$D$3:$I$9999,6,FALSE),VLOOKUP(P79,'ESO zone constants'!$H$2:$K$9984,4,FALSE)),""))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constants'!$D$2:$H$4950,5,FALSE),""),""),"")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constants'!$D$2:$H$4950,5,FALSE),""),""),"")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constants'!$D$2:$H$4950,5,FALSE),""),""),"")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constants'!$D$2:$H$4950,5,FALSE),""),""),"")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constants'!$D$2:$H$4950,5,FALSE),""),""),"")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x14ac:dyDescent="0.25">
      <c r="A80" s="12">
        <v>98</v>
      </c>
      <c r="B80" t="s">
        <v>886</v>
      </c>
      <c r="C80" t="s">
        <v>887</v>
      </c>
      <c r="D80" s="3">
        <f t="shared" si="6"/>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constants'!$D$2:$H$4950,5,FALSE),""),"")</f>
        <v>20</v>
      </c>
      <c r="Q80" t="str">
        <f>IF(OR(K80="",K80&lt;=0,ISERROR(K80)),IF(AND(O80&lt;&gt;"",NOT(ISERROR(O80))),O80, ""),VLOOKUP(K80,'ESO wayshrine node constants'!$A$3:$D$10003,4,FALSE))</f>
        <v>Rivenspire</v>
      </c>
      <c r="S80" s="19" t="str">
        <f>IF(AND(R80&lt;&gt;"",NOT(ISERROR(R80))),R80,IF(P80&lt;&gt;"",IF(NOT(ISERROR(VLOOKUP(P80,'ESO Dungeon constants'!$D$3:$H$9999,5,FALSE))),VLOOKUP(P80,'ESO Dungeon constants'!$D$3:$I$9999,6,FALSE),VLOOKUP(P80,'ESO zone constants'!$H$2:$K$9984,4,FALSE)),""))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constants'!$D$2:$H$4950,5,FALSE),""),""),"")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constants'!$D$2:$H$4950,5,FALSE),""),""),"")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constants'!$D$2:$H$4950,5,FALSE),""),""),"")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constants'!$D$2:$H$4950,5,FALSE),""),""),"")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constants'!$D$2:$H$4950,5,FALSE),""),""),"")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888</v>
      </c>
      <c r="C81" t="s">
        <v>889</v>
      </c>
      <c r="D81" s="3">
        <f t="shared" si="6"/>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constants'!$D$2:$H$4950,5,FALSE),""),"")</f>
        <v>58</v>
      </c>
      <c r="Q81" t="str">
        <f>IF(OR(K81="",K81&lt;=0,ISERROR(K81)),IF(AND(O81&lt;&gt;"",NOT(ISERROR(O81))),O81, ""),VLOOKUP(K81,'ESO wayshrine node constants'!$A$3:$D$10003,4,FALSE))</f>
        <v>Malabal Tor</v>
      </c>
      <c r="S81" s="19" t="str">
        <f>IF(AND(R81&lt;&gt;"",NOT(ISERROR(R81))),R81,IF(P81&lt;&gt;"",IF(NOT(ISERROR(VLOOKUP(P81,'ESO Dungeon constants'!$D$3:$H$9999,5,FALSE))),VLOOKUP(P81,'ESO Dungeon constants'!$D$3:$I$9999,6,FALSE),VLOOKUP(P81,'ESO zone constants'!$H$2:$K$9984,4,FALSE)),""))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constants'!$D$2:$H$4950,5,FALSE),""),""),"")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constants'!$D$2:$H$4950,5,FALSE),""),""),"")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constants'!$D$2:$H$4950,5,FALSE),""),""),"")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constants'!$D$2:$H$4950,5,FALSE),""),""),"")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constants'!$D$2:$H$4950,5,FALSE),""),""),"")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890</v>
      </c>
      <c r="C82" t="s">
        <v>891</v>
      </c>
      <c r="D82" s="3">
        <f t="shared" si="6"/>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constants'!$D$2:$H$4950,5,FALSE),""),"")</f>
        <v>181</v>
      </c>
      <c r="Q82" t="str">
        <f>IF(OR(K82="",K82&lt;=0,ISERROR(K82)),IF(AND(O82&lt;&gt;"",NOT(ISERROR(O82))),O82, ""),VLOOKUP(K82,'ESO wayshrine node constants'!$A$3:$D$10003,4,FALSE))</f>
        <v>Cyrodiil</v>
      </c>
      <c r="S82" s="19" t="str">
        <f>IF(AND(R82&lt;&gt;"",NOT(ISERROR(R82))),R82,IF(P82&lt;&gt;"",IF(NOT(ISERROR(VLOOKUP(P82,'ESO Dungeon constants'!$D$3:$H$9999,5,FALSE))),VLOOKUP(P82,'ESO Dungeon constants'!$D$3:$I$9999,6,FALSE),VLOOKUP(P82,'ESO zone constants'!$H$2:$K$9984,4,FALSE)),""))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constants'!$D$2:$H$4950,5,FALSE),""),""),"")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constants'!$D$2:$H$4950,5,FALSE),""),""),"")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constants'!$D$2:$H$4950,5,FALSE),""),""),"")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constants'!$D$2:$H$4950,5,FALSE),""),""),"")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constants'!$D$2:$H$4950,5,FALSE),""),""),"")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x14ac:dyDescent="0.25">
      <c r="A83" s="12">
        <v>101</v>
      </c>
      <c r="B83" t="s">
        <v>892</v>
      </c>
      <c r="C83" t="s">
        <v>893</v>
      </c>
      <c r="D83" s="3">
        <f t="shared" si="6"/>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constants'!$D$2:$H$4950,5,FALSE),""),"")</f>
        <v>181</v>
      </c>
      <c r="Q83" t="str">
        <f>IF(OR(K83="",K83&lt;=0,ISERROR(K83)),IF(AND(O83&lt;&gt;"",NOT(ISERROR(O83))),O83, ""),VLOOKUP(K83,'ESO wayshrine node constants'!$A$3:$D$10003,4,FALSE))</f>
        <v>Cyrodiil</v>
      </c>
      <c r="S83" s="19" t="str">
        <f>IF(AND(R83&lt;&gt;"",NOT(ISERROR(R83))),R83,IF(P83&lt;&gt;"",IF(NOT(ISERROR(VLOOKUP(P83,'ESO Dungeon constants'!$D$3:$H$9999,5,FALSE))),VLOOKUP(P83,'ESO Dungeon constants'!$D$3:$I$9999,6,FALSE),VLOOKUP(P83,'ESO zone constants'!$H$2:$K$9984,4,FALSE)),""))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constants'!$D$2:$H$4950,5,FALSE),""),""),"")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constants'!$D$2:$H$4950,5,FALSE),""),""),"")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constants'!$D$2:$H$4950,5,FALSE),""),""),"")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constants'!$D$2:$H$4950,5,FALSE),""),""),"")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constants'!$D$2:$H$4950,5,FALSE),""),""),"")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x14ac:dyDescent="0.25">
      <c r="A84" s="12">
        <v>102</v>
      </c>
      <c r="B84" t="s">
        <v>894</v>
      </c>
      <c r="C84" t="s">
        <v>895</v>
      </c>
      <c r="D84" s="3">
        <f t="shared" si="6"/>
        <v>102</v>
      </c>
      <c r="G84" s="8" t="s">
        <v>1652</v>
      </c>
      <c r="I84" t="s">
        <v>97</v>
      </c>
      <c r="J84" t="s">
        <v>97</v>
      </c>
      <c r="K84">
        <v>-1</v>
      </c>
      <c r="L84">
        <v>-1</v>
      </c>
      <c r="M84">
        <v>-1</v>
      </c>
      <c r="N84">
        <v>0</v>
      </c>
      <c r="O84" s="70" t="s">
        <v>68</v>
      </c>
      <c r="P84" s="3">
        <f>IF(AND(G84&lt;&gt;"LIBSETS_SETTYPE_BATTLEGROUND",G84&lt;&gt;"LIBSETS_SETTYPE_SPECIAL",G84&lt;&gt;"LIBSETS_SETTYPE_MYTHIC"), IF(Q84&lt;&gt;"",VLOOKUP(Q84,'ESO zone constants'!$D$2:$H$4950,5,FALSE),""),"")</f>
        <v>22</v>
      </c>
      <c r="Q84" t="str">
        <f>IF(OR(K84="",K84&lt;=0,ISERROR(K84)),IF(AND(O84&lt;&gt;"",NOT(ISERROR(O84))),O84, ""),VLOOKUP(K84,'ESO wayshrine node constants'!$A$3:$D$10003,4,FALSE))</f>
        <v>Volenfell</v>
      </c>
      <c r="S84" s="19" t="str">
        <f>IF(AND(R84&lt;&gt;"",NOT(ISERROR(R84))),R84,IF(P84&lt;&gt;"",IF(NOT(ISERROR(VLOOKUP(P84,'ESO Dungeon constants'!$D$3:$H$9999,5,FALSE))),VLOOKUP(P84,'ESO Dungeon constants'!$D$3:$I$9999,6,FALSE),VLOOKUP(P84,'ESO zone constants'!$H$2:$K$9984,4,FALSE)),""))</f>
        <v>DLC_BASE_GAME</v>
      </c>
      <c r="T84" s="3" t="str">
        <f>IF(S84&lt;&gt;"",VLOOKUP(S84,'LibSets constants'!$B$4:$C$1000,2,FALSE),"")</f>
        <v>Included in base game</v>
      </c>
      <c r="V84" s="3" t="str">
        <f>IF(U84&lt;&gt;"",IF(U84&lt;&gt;"LIBSETS_DROP_MECHANIC_MONSTER_NAME",VLOOKUP(U84,'LibSets constants'!$I$4:$L$1000,3,FALSE),""),"")</f>
        <v/>
      </c>
      <c r="W84" s="3" t="str">
        <f>IF(U84&lt;&gt;"",IF(U84&lt;&gt;"LIBSETS_DROP_MECHANIC_MONSTER_NAME",VLOOKUP(U84,'LibSets constants'!$I$4:$L$1000,4,FALSE),""),"")</f>
        <v/>
      </c>
      <c r="X84" s="3" t="str">
        <f>IF(G84&lt;&gt;"LIBSETS_SETTYPE_BATTLEGROUND",IF(G84&lt;&gt;"LIBSETS_SETTYPE_SPECIAL",IF(Y84&lt;&gt;"",VLOOKUP(Y84,'ESO zone constants'!$D$2:$H$4950,5,FALSE),""),""),"")</f>
        <v/>
      </c>
      <c r="AA84" s="3" t="str">
        <f>IF(Z84&lt;&gt;"",IF(Z84&lt;&gt;"LIBSETS_DROP_MECHANIC_MONSTER_NAME",VLOOKUP(Z84,'LibSets constants'!$I$4:$L$1000,3,FALSE),""),"")</f>
        <v/>
      </c>
      <c r="AB84" s="3" t="str">
        <f>IF(Z84&lt;&gt;"",IF(Z84&lt;&gt;"LIBSETS_DROP_MECHANIC_MONSTER_NAME",VLOOKUP(Z84,'LibSets constants'!$I$4:$L$1000,4,FALSE),""),"")</f>
        <v/>
      </c>
      <c r="AC84" s="3" t="str">
        <f>IF(G84&lt;&gt;"LIBSETS_SETTYPE_BATTLEGROUND",IF(G84&lt;&gt;"LIBSETS_SETTYPE_SPECIAL",IF(AD84&lt;&gt;"",VLOOKUP(AD84,'ESO zone constants'!$D$2:$H$4950,5,FALSE),""),""),"")</f>
        <v/>
      </c>
      <c r="AF84" s="3" t="str">
        <f>IF(AE84&lt;&gt;"",IF(AE84&lt;&gt;"LIBSETS_DROP_MECHANIC_MONSTER_NAME",VLOOKUP(AE84,'LibSets constants'!$I$4:$L$1000,3,FALSE),""),"")</f>
        <v/>
      </c>
      <c r="AG84" s="3" t="str">
        <f>IF(AE84&lt;&gt;"",IF(AE84&lt;&gt;"LIBSETS_DROP_MECHANIC_MONSTER_NAME",VLOOKUP(AE84,'LibSets constants'!$I$4:$L$1000,4,FALSE),""),"")</f>
        <v/>
      </c>
      <c r="AH84" s="3" t="str">
        <f>IF(G84&lt;&gt;"LIBSETS_SETTYPE_BATTLEGROUND",IF(G84&lt;&gt;"LIBSETS_SETTYPE_SPECIAL",IF(AI84&lt;&gt;"",VLOOKUP(AI84,'ESO zone constants'!$D$2:$H$4950,5,FALSE),""),""),"")</f>
        <v/>
      </c>
      <c r="AK84" s="3" t="str">
        <f>IF(AJ84&lt;&gt;"",IF(AJ84&lt;&gt;"LIBSETS_DROP_MECHANIC_MONSTER_NAME",VLOOKUP(AJ84,'LibSets constants'!$I$4:$L$1000,3,FALSE),""),"")</f>
        <v/>
      </c>
      <c r="AL84" s="3" t="str">
        <f>IF(AJ84&lt;&gt;"",IF(AJ84&lt;&gt;"LIBSETS_DROP_MECHANIC_MONSTER_NAME",VLOOKUP(AJ84,'LibSets constants'!$I$4:$L$1000,4,FALSE),""),"")</f>
        <v/>
      </c>
      <c r="AM84" s="3" t="str">
        <f>IF(G84&lt;&gt;"LIBSETS_SETTYPE_BATTLEGROUND",IF(G84&lt;&gt;"LIBSETS_SETTYPE_SPECIAL",IF(AN84&lt;&gt;"",VLOOKUP(AN84,'ESO zone constants'!$D$2:$H$4950,5,FALSE),""),""),"")</f>
        <v/>
      </c>
      <c r="AP84" s="3" t="str">
        <f>IF(AO84&lt;&gt;"",IF(AO84&lt;&gt;"LIBSETS_DROP_MECHANIC_MONSTER_NAME",VLOOKUP(AO84,'LibSets constants'!$I$4:$L$1000,3,FALSE),""),"")</f>
        <v/>
      </c>
      <c r="AQ84" s="3" t="str">
        <f>IF(AO84&lt;&gt;"",IF(AO84&lt;&gt;"LIBSETS_DROP_MECHANIC_MONSTER_NAME",VLOOKUP(AO84,'LibSets constants'!$I$4:$L$1000,4,FALSE),""),"")</f>
        <v/>
      </c>
      <c r="AR84" s="3" t="str">
        <f>IF(G84&lt;&gt;"LIBSETS_SETTYPE_BATTLEGROUND",IF(G84&lt;&gt;"LIBSETS_SETTYPE_SPECIAL",IF(AS84&lt;&gt;"",VLOOKUP(AS84,'ESO zone constants'!$D$2:$H$4950,5,FALSE),""),""),"")</f>
        <v/>
      </c>
      <c r="AU84" s="3" t="str">
        <f>IF(AT84&lt;&gt;"",IF(AT84&lt;&gt;"LIBSETS_DROP_MECHANIC_MONSTER_NAME",VLOOKUP(AT84,'LibSets constants'!$I$4:$L$1000,3,FALSE),""),"")</f>
        <v/>
      </c>
      <c r="AV84" s="3" t="str">
        <f>IF(AT84&lt;&gt;"",IF(AT84&lt;&gt;"LIBSETS_DROP_MECHANIC_MONSTER_NAME",VLOOKUP(AT84,'LibSets constants'!$I$4:$L$1000,4,FALSE),""),"")</f>
        <v/>
      </c>
      <c r="AW84" s="21" t="str">
        <f t="shared" si="7"/>
        <v>[102] = {wayshrines={-1,-1,-1,},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896</v>
      </c>
      <c r="C85" t="s">
        <v>897</v>
      </c>
      <c r="D85" s="3">
        <f t="shared" si="6"/>
        <v>103</v>
      </c>
      <c r="G85" s="8" t="s">
        <v>1652</v>
      </c>
      <c r="I85" t="s">
        <v>97</v>
      </c>
      <c r="J85" t="s">
        <v>97</v>
      </c>
      <c r="K85">
        <v>-1</v>
      </c>
      <c r="L85">
        <v>-1</v>
      </c>
      <c r="M85">
        <v>-1</v>
      </c>
      <c r="N85">
        <v>0</v>
      </c>
      <c r="O85" s="70" t="s">
        <v>48</v>
      </c>
      <c r="P85" s="3">
        <f>IF(AND(G85&lt;&gt;"LIBSETS_SETTYPE_BATTLEGROUND",G85&lt;&gt;"LIBSETS_SETTYPE_SPECIAL",G85&lt;&gt;"LIBSETS_SETTYPE_MYTHIC"), IF(Q85&lt;&gt;"",VLOOKUP(Q85,'ESO zone constants'!$D$2:$H$4950,5,FALSE),""),"")</f>
        <v>449</v>
      </c>
      <c r="Q85" t="str">
        <f>IF(OR(K85="",K85&lt;=0,ISERROR(K85)),IF(AND(O85&lt;&gt;"",NOT(ISERROR(O85))),O85, ""),VLOOKUP(K85,'ESO wayshrine node constants'!$A$3:$D$10003,4,FALSE))</f>
        <v>Direfrost Keep</v>
      </c>
      <c r="S85" s="19" t="str">
        <f>IF(AND(R85&lt;&gt;"",NOT(ISERROR(R85))),R85,IF(P85&lt;&gt;"",IF(NOT(ISERROR(VLOOKUP(P85,'ESO Dungeon constants'!$D$3:$H$9999,5,FALSE))),VLOOKUP(P85,'ESO Dungeon constants'!$D$3:$I$9999,6,FALSE),VLOOKUP(P85,'ESO zone constants'!$H$2:$K$9984,4,FALSE)),""))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t="str">
        <f>IF(G85&lt;&gt;"LIBSETS_SETTYPE_BATTLEGROUND",IF(G85&lt;&gt;"LIBSETS_SETTYPE_SPECIAL",IF(Y85&lt;&gt;"",VLOOKUP(Y85,'ESO zone constants'!$D$2:$H$4950,5,FALSE),""),""),"")</f>
        <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constants'!$D$2:$H$4950,5,FALSE),""),""),"")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constants'!$D$2:$H$4950,5,FALSE),""),""),"")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constants'!$D$2:$H$4950,5,FALSE),""),""),"")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constants'!$D$2:$H$4950,5,FALSE),""),""),"")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[103] = {wayshrines={-1,-1,-1,},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898</v>
      </c>
      <c r="C86" t="s">
        <v>899</v>
      </c>
      <c r="D86" s="3">
        <f t="shared" si="6"/>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constants'!$D$2:$H$4950,5,FALSE),""),"")</f>
        <v>181</v>
      </c>
      <c r="Q86" t="str">
        <f>IF(OR(K86="",K86&lt;=0,ISERROR(K86)),IF(AND(O86&lt;&gt;"",NOT(ISERROR(O86))),O86, ""),VLOOKUP(K86,'ESO wayshrine node constants'!$A$3:$D$10003,4,FALSE))</f>
        <v>Cyrodiil</v>
      </c>
      <c r="S86" s="19" t="str">
        <f>IF(AND(R86&lt;&gt;"",NOT(ISERROR(R86))),R86,IF(P86&lt;&gt;"",IF(NOT(ISERROR(VLOOKUP(P86,'ESO Dungeon constants'!$D$3:$H$9999,5,FALSE))),VLOOKUP(P86,'ESO Dungeon constants'!$D$3:$I$9999,6,FALSE),VLOOKUP(P86,'ESO zone constants'!$H$2:$K$9984,4,FALSE)),""))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constants'!$D$2:$H$4950,5,FALSE),""),""),"")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constants'!$D$2:$H$4950,5,FALSE),""),""),"")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constants'!$D$2:$H$4950,5,FALSE),""),""),"")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constants'!$D$2:$H$4950,5,FALSE),""),""),"")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constants'!$D$2:$H$4950,5,FALSE),""),""),"")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x14ac:dyDescent="0.25">
      <c r="A87" s="12">
        <v>105</v>
      </c>
      <c r="B87" t="s">
        <v>900</v>
      </c>
      <c r="C87" t="s">
        <v>901</v>
      </c>
      <c r="D87" s="3">
        <f t="shared" si="6"/>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constants'!$D$2:$H$4950,5,FALSE),""),"")</f>
        <v>381</v>
      </c>
      <c r="Q87" t="str">
        <f>IF(OR(K87="",K87&lt;=0,ISERROR(K87)),IF(AND(O87&lt;&gt;"",NOT(ISERROR(O87))),O87, ""),VLOOKUP(K87,'ESO wayshrine node constants'!$A$3:$D$10003,4,FALSE))</f>
        <v>Auridon</v>
      </c>
      <c r="S87" s="19" t="str">
        <f>IF(AND(R87&lt;&gt;"",NOT(ISERROR(R87))),R87,IF(P87&lt;&gt;"",IF(NOT(ISERROR(VLOOKUP(P87,'ESO Dungeon constants'!$D$3:$H$9999,5,FALSE))),VLOOKUP(P87,'ESO Dungeon constants'!$D$3:$I$9999,6,FALSE),VLOOKUP(P87,'ESO zone constants'!$H$2:$K$9984,4,FALSE)),""))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constants'!$D$2:$H$4950,5,FALSE),""),""),"")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constants'!$D$2:$H$4950,5,FALSE),""),""),"")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constants'!$D$2:$H$4950,5,FALSE),""),""),"")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constants'!$D$2:$H$4950,5,FALSE),""),""),"")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constants'!$D$2:$H$4950,5,FALSE),""),""),"")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902</v>
      </c>
      <c r="C88" t="s">
        <v>903</v>
      </c>
      <c r="D88" s="3">
        <f t="shared" si="6"/>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constants'!$D$2:$H$4950,5,FALSE),""),"")</f>
        <v>108</v>
      </c>
      <c r="Q88" t="str">
        <f>IF(OR(K88="",K88&lt;=0,ISERROR(K88)),IF(AND(O88&lt;&gt;"",NOT(ISERROR(O88))),O88, ""),VLOOKUP(K88,'ESO wayshrine node constants'!$A$3:$D$10003,4,FALSE))</f>
        <v>Greenshade</v>
      </c>
      <c r="S88" s="19" t="str">
        <f>IF(AND(R88&lt;&gt;"",NOT(ISERROR(R88))),R88,IF(P88&lt;&gt;"",IF(NOT(ISERROR(VLOOKUP(P88,'ESO Dungeon constants'!$D$3:$H$9999,5,FALSE))),VLOOKUP(P88,'ESO Dungeon constants'!$D$3:$I$9999,6,FALSE),VLOOKUP(P88,'ESO zone constants'!$H$2:$K$9984,4,FALSE)),""))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constants'!$D$2:$H$4950,5,FALSE),""),""),"")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constants'!$D$2:$H$4950,5,FALSE),""),""),"")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constants'!$D$2:$H$4950,5,FALSE),""),""),"")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constants'!$D$2:$H$4950,5,FALSE),""),""),"")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constants'!$D$2:$H$4950,5,FALSE),""),""),"")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904</v>
      </c>
      <c r="C89" t="s">
        <v>905</v>
      </c>
      <c r="D89" s="3">
        <f t="shared" si="6"/>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constants'!$D$2:$H$4950,5,FALSE),""),"")</f>
        <v>3</v>
      </c>
      <c r="Q89" t="str">
        <f>IF(OR(K89="",K89&lt;=0,ISERROR(K89)),IF(AND(O89&lt;&gt;"",NOT(ISERROR(O89))),O89, ""),VLOOKUP(K89,'ESO wayshrine node constants'!$A$3:$D$10003,4,FALSE))</f>
        <v>Glenumbra</v>
      </c>
      <c r="S89" s="19" t="str">
        <f>IF(AND(R89&lt;&gt;"",NOT(ISERROR(R89))),R89,IF(P89&lt;&gt;"",IF(NOT(ISERROR(VLOOKUP(P89,'ESO Dungeon constants'!$D$3:$H$9999,5,FALSE))),VLOOKUP(P89,'ESO Dungeon constants'!$D$3:$I$9999,6,FALSE),VLOOKUP(P89,'ESO zone constants'!$H$2:$K$9984,4,FALSE)),""))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constants'!$D$2:$H$4950,5,FALSE),""),""),"")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constants'!$D$2:$H$4950,5,FALSE),""),""),"")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constants'!$D$2:$H$4950,5,FALSE),""),""),"")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constants'!$D$2:$H$4950,5,FALSE),""),""),"")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constants'!$D$2:$H$4950,5,FALSE),""),""),"")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906</v>
      </c>
      <c r="C90" t="s">
        <v>907</v>
      </c>
      <c r="D90" s="3">
        <f t="shared" si="6"/>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constants'!$D$2:$H$4950,5,FALSE),""),"")</f>
        <v>181</v>
      </c>
      <c r="Q90" t="str">
        <f>IF(OR(K90="",K90&lt;=0,ISERROR(K90)),IF(AND(O90&lt;&gt;"",NOT(ISERROR(O90))),O90, ""),VLOOKUP(K90,'ESO wayshrine node constants'!$A$3:$D$10003,4,FALSE))</f>
        <v>Cyrodiil</v>
      </c>
      <c r="S90" s="19" t="str">
        <f>IF(AND(R90&lt;&gt;"",NOT(ISERROR(R90))),R90,IF(P90&lt;&gt;"",IF(NOT(ISERROR(VLOOKUP(P90,'ESO Dungeon constants'!$D$3:$H$9999,5,FALSE))),VLOOKUP(P90,'ESO Dungeon constants'!$D$3:$I$9999,6,FALSE),VLOOKUP(P90,'ESO zone constants'!$H$2:$K$9984,4,FALSE)),""))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constants'!$D$2:$H$4950,5,FALSE),""),""),"")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constants'!$D$2:$H$4950,5,FALSE),""),""),"")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constants'!$D$2:$H$4950,5,FALSE),""),""),"")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constants'!$D$2:$H$4950,5,FALSE),""),""),"")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constants'!$D$2:$H$4950,5,FALSE),""),""),"")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x14ac:dyDescent="0.25">
      <c r="A91" s="12">
        <v>109</v>
      </c>
      <c r="B91" t="s">
        <v>908</v>
      </c>
      <c r="C91" t="s">
        <v>909</v>
      </c>
      <c r="D91" s="3">
        <f t="shared" si="6"/>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constants'!$D$2:$H$4950,5,FALSE),""),"")</f>
        <v>181</v>
      </c>
      <c r="Q91" t="str">
        <f>IF(OR(K91="",K91&lt;=0,ISERROR(K91)),IF(AND(O91&lt;&gt;"",NOT(ISERROR(O91))),O91, ""),VLOOKUP(K91,'ESO wayshrine node constants'!$A$3:$D$10003,4,FALSE))</f>
        <v>Cyrodiil</v>
      </c>
      <c r="R91" s="70"/>
      <c r="S91" s="19" t="str">
        <f>IF(AND(R91&lt;&gt;"",NOT(ISERROR(R91))),R91,IF(P91&lt;&gt;"",IF(NOT(ISERROR(VLOOKUP(P91,'ESO Dungeon constants'!$D$3:$H$9999,5,FALSE))),VLOOKUP(P91,'ESO Dungeon constants'!$D$3:$I$9999,6,FALSE),VLOOKUP(P91,'ESO zone constants'!$H$2:$K$9984,4,FALSE)),""))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constants'!$D$2:$H$4950,5,FALSE),""),""),"")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constants'!$D$2:$H$4950,5,FALSE),""),""),"")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constants'!$D$2:$H$4950,5,FALSE),""),""),"")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constants'!$D$2:$H$4950,5,FALSE),""),""),"")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constants'!$D$2:$H$4950,5,FALSE),""),""),"")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x14ac:dyDescent="0.25">
      <c r="A92" s="12">
        <v>110</v>
      </c>
      <c r="B92" t="s">
        <v>910</v>
      </c>
      <c r="C92" t="s">
        <v>911</v>
      </c>
      <c r="D92" s="3">
        <f t="shared" si="6"/>
        <v>110</v>
      </c>
      <c r="G92" s="8" t="s">
        <v>1652</v>
      </c>
      <c r="I92" t="s">
        <v>97</v>
      </c>
      <c r="J92" t="s">
        <v>97</v>
      </c>
      <c r="K92">
        <v>-1</v>
      </c>
      <c r="L92">
        <v>-1</v>
      </c>
      <c r="M92">
        <v>-1</v>
      </c>
      <c r="N92">
        <v>0</v>
      </c>
      <c r="O92" s="70" t="s">
        <v>102</v>
      </c>
      <c r="P92" s="3">
        <f>IF(AND(G92&lt;&gt;"LIBSETS_SETTYPE_BATTLEGROUND",G92&lt;&gt;"LIBSETS_SETTYPE_SPECIAL",G92&lt;&gt;"LIBSETS_SETTYPE_MYTHIC"), IF(Q92&lt;&gt;"",VLOOKUP(Q92,'ESO zone constants'!$D$2:$H$4950,5,FALSE),""),"")</f>
        <v>380</v>
      </c>
      <c r="Q92" t="str">
        <f>IF(OR(K92="",K92&lt;=0,ISERROR(K92)),IF(AND(O92&lt;&gt;"",NOT(ISERROR(O92))),O92, ""),VLOOKUP(K92,'ESO wayshrine node constants'!$A$3:$D$10003,4,FALSE))</f>
        <v>The Banished Cells I</v>
      </c>
      <c r="S92" s="19" t="str">
        <f>IF(AND(R92&lt;&gt;"",NOT(ISERROR(R92))),R92,IF(P92&lt;&gt;"",IF(NOT(ISERROR(VLOOKUP(P92,'ESO Dungeon constants'!$D$3:$H$9999,5,FALSE))),VLOOKUP(P92,'ESO Dungeon constants'!$D$3:$I$9999,6,FALSE),VLOOKUP(P92,'ESO zone constants'!$H$2:$K$9984,4,FALSE)),""))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constants'!$D$2:$H$4950,5,FALSE),""),""),"")</f>
        <v>935</v>
      </c>
      <c r="Y92" t="s">
        <v>103</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constants'!$D$2:$H$4950,5,FALSE),""),""),"")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constants'!$D$2:$H$4950,5,FALSE),""),""),"")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constants'!$D$2:$H$4950,5,FALSE),""),""),"")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constants'!$D$2:$H$4950,5,FALSE),""),""),"")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[110] = {wayshrines={-1,-1,-1,}, dlcId=DLC_BASE_GAME</v>
      </c>
      <c r="AX92" s="21" t="str">
        <f t="shared" si="8"/>
        <v>, zoneIds={380,935}, veteran=false</v>
      </c>
      <c r="AY92" s="21" t="str">
        <f t="shared" si="9"/>
        <v>, setType=LIBSETS_SETTYPE_DUNGEON</v>
      </c>
      <c r="AZ92" s="21" t="str">
        <f t="shared" si="10"/>
        <v>},</v>
      </c>
      <c r="BA92" s="21" t="str">
        <f t="shared" si="11"/>
        <v xml:space="preserve"> --Sanctuary / Heiligtum   [The Banished Cells I, The Banished Cells II]</v>
      </c>
    </row>
    <row r="93" spans="1:53" x14ac:dyDescent="0.25">
      <c r="A93" s="12">
        <v>111</v>
      </c>
      <c r="B93" t="s">
        <v>912</v>
      </c>
      <c r="C93" t="s">
        <v>913</v>
      </c>
      <c r="D93" s="3">
        <f t="shared" si="6"/>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constants'!$D$2:$H$4950,5,FALSE),""),"")</f>
        <v>181</v>
      </c>
      <c r="Q93" t="str">
        <f>IF(OR(K93="",K93&lt;=0,ISERROR(K93)),IF(AND(O93&lt;&gt;"",NOT(ISERROR(O93))),O93, ""),VLOOKUP(K93,'ESO wayshrine node constants'!$A$3:$D$10003,4,FALSE))</f>
        <v>Cyrodiil</v>
      </c>
      <c r="S93" s="19" t="str">
        <f>IF(AND(R93&lt;&gt;"",NOT(ISERROR(R93))),R93,IF(P93&lt;&gt;"",IF(NOT(ISERROR(VLOOKUP(P93,'ESO Dungeon constants'!$D$3:$H$9999,5,FALSE))),VLOOKUP(P93,'ESO Dungeon constants'!$D$3:$I$9999,6,FALSE),VLOOKUP(P93,'ESO zone constants'!$H$2:$K$9984,4,FALSE)),""))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constants'!$D$2:$H$4950,5,FALSE),""),""),"")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constants'!$D$2:$H$4950,5,FALSE),""),""),"")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constants'!$D$2:$H$4950,5,FALSE),""),""),"")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constants'!$D$2:$H$4950,5,FALSE),""),""),"")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constants'!$D$2:$H$4950,5,FALSE),""),""),"")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x14ac:dyDescent="0.25">
      <c r="A94" s="12">
        <v>112</v>
      </c>
      <c r="B94" t="s">
        <v>914</v>
      </c>
      <c r="C94" t="s">
        <v>915</v>
      </c>
      <c r="D94" s="3">
        <f t="shared" si="6"/>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constants'!$D$2:$H$4950,5,FALSE),""),"")</f>
        <v>19</v>
      </c>
      <c r="Q94" t="str">
        <f>IF(OR(K94="",K94&lt;=0,ISERROR(K94)),IF(AND(O94&lt;&gt;"",NOT(ISERROR(O94))),O94, ""),VLOOKUP(K94,'ESO wayshrine node constants'!$A$3:$D$10003,4,FALSE))</f>
        <v>Stormhaven</v>
      </c>
      <c r="S94" s="19" t="str">
        <f>IF(AND(R94&lt;&gt;"",NOT(ISERROR(R94))),R94,IF(P94&lt;&gt;"",IF(NOT(ISERROR(VLOOKUP(P94,'ESO Dungeon constants'!$D$3:$H$9999,5,FALSE))),VLOOKUP(P94,'ESO Dungeon constants'!$D$3:$I$9999,6,FALSE),VLOOKUP(P94,'ESO zone constants'!$H$2:$K$9984,4,FALSE)),""))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constants'!$D$2:$H$4950,5,FALSE),""),""),"")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constants'!$D$2:$H$4950,5,FALSE),""),""),"")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constants'!$D$2:$H$4950,5,FALSE),""),""),"")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constants'!$D$2:$H$4950,5,FALSE),""),""),"")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constants'!$D$2:$H$4950,5,FALSE),""),""),"")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916</v>
      </c>
      <c r="C95" t="s">
        <v>917</v>
      </c>
      <c r="D95" s="3">
        <f t="shared" si="6"/>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constants'!$D$2:$H$4950,5,FALSE),""),"")</f>
        <v>181</v>
      </c>
      <c r="Q95" t="str">
        <f>IF(OR(K95="",K95&lt;=0,ISERROR(K95)),IF(AND(O95&lt;&gt;"",NOT(ISERROR(O95))),O95, ""),VLOOKUP(K95,'ESO wayshrine node constants'!$A$3:$D$10003,4,FALSE))</f>
        <v>Cyrodiil</v>
      </c>
      <c r="S95" s="19" t="str">
        <f>IF(AND(R95&lt;&gt;"",NOT(ISERROR(R95))),R95,IF(P95&lt;&gt;"",IF(NOT(ISERROR(VLOOKUP(P95,'ESO Dungeon constants'!$D$3:$H$9999,5,FALSE))),VLOOKUP(P95,'ESO Dungeon constants'!$D$3:$I$9999,6,FALSE),VLOOKUP(P95,'ESO zone constants'!$H$2:$K$9984,4,FALSE)),""))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constants'!$D$2:$H$4950,5,FALSE),""),""),"")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constants'!$D$2:$H$4950,5,FALSE),""),""),"")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constants'!$D$2:$H$4950,5,FALSE),""),""),"")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constants'!$D$2:$H$4950,5,FALSE),""),""),"")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constants'!$D$2:$H$4950,5,FALSE),""),""),"")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x14ac:dyDescent="0.25">
      <c r="A96" s="12">
        <v>114</v>
      </c>
      <c r="B96" t="s">
        <v>918</v>
      </c>
      <c r="C96" t="s">
        <v>919</v>
      </c>
      <c r="D96" s="3">
        <f t="shared" si="6"/>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constants'!$D$2:$H$4950,5,FALSE),""),"")</f>
        <v>382</v>
      </c>
      <c r="Q96" t="str">
        <f>IF(OR(K96="",K96&lt;=0,ISERROR(K96)),IF(AND(O96&lt;&gt;"",NOT(ISERROR(O96))),O96, ""),VLOOKUP(K96,'ESO wayshrine node constants'!$A$3:$D$10003,4,FALSE))</f>
        <v>Reaper's March</v>
      </c>
      <c r="S96" s="19" t="str">
        <f>IF(AND(R96&lt;&gt;"",NOT(ISERROR(R96))),R96,IF(P96&lt;&gt;"",IF(NOT(ISERROR(VLOOKUP(P96,'ESO Dungeon constants'!$D$3:$H$9999,5,FALSE))),VLOOKUP(P96,'ESO Dungeon constants'!$D$3:$I$9999,6,FALSE),VLOOKUP(P96,'ESO zone constants'!$H$2:$K$9984,4,FALSE)),""))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constants'!$D$2:$H$4950,5,FALSE),""),""),"")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constants'!$D$2:$H$4950,5,FALSE),""),""),"")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constants'!$D$2:$H$4950,5,FALSE),""),""),"")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constants'!$D$2:$H$4950,5,FALSE),""),""),"")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constants'!$D$2:$H$4950,5,FALSE),""),""),"")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920</v>
      </c>
      <c r="C97" t="s">
        <v>921</v>
      </c>
      <c r="D97" s="3">
        <f t="shared" si="6"/>
        <v>116</v>
      </c>
      <c r="G97" s="8" t="s">
        <v>1652</v>
      </c>
      <c r="I97" t="s">
        <v>97</v>
      </c>
      <c r="J97" t="s">
        <v>97</v>
      </c>
      <c r="K97">
        <v>-1</v>
      </c>
      <c r="L97">
        <v>-1</v>
      </c>
      <c r="M97">
        <v>-1</v>
      </c>
      <c r="N97">
        <v>0</v>
      </c>
      <c r="O97" s="70" t="s">
        <v>102</v>
      </c>
      <c r="P97" s="3">
        <f>IF(AND(G97&lt;&gt;"LIBSETS_SETTYPE_BATTLEGROUND",G97&lt;&gt;"LIBSETS_SETTYPE_SPECIAL",G97&lt;&gt;"LIBSETS_SETTYPE_MYTHIC"), IF(Q97&lt;&gt;"",VLOOKUP(Q97,'ESO zone constants'!$D$2:$H$4950,5,FALSE),""),"")</f>
        <v>380</v>
      </c>
      <c r="Q97" t="str">
        <f>IF(OR(K97="",K97&lt;=0,ISERROR(K97)),IF(AND(O97&lt;&gt;"",NOT(ISERROR(O97))),O97, ""),VLOOKUP(K97,'ESO wayshrine node constants'!$A$3:$D$10003,4,FALSE))</f>
        <v>The Banished Cells I</v>
      </c>
      <c r="S97" s="19" t="str">
        <f>IF(AND(R97&lt;&gt;"",NOT(ISERROR(R97))),R97,IF(P97&lt;&gt;"",IF(NOT(ISERROR(VLOOKUP(P97,'ESO Dungeon constants'!$D$3:$H$9999,5,FALSE))),VLOOKUP(P97,'ESO Dungeon constants'!$D$3:$I$9999,6,FALSE),VLOOKUP(P97,'ESO zone constants'!$H$2:$K$9984,4,FALSE)),""))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constants'!$D$2:$H$4950,5,FALSE),""),""),"")</f>
        <v>144</v>
      </c>
      <c r="Y97" t="s">
        <v>66</v>
      </c>
      <c r="AA97" s="3" t="str">
        <f>IF(Z97&lt;&gt;"",IF(Z97&lt;&gt;"LIBSETS_DROP_MECHANIC_MONSTER_NAME",VLOOKUP(Z97,'LibSets constants'!$I$4:$L$1000,3,FALSE),""),"")</f>
        <v/>
      </c>
      <c r="AB97" s="3" t="str">
        <f>IF(Z97&lt;&gt;"",IF(Z97&lt;&gt;"LIBSETS_DROP_MECHANIC_MONSTER_NAME",VLOOKUP(Z97,'LibSets constants'!$I$4:$L$1000,4,FALSE),""),"")</f>
        <v/>
      </c>
      <c r="AC97" s="3">
        <f>IF(G97&lt;&gt;"LIBSETS_SETTYPE_BATTLEGROUND",IF(G97&lt;&gt;"LIBSETS_SETTYPE_SPECIAL",IF(AD97&lt;&gt;"",VLOOKUP(AD97,'ESO zone constants'!$D$2:$H$4950,5,FALSE),""),""),"")</f>
        <v>283</v>
      </c>
      <c r="AD97" t="s">
        <v>51</v>
      </c>
      <c r="AF97" s="3" t="str">
        <f>IF(AE97&lt;&gt;"",IF(AE97&lt;&gt;"LIBSETS_DROP_MECHANIC_MONSTER_NAME",VLOOKUP(AE97,'LibSets constants'!$I$4:$L$1000,3,FALSE),""),"")</f>
        <v/>
      </c>
      <c r="AG97" s="3" t="str">
        <f>IF(AE97&lt;&gt;"",IF(AE97&lt;&gt;"LIBSETS_DROP_MECHANIC_MONSTER_NAME",VLOOKUP(AE97,'LibSets constants'!$I$4:$L$1000,4,FALSE),""),"")</f>
        <v/>
      </c>
      <c r="AH97" s="3">
        <f>IF(G97&lt;&gt;"LIBSETS_SETTYPE_BATTLEGROUND",IF(G97&lt;&gt;"LIBSETS_SETTYPE_SPECIAL",IF(AI97&lt;&gt;"",VLOOKUP(AI97,'ESO zone constants'!$D$2:$H$4950,5,FALSE),""),""),"")</f>
        <v>146</v>
      </c>
      <c r="AI97" t="s">
        <v>62</v>
      </c>
      <c r="AK97" s="3" t="str">
        <f>IF(AJ97&lt;&gt;"",IF(AJ97&lt;&gt;"LIBSETS_DROP_MECHANIC_MONSTER_NAME",VLOOKUP(AJ97,'LibSets constants'!$I$4:$L$1000,3,FALSE),""),"")</f>
        <v/>
      </c>
      <c r="AL97" s="3" t="str">
        <f>IF(AJ97&lt;&gt;"",IF(AJ97&lt;&gt;"LIBSETS_DROP_MECHANIC_MONSTER_NAME",VLOOKUP(AJ97,'LibSets constants'!$I$4:$L$1000,4,FALSE),""),"")</f>
        <v/>
      </c>
      <c r="AM97" s="3">
        <f>IF(G97&lt;&gt;"LIBSETS_SETTYPE_BATTLEGROUND",IF(G97&lt;&gt;"LIBSETS_SETTYPE_SPECIAL",IF(AN97&lt;&gt;"",VLOOKUP(AN97,'ESO zone constants'!$D$2:$H$4950,5,FALSE),""),""),"")</f>
        <v>126</v>
      </c>
      <c r="AN97" t="s">
        <v>43</v>
      </c>
      <c r="AP97" s="3" t="str">
        <f>IF(AO97&lt;&gt;"",IF(AO97&lt;&gt;"LIBSETS_DROP_MECHANIC_MONSTER_NAME",VLOOKUP(AO97,'LibSets constants'!$I$4:$L$1000,3,FALSE),""),"")</f>
        <v/>
      </c>
      <c r="AQ97" s="3" t="str">
        <f>IF(AO97&lt;&gt;"",IF(AO97&lt;&gt;"LIBSETS_DROP_MECHANIC_MONSTER_NAME",VLOOKUP(AO97,'LibSets constants'!$I$4:$L$1000,4,FALSE),""),"")</f>
        <v/>
      </c>
      <c r="AR97" s="3">
        <f>IF(G97&lt;&gt;"LIBSETS_SETTYPE_BATTLEGROUND",IF(G97&lt;&gt;"LIBSETS_SETTYPE_SPECIAL",IF(AS97&lt;&gt;"",VLOOKUP(AS97,'ESO zone constants'!$D$2:$H$4950,5,FALSE),""),""),"")</f>
        <v>63</v>
      </c>
      <c r="AS97" t="s">
        <v>61</v>
      </c>
      <c r="AU97" s="3" t="str">
        <f>IF(AT97&lt;&gt;"",IF(AT97&lt;&gt;"LIBSETS_DROP_MECHANIC_MONSTER_NAME",VLOOKUP(AT97,'LibSets constants'!$I$4:$L$1000,3,FALSE),""),"")</f>
        <v/>
      </c>
      <c r="AV97" s="3" t="str">
        <f>IF(AT97&lt;&gt;"",IF(AT97&lt;&gt;"LIBSETS_DROP_MECHANIC_MONSTER_NAME",VLOOKUP(AT97,'LibSets constants'!$I$4:$L$1000,4,FALSE),""),"")</f>
        <v/>
      </c>
      <c r="AW97" s="21" t="str">
        <f t="shared" si="7"/>
        <v>[116] = {wayshrines={-1,-1,-1,}, dlcId=DLC_BASE_GAME</v>
      </c>
      <c r="AX97" s="21" t="str">
        <f t="shared" si="8"/>
        <v>, zoneIds={380,144,283,146,126,63}, veteran=false</v>
      </c>
      <c r="AY97" s="21" t="str">
        <f t="shared" si="9"/>
        <v>, setType=LIBSETS_SETTYPE_DUNGEON</v>
      </c>
      <c r="AZ97" s="21" t="str">
        <f t="shared" si="10"/>
        <v>},</v>
      </c>
      <c r="BA97" s="21" t="str">
        <f t="shared" si="11"/>
        <v xml:space="preserve"> --The Destruction Suite / Garnitur der Zerstörung   [The Banished Cells I, Spindleclutch I, Fungal Grotto I, Wayrest Sewers I, Elden Hollow I, Darkshade Caverns I]</v>
      </c>
    </row>
    <row r="98" spans="1:53" x14ac:dyDescent="0.25">
      <c r="A98" s="12">
        <v>117</v>
      </c>
      <c r="B98" t="s">
        <v>922</v>
      </c>
      <c r="C98" t="s">
        <v>1616</v>
      </c>
      <c r="D98" s="3">
        <f t="shared" si="6"/>
        <v>117</v>
      </c>
      <c r="G98" s="8" t="s">
        <v>1652</v>
      </c>
      <c r="I98" t="s">
        <v>97</v>
      </c>
      <c r="J98" t="s">
        <v>97</v>
      </c>
      <c r="K98">
        <v>-1</v>
      </c>
      <c r="L98">
        <v>-1</v>
      </c>
      <c r="M98">
        <v>-1</v>
      </c>
      <c r="N98">
        <v>0</v>
      </c>
      <c r="O98" s="70" t="s">
        <v>102</v>
      </c>
      <c r="P98" s="3">
        <f>IF(AND(G98&lt;&gt;"LIBSETS_SETTYPE_BATTLEGROUND",G98&lt;&gt;"LIBSETS_SETTYPE_SPECIAL",G98&lt;&gt;"LIBSETS_SETTYPE_MYTHIC"), IF(Q98&lt;&gt;"",VLOOKUP(Q98,'ESO zone constants'!$D$2:$H$4950,5,FALSE),""),"")</f>
        <v>380</v>
      </c>
      <c r="Q98" t="str">
        <f>IF(OR(K98="",K98&lt;=0,ISERROR(K98)),IF(AND(O98&lt;&gt;"",NOT(ISERROR(O98))),O98, ""),VLOOKUP(K98,'ESO wayshrine node constants'!$A$3:$D$10003,4,FALSE))</f>
        <v>The Banished Cells I</v>
      </c>
      <c r="S98" s="19" t="str">
        <f>IF(AND(R98&lt;&gt;"",NOT(ISERROR(R98))),R98,IF(P98&lt;&gt;"",IF(NOT(ISERROR(VLOOKUP(P98,'ESO Dungeon constants'!$D$3:$H$9999,5,FALSE))),VLOOKUP(P98,'ESO Dungeon constants'!$D$3:$I$9999,6,FALSE),VLOOKUP(P98,'ESO zone constants'!$H$2:$K$9984,4,FALSE)),""))</f>
        <v>DLC_BASE_GAME</v>
      </c>
      <c r="T98" s="3" t="str">
        <f>IF(S98&lt;&gt;"",VLOOKUP(S98,'LibSets constants'!$B$4:$C$1000,2,FALSE),"")</f>
        <v>Included in base game</v>
      </c>
      <c r="V98" s="3" t="str">
        <f>IF(U98&lt;&gt;"",IF(U98&lt;&gt;"LIBSETS_DROP_MECHANIC_MONSTER_NAME",VLOOKUP(U98,'LibSets constants'!$I$4:$L$1000,3,FALSE),""),"")</f>
        <v/>
      </c>
      <c r="W98" s="3" t="str">
        <f>IF(U98&lt;&gt;"",IF(U98&lt;&gt;"LIBSETS_DROP_MECHANIC_MONSTER_NAME",VLOOKUP(U98,'LibSets constants'!$I$4:$L$1000,4,FALSE),""),"")</f>
        <v/>
      </c>
      <c r="X98" s="3">
        <f>IF(G98&lt;&gt;"LIBSETS_SETTYPE_BATTLEGROUND",IF(G98&lt;&gt;"LIBSETS_SETTYPE_SPECIAL",IF(Y98&lt;&gt;"",VLOOKUP(Y98,'ESO zone constants'!$D$2:$H$4950,5,FALSE),""),""),"")</f>
        <v>144</v>
      </c>
      <c r="Y98" t="s">
        <v>66</v>
      </c>
      <c r="AA98" s="3" t="str">
        <f>IF(Z98&lt;&gt;"",IF(Z98&lt;&gt;"LIBSETS_DROP_MECHANIC_MONSTER_NAME",VLOOKUP(Z98,'LibSets constants'!$I$4:$L$1000,3,FALSE),""),"")</f>
        <v/>
      </c>
      <c r="AB98" s="3" t="str">
        <f>IF(Z98&lt;&gt;"",IF(Z98&lt;&gt;"LIBSETS_DROP_MECHANIC_MONSTER_NAME",VLOOKUP(Z98,'LibSets constants'!$I$4:$L$1000,4,FALSE),""),"")</f>
        <v/>
      </c>
      <c r="AC98" s="3">
        <f>IF(G98&lt;&gt;"LIBSETS_SETTYPE_BATTLEGROUND",IF(G98&lt;&gt;"LIBSETS_SETTYPE_SPECIAL",IF(AD98&lt;&gt;"",VLOOKUP(AD98,'ESO zone constants'!$D$2:$H$4950,5,FALSE),""),""),"")</f>
        <v>283</v>
      </c>
      <c r="AD98" t="s">
        <v>51</v>
      </c>
      <c r="AF98" s="3" t="str">
        <f>IF(AE98&lt;&gt;"",IF(AE98&lt;&gt;"LIBSETS_DROP_MECHANIC_MONSTER_NAME",VLOOKUP(AE98,'LibSets constants'!$I$4:$L$1000,3,FALSE),""),"")</f>
        <v/>
      </c>
      <c r="AG98" s="3" t="str">
        <f>IF(AE98&lt;&gt;"",IF(AE98&lt;&gt;"LIBSETS_DROP_MECHANIC_MONSTER_NAME",VLOOKUP(AE98,'LibSets constants'!$I$4:$L$1000,4,FALSE),""),"")</f>
        <v/>
      </c>
      <c r="AH98" s="3">
        <f>IF(G98&lt;&gt;"LIBSETS_SETTYPE_BATTLEGROUND",IF(G98&lt;&gt;"LIBSETS_SETTYPE_SPECIAL",IF(AI98&lt;&gt;"",VLOOKUP(AI98,'ESO zone constants'!$D$2:$H$4950,5,FALSE),""),""),"")</f>
        <v>146</v>
      </c>
      <c r="AI98" t="s">
        <v>62</v>
      </c>
      <c r="AK98" s="3" t="str">
        <f>IF(AJ98&lt;&gt;"",IF(AJ98&lt;&gt;"LIBSETS_DROP_MECHANIC_MONSTER_NAME",VLOOKUP(AJ98,'LibSets constants'!$I$4:$L$1000,3,FALSE),""),"")</f>
        <v/>
      </c>
      <c r="AL98" s="3" t="str">
        <f>IF(AJ98&lt;&gt;"",IF(AJ98&lt;&gt;"LIBSETS_DROP_MECHANIC_MONSTER_NAME",VLOOKUP(AJ98,'LibSets constants'!$I$4:$L$1000,4,FALSE),""),"")</f>
        <v/>
      </c>
      <c r="AM98" s="3">
        <f>IF(G98&lt;&gt;"LIBSETS_SETTYPE_BATTLEGROUND",IF(G98&lt;&gt;"LIBSETS_SETTYPE_SPECIAL",IF(AN98&lt;&gt;"",VLOOKUP(AN98,'ESO zone constants'!$D$2:$H$4950,5,FALSE),""),""),"")</f>
        <v>126</v>
      </c>
      <c r="AN98" t="s">
        <v>43</v>
      </c>
      <c r="AP98" s="3" t="str">
        <f>IF(AO98&lt;&gt;"",IF(AO98&lt;&gt;"LIBSETS_DROP_MECHANIC_MONSTER_NAME",VLOOKUP(AO98,'LibSets constants'!$I$4:$L$1000,3,FALSE),""),"")</f>
        <v/>
      </c>
      <c r="AQ98" s="3" t="str">
        <f>IF(AO98&lt;&gt;"",IF(AO98&lt;&gt;"LIBSETS_DROP_MECHANIC_MONSTER_NAME",VLOOKUP(AO98,'LibSets constants'!$I$4:$L$1000,4,FALSE),""),"")</f>
        <v/>
      </c>
      <c r="AR98" s="3">
        <f>IF(G98&lt;&gt;"LIBSETS_SETTYPE_BATTLEGROUND",IF(G98&lt;&gt;"LIBSETS_SETTYPE_SPECIAL",IF(AS98&lt;&gt;"",VLOOKUP(AS98,'ESO zone constants'!$D$2:$H$4950,5,FALSE),""),""),"")</f>
        <v>63</v>
      </c>
      <c r="AS98" t="s">
        <v>61</v>
      </c>
      <c r="AU98" s="3" t="str">
        <f>IF(AT98&lt;&gt;"",IF(AT98&lt;&gt;"LIBSETS_DROP_MECHANIC_MONSTER_NAME",VLOOKUP(AT98,'LibSets constants'!$I$4:$L$1000,3,FALSE),""),"")</f>
        <v/>
      </c>
      <c r="AV98" s="3" t="str">
        <f>IF(AT98&lt;&gt;"",IF(AT98&lt;&gt;"LIBSETS_DROP_MECHANIC_MONSTER_NAME",VLOOKUP(AT98,'LibSets constants'!$I$4:$L$1000,4,FALSE),""),"")</f>
        <v/>
      </c>
      <c r="AW98" s="21" t="str">
        <f t="shared" si="7"/>
        <v>[117] = {wayshrines={-1,-1,-1,}, dlcId=DLC_BASE_GAME</v>
      </c>
      <c r="AX98" s="21" t="str">
        <f t="shared" si="8"/>
        <v>, zoneIds={380,144,283,146,126,63}, veteran=false</v>
      </c>
      <c r="AY98" s="21" t="str">
        <f t="shared" si="9"/>
        <v>, setType=LIBSETS_SETTYPE_DUNGEON</v>
      </c>
      <c r="AZ98" s="21" t="str">
        <f t="shared" si="10"/>
        <v>},</v>
      </c>
      <c r="BA98" s="21" t="str">
        <f t="shared" si="11"/>
        <v xml:space="preserve"> --Relics of the Physician, Ansur / Relikte des Mediziners Ansur   [The Banished Cells I, Spindleclutch I, Fungal Grotto I, Wayrest Sewers I, Elden Hollow I, Darkshade Caverns I]</v>
      </c>
    </row>
    <row r="99" spans="1:53" x14ac:dyDescent="0.25">
      <c r="A99" s="12">
        <v>118</v>
      </c>
      <c r="B99" t="s">
        <v>923</v>
      </c>
      <c r="C99" t="s">
        <v>924</v>
      </c>
      <c r="D99" s="3">
        <f t="shared" si="6"/>
        <v>118</v>
      </c>
      <c r="G99" s="8" t="s">
        <v>1652</v>
      </c>
      <c r="I99" t="s">
        <v>97</v>
      </c>
      <c r="J99" t="s">
        <v>97</v>
      </c>
      <c r="K99">
        <v>-1</v>
      </c>
      <c r="L99">
        <v>-1</v>
      </c>
      <c r="M99">
        <v>-1</v>
      </c>
      <c r="N99">
        <v>0</v>
      </c>
      <c r="O99" s="70" t="s">
        <v>102</v>
      </c>
      <c r="P99" s="3">
        <f>IF(AND(G99&lt;&gt;"LIBSETS_SETTYPE_BATTLEGROUND",G99&lt;&gt;"LIBSETS_SETTYPE_SPECIAL",G99&lt;&gt;"LIBSETS_SETTYPE_MYTHIC"), IF(Q99&lt;&gt;"",VLOOKUP(Q99,'ESO zone constants'!$D$2:$H$4950,5,FALSE),""),"")</f>
        <v>380</v>
      </c>
      <c r="Q99" t="str">
        <f>IF(OR(K99="",K99&lt;=0,ISERROR(K99)),IF(AND(O99&lt;&gt;"",NOT(ISERROR(O99))),O99, ""),VLOOKUP(K99,'ESO wayshrine node constants'!$A$3:$D$10003,4,FALSE))</f>
        <v>The Banished Cells I</v>
      </c>
      <c r="S99" s="19" t="str">
        <f>IF(AND(R99&lt;&gt;"",NOT(ISERROR(R99))),R99,IF(P99&lt;&gt;"",IF(NOT(ISERROR(VLOOKUP(P99,'ESO Dungeon constants'!$D$3:$H$9999,5,FALSE))),VLOOKUP(P99,'ESO Dungeon constants'!$D$3:$I$9999,6,FALSE),VLOOKUP(P99,'ESO zone constants'!$H$2:$K$9984,4,FALSE)),""))</f>
        <v>DLC_BASE_GAME</v>
      </c>
      <c r="T99" s="3" t="str">
        <f>IF(S99&lt;&gt;"",VLOOKUP(S99,'LibSets constants'!$B$4:$C$1000,2,FALSE),"")</f>
        <v>Included in base game</v>
      </c>
      <c r="V99" s="44" t="str">
        <f>IF(U99&lt;&gt;"",IF(U99&lt;&gt;"LIBSETS_DROP_MECHANIC_MONSTER_NAME",VLOOKUP(U99,'LibSets constants'!$I$4:$L$1000,3,FALSE),""),"")</f>
        <v/>
      </c>
      <c r="W99" s="44" t="str">
        <f>IF(U99&lt;&gt;"",IF(U99&lt;&gt;"LIBSETS_DROP_MECHANIC_MONSTER_NAME",VLOOKUP(U99,'LibSets constants'!$I$4:$L$1000,4,FALSE),""),"")</f>
        <v/>
      </c>
      <c r="X99" s="3">
        <f>IF(G99&lt;&gt;"LIBSETS_SETTYPE_BATTLEGROUND",IF(G99&lt;&gt;"LIBSETS_SETTYPE_SPECIAL",IF(Y99&lt;&gt;"",VLOOKUP(Y99,'ESO zone constants'!$D$2:$H$4950,5,FALSE),""),""),"")</f>
        <v>144</v>
      </c>
      <c r="Y99" t="s">
        <v>66</v>
      </c>
      <c r="Z99" s="45"/>
      <c r="AA99" s="44" t="str">
        <f>IF(Z99&lt;&gt;"",IF(Z99&lt;&gt;"LIBSETS_DROP_MECHANIC_MONSTER_NAME",VLOOKUP(Z99,'LibSets constants'!$I$4:$L$1000,3,FALSE),""),"")</f>
        <v/>
      </c>
      <c r="AB99" s="44" t="str">
        <f>IF(Z99&lt;&gt;"",IF(Z99&lt;&gt;"LIBSETS_DROP_MECHANIC_MONSTER_NAME",VLOOKUP(Z99,'LibSets constants'!$I$4:$L$1000,4,FALSE),""),"")</f>
        <v/>
      </c>
      <c r="AC99" s="3">
        <f>IF(G99&lt;&gt;"LIBSETS_SETTYPE_BATTLEGROUND",IF(G99&lt;&gt;"LIBSETS_SETTYPE_SPECIAL",IF(AD99&lt;&gt;"",VLOOKUP(AD99,'ESO zone constants'!$D$2:$H$4950,5,FALSE),""),""),"")</f>
        <v>283</v>
      </c>
      <c r="AD99" t="s">
        <v>51</v>
      </c>
      <c r="AE99" s="45"/>
      <c r="AF99" s="44" t="str">
        <f>IF(AE99&lt;&gt;"",IF(AE99&lt;&gt;"LIBSETS_DROP_MECHANIC_MONSTER_NAME",VLOOKUP(AE99,'LibSets constants'!$I$4:$L$1000,3,FALSE),""),"")</f>
        <v/>
      </c>
      <c r="AG99" s="44" t="str">
        <f>IF(AE99&lt;&gt;"",IF(AE99&lt;&gt;"LIBSETS_DROP_MECHANIC_MONSTER_NAME",VLOOKUP(AE99,'LibSets constants'!$I$4:$L$1000,4,FALSE),""),"")</f>
        <v/>
      </c>
      <c r="AH99" s="3">
        <f>IF(G99&lt;&gt;"LIBSETS_SETTYPE_BATTLEGROUND",IF(G99&lt;&gt;"LIBSETS_SETTYPE_SPECIAL",IF(AI99&lt;&gt;"",VLOOKUP(AI99,'ESO zone constants'!$D$2:$H$4950,5,FALSE),""),""),"")</f>
        <v>146</v>
      </c>
      <c r="AI99" t="s">
        <v>62</v>
      </c>
      <c r="AJ99" s="45"/>
      <c r="AK99" s="44" t="str">
        <f>IF(AJ99&lt;&gt;"",IF(AJ99&lt;&gt;"LIBSETS_DROP_MECHANIC_MONSTER_NAME",VLOOKUP(AJ99,'LibSets constants'!$I$4:$L$1000,3,FALSE),""),"")</f>
        <v/>
      </c>
      <c r="AL99" s="44" t="str">
        <f>IF(AJ99&lt;&gt;"",IF(AJ99&lt;&gt;"LIBSETS_DROP_MECHANIC_MONSTER_NAME",VLOOKUP(AJ99,'LibSets constants'!$I$4:$L$1000,4,FALSE),""),"")</f>
        <v/>
      </c>
      <c r="AM99" s="3">
        <f>IF(G99&lt;&gt;"LIBSETS_SETTYPE_BATTLEGROUND",IF(G99&lt;&gt;"LIBSETS_SETTYPE_SPECIAL",IF(AN99&lt;&gt;"",VLOOKUP(AN99,'ESO zone constants'!$D$2:$H$4950,5,FALSE),""),""),"")</f>
        <v>126</v>
      </c>
      <c r="AN99" t="s">
        <v>43</v>
      </c>
      <c r="AO99" s="45"/>
      <c r="AP99" s="44" t="str">
        <f>IF(AO99&lt;&gt;"",IF(AO99&lt;&gt;"LIBSETS_DROP_MECHANIC_MONSTER_NAME",VLOOKUP(AO99,'LibSets constants'!$I$4:$L$1000,3,FALSE),""),"")</f>
        <v/>
      </c>
      <c r="AQ99" s="44" t="str">
        <f>IF(AO99&lt;&gt;"",IF(AO99&lt;&gt;"LIBSETS_DROP_MECHANIC_MONSTER_NAME",VLOOKUP(AO99,'LibSets constants'!$I$4:$L$1000,4,FALSE),""),"")</f>
        <v/>
      </c>
      <c r="AR99" s="3">
        <f>IF(G99&lt;&gt;"LIBSETS_SETTYPE_BATTLEGROUND",IF(G99&lt;&gt;"LIBSETS_SETTYPE_SPECIAL",IF(AS99&lt;&gt;"",VLOOKUP(AS99,'ESO zone constants'!$D$2:$H$4950,5,FALSE),""),""),"")</f>
        <v>63</v>
      </c>
      <c r="AS99" t="s">
        <v>61</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[118] = {wayshrines={-1,-1,-1,}, dlcId=DLC_BASE_GAME</v>
      </c>
      <c r="AX99" s="21" t="str">
        <f t="shared" si="8"/>
        <v>, zoneIds={380,144,283,146,126,63}, veteran=false</v>
      </c>
      <c r="AY99" s="21" t="str">
        <f t="shared" si="9"/>
        <v>, setType=LIBSETS_SETTYPE_DUNGEON</v>
      </c>
      <c r="AZ99" s="21" t="str">
        <f t="shared" si="10"/>
        <v>},</v>
      </c>
      <c r="BA99" s="21" t="str">
        <f t="shared" si="11"/>
        <v xml:space="preserve"> --Treasures of the Earthforge / Schätze der Erdenschmiede   [The Banished Cells I, Spindleclutch I, Fungal Grotto I, Wayrest Sewers I, Elden Hollow I, Darkshade Caverns I]</v>
      </c>
    </row>
    <row r="100" spans="1:53" x14ac:dyDescent="0.25">
      <c r="A100" s="12">
        <v>119</v>
      </c>
      <c r="B100" t="s">
        <v>925</v>
      </c>
      <c r="C100" t="s">
        <v>926</v>
      </c>
      <c r="D100" s="3">
        <f t="shared" si="6"/>
        <v>119</v>
      </c>
      <c r="G100" s="8" t="s">
        <v>1652</v>
      </c>
      <c r="I100" t="s">
        <v>97</v>
      </c>
      <c r="J100" t="s">
        <v>97</v>
      </c>
      <c r="K100">
        <v>-1</v>
      </c>
      <c r="L100">
        <v>-1</v>
      </c>
      <c r="M100">
        <v>-1</v>
      </c>
      <c r="N100">
        <v>0</v>
      </c>
      <c r="O100" s="70" t="s">
        <v>102</v>
      </c>
      <c r="P100" s="3">
        <f>IF(AND(G100&lt;&gt;"LIBSETS_SETTYPE_BATTLEGROUND",G100&lt;&gt;"LIBSETS_SETTYPE_SPECIAL",G100&lt;&gt;"LIBSETS_SETTYPE_MYTHIC"), IF(Q100&lt;&gt;"",VLOOKUP(Q100,'ESO zone constants'!$D$2:$H$4950,5,FALSE),""),"")</f>
        <v>380</v>
      </c>
      <c r="Q100" t="str">
        <f>IF(OR(K100="",K100&lt;=0,ISERROR(K100)),IF(AND(O100&lt;&gt;"",NOT(ISERROR(O100))),O100, ""),VLOOKUP(K100,'ESO wayshrine node constants'!$A$3:$D$10003,4,FALSE))</f>
        <v>The Banished Cells I</v>
      </c>
      <c r="S100" s="19" t="str">
        <f>IF(AND(R100&lt;&gt;"",NOT(ISERROR(R100))),R100,IF(P100&lt;&gt;"",IF(NOT(ISERROR(VLOOKUP(P100,'ESO Dungeon constants'!$D$3:$H$9999,5,FALSE))),VLOOKUP(P100,'ESO Dungeon constants'!$D$3:$I$9999,6,FALSE),VLOOKUP(P100,'ESO zone constants'!$H$2:$K$9984,4,FALSE)),""))</f>
        <v>DLC_BASE_GAME</v>
      </c>
      <c r="T100" s="3" t="str">
        <f>IF(S100&lt;&gt;"",VLOOKUP(S100,'LibSets constants'!$B$4:$C$1000,2,FALSE),"")</f>
        <v>Included in base game</v>
      </c>
      <c r="V100" s="3" t="str">
        <f>IF(U100&lt;&gt;"",IF(U100&lt;&gt;"LIBSETS_DROP_MECHANIC_MONSTER_NAME",VLOOKUP(U100,'LibSets constants'!$I$4:$L$1000,3,FALSE),""),"")</f>
        <v/>
      </c>
      <c r="W100" s="3" t="str">
        <f>IF(U100&lt;&gt;"",IF(U100&lt;&gt;"LIBSETS_DROP_MECHANIC_MONSTER_NAME",VLOOKUP(U100,'LibSets constants'!$I$4:$L$1000,4,FALSE),""),"")</f>
        <v/>
      </c>
      <c r="X100" s="3">
        <f>IF(G100&lt;&gt;"LIBSETS_SETTYPE_BATTLEGROUND",IF(G100&lt;&gt;"LIBSETS_SETTYPE_SPECIAL",IF(Y100&lt;&gt;"",VLOOKUP(Y100,'ESO zone constants'!$D$2:$H$4950,5,FALSE),""),""),"")</f>
        <v>144</v>
      </c>
      <c r="Y100" t="s">
        <v>66</v>
      </c>
      <c r="AA100" s="3" t="str">
        <f>IF(Z100&lt;&gt;"",IF(Z100&lt;&gt;"LIBSETS_DROP_MECHANIC_MONSTER_NAME",VLOOKUP(Z100,'LibSets constants'!$I$4:$L$1000,3,FALSE),""),"")</f>
        <v/>
      </c>
      <c r="AB100" s="3" t="str">
        <f>IF(Z100&lt;&gt;"",IF(Z100&lt;&gt;"LIBSETS_DROP_MECHANIC_MONSTER_NAME",VLOOKUP(Z100,'LibSets constants'!$I$4:$L$1000,4,FALSE),""),"")</f>
        <v/>
      </c>
      <c r="AC100" s="3">
        <f>IF(G100&lt;&gt;"LIBSETS_SETTYPE_BATTLEGROUND",IF(G100&lt;&gt;"LIBSETS_SETTYPE_SPECIAL",IF(AD100&lt;&gt;"",VLOOKUP(AD100,'ESO zone constants'!$D$2:$H$4950,5,FALSE),""),""),"")</f>
        <v>283</v>
      </c>
      <c r="AD100" t="s">
        <v>51</v>
      </c>
      <c r="AF100" s="3" t="str">
        <f>IF(AE100&lt;&gt;"",IF(AE100&lt;&gt;"LIBSETS_DROP_MECHANIC_MONSTER_NAME",VLOOKUP(AE100,'LibSets constants'!$I$4:$L$1000,3,FALSE),""),"")</f>
        <v/>
      </c>
      <c r="AG100" s="3" t="str">
        <f>IF(AE100&lt;&gt;"",IF(AE100&lt;&gt;"LIBSETS_DROP_MECHANIC_MONSTER_NAME",VLOOKUP(AE100,'LibSets constants'!$I$4:$L$1000,4,FALSE),""),"")</f>
        <v/>
      </c>
      <c r="AH100" s="3">
        <f>IF(G100&lt;&gt;"LIBSETS_SETTYPE_BATTLEGROUND",IF(G100&lt;&gt;"LIBSETS_SETTYPE_SPECIAL",IF(AI100&lt;&gt;"",VLOOKUP(AI100,'ESO zone constants'!$D$2:$H$4950,5,FALSE),""),""),"")</f>
        <v>146</v>
      </c>
      <c r="AI100" t="s">
        <v>62</v>
      </c>
      <c r="AK100" s="3" t="str">
        <f>IF(AJ100&lt;&gt;"",IF(AJ100&lt;&gt;"LIBSETS_DROP_MECHANIC_MONSTER_NAME",VLOOKUP(AJ100,'LibSets constants'!$I$4:$L$1000,3,FALSE),""),"")</f>
        <v/>
      </c>
      <c r="AL100" s="3" t="str">
        <f>IF(AJ100&lt;&gt;"",IF(AJ100&lt;&gt;"LIBSETS_DROP_MECHANIC_MONSTER_NAME",VLOOKUP(AJ100,'LibSets constants'!$I$4:$L$1000,4,FALSE),""),"")</f>
        <v/>
      </c>
      <c r="AM100" s="3">
        <f>IF(G100&lt;&gt;"LIBSETS_SETTYPE_BATTLEGROUND",IF(G100&lt;&gt;"LIBSETS_SETTYPE_SPECIAL",IF(AN100&lt;&gt;"",VLOOKUP(AN100,'ESO zone constants'!$D$2:$H$4950,5,FALSE),""),""),"")</f>
        <v>126</v>
      </c>
      <c r="AN100" t="s">
        <v>43</v>
      </c>
      <c r="AP100" s="3" t="str">
        <f>IF(AO100&lt;&gt;"",IF(AO100&lt;&gt;"LIBSETS_DROP_MECHANIC_MONSTER_NAME",VLOOKUP(AO100,'LibSets constants'!$I$4:$L$1000,3,FALSE),""),"")</f>
        <v/>
      </c>
      <c r="AQ100" s="3" t="str">
        <f>IF(AO100&lt;&gt;"",IF(AO100&lt;&gt;"LIBSETS_DROP_MECHANIC_MONSTER_NAME",VLOOKUP(AO100,'LibSets constants'!$I$4:$L$1000,4,FALSE),""),"")</f>
        <v/>
      </c>
      <c r="AR100" s="3">
        <f>IF(G100&lt;&gt;"LIBSETS_SETTYPE_BATTLEGROUND",IF(G100&lt;&gt;"LIBSETS_SETTYPE_SPECIAL",IF(AS100&lt;&gt;"",VLOOKUP(AS100,'ESO zone constants'!$D$2:$H$4950,5,FALSE),""),""),"")</f>
        <v>63</v>
      </c>
      <c r="AS100" t="s">
        <v>61</v>
      </c>
      <c r="AU100" s="3" t="str">
        <f>IF(AT100&lt;&gt;"",IF(AT100&lt;&gt;"LIBSETS_DROP_MECHANIC_MONSTER_NAME",VLOOKUP(AT100,'LibSets constants'!$I$4:$L$1000,3,FALSE),""),"")</f>
        <v/>
      </c>
      <c r="AV100" s="3" t="str">
        <f>IF(AT100&lt;&gt;"",IF(AT100&lt;&gt;"LIBSETS_DROP_MECHANIC_MONSTER_NAME",VLOOKUP(AT100,'LibSets constants'!$I$4:$L$1000,4,FALSE),""),"")</f>
        <v/>
      </c>
      <c r="AW100" s="21" t="str">
        <f t="shared" si="7"/>
        <v>[119] = {wayshrines={-1,-1,-1,}, dlcId=DLC_BASE_GAME</v>
      </c>
      <c r="AX100" s="21" t="str">
        <f t="shared" si="8"/>
        <v>, zoneIds={380,144,283,146,126,63}, veteran=false</v>
      </c>
      <c r="AY100" s="21" t="str">
        <f t="shared" si="9"/>
        <v>, setType=LIBSETS_SETTYPE_DUNGEON</v>
      </c>
      <c r="AZ100" s="21" t="str">
        <f t="shared" si="10"/>
        <v>},</v>
      </c>
      <c r="BA100" s="21" t="str">
        <f t="shared" si="11"/>
        <v xml:space="preserve"> --Relics of the Rebellion / Relikte der Rebellion   [The Banished Cells I, Spindleclutch I, Fungal Grotto I, Wayrest Sewers I, Elden Hollow I, Darkshade Caverns I]</v>
      </c>
    </row>
    <row r="101" spans="1:53" x14ac:dyDescent="0.25">
      <c r="A101" s="12">
        <v>120</v>
      </c>
      <c r="B101" t="s">
        <v>927</v>
      </c>
      <c r="C101" t="s">
        <v>928</v>
      </c>
      <c r="D101" s="3">
        <f t="shared" si="6"/>
        <v>120</v>
      </c>
      <c r="G101" s="8" t="s">
        <v>1652</v>
      </c>
      <c r="I101" t="s">
        <v>97</v>
      </c>
      <c r="J101" t="s">
        <v>97</v>
      </c>
      <c r="K101">
        <v>-1</v>
      </c>
      <c r="L101">
        <v>-1</v>
      </c>
      <c r="M101">
        <v>-1</v>
      </c>
      <c r="N101">
        <v>0</v>
      </c>
      <c r="O101" s="70" t="s">
        <v>102</v>
      </c>
      <c r="P101" s="3">
        <f>IF(AND(G101&lt;&gt;"LIBSETS_SETTYPE_BATTLEGROUND",G101&lt;&gt;"LIBSETS_SETTYPE_SPECIAL",G101&lt;&gt;"LIBSETS_SETTYPE_MYTHIC"), IF(Q101&lt;&gt;"",VLOOKUP(Q101,'ESO zone constants'!$D$2:$H$4950,5,FALSE),""),"")</f>
        <v>380</v>
      </c>
      <c r="Q101" t="str">
        <f>IF(OR(K101="",K101&lt;=0,ISERROR(K101)),IF(AND(O101&lt;&gt;"",NOT(ISERROR(O101))),O101, ""),VLOOKUP(K101,'ESO wayshrine node constants'!$A$3:$D$10003,4,FALSE))</f>
        <v>The Banished Cells I</v>
      </c>
      <c r="S101" s="19" t="str">
        <f>IF(AND(R101&lt;&gt;"",NOT(ISERROR(R101))),R101,IF(P101&lt;&gt;"",IF(NOT(ISERROR(VLOOKUP(P101,'ESO Dungeon constants'!$D$3:$H$9999,5,FALSE))),VLOOKUP(P101,'ESO Dungeon constants'!$D$3:$I$9999,6,FALSE),VLOOKUP(P101,'ESO zone constants'!$H$2:$K$9984,4,FALSE)),""))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constants'!$D$2:$H$4950,5,FALSE),""),""),"")</f>
        <v>144</v>
      </c>
      <c r="Y101" t="s">
        <v>66</v>
      </c>
      <c r="AA101" s="3" t="str">
        <f>IF(Z101&lt;&gt;"",IF(Z101&lt;&gt;"LIBSETS_DROP_MECHANIC_MONSTER_NAME",VLOOKUP(Z101,'LibSets constants'!$I$4:$L$1000,3,FALSE),""),"")</f>
        <v/>
      </c>
      <c r="AB101" s="3" t="str">
        <f>IF(Z101&lt;&gt;"",IF(Z101&lt;&gt;"LIBSETS_DROP_MECHANIC_MONSTER_NAME",VLOOKUP(Z101,'LibSets constants'!$I$4:$L$1000,4,FALSE),""),"")</f>
        <v/>
      </c>
      <c r="AC101" s="3">
        <f>IF(G101&lt;&gt;"LIBSETS_SETTYPE_BATTLEGROUND",IF(G101&lt;&gt;"LIBSETS_SETTYPE_SPECIAL",IF(AD101&lt;&gt;"",VLOOKUP(AD101,'ESO zone constants'!$D$2:$H$4950,5,FALSE),""),""),"")</f>
        <v>283</v>
      </c>
      <c r="AD101" t="s">
        <v>51</v>
      </c>
      <c r="AF101" s="3" t="str">
        <f>IF(AE101&lt;&gt;"",IF(AE101&lt;&gt;"LIBSETS_DROP_MECHANIC_MONSTER_NAME",VLOOKUP(AE101,'LibSets constants'!$I$4:$L$1000,3,FALSE),""),"")</f>
        <v/>
      </c>
      <c r="AG101" s="3" t="str">
        <f>IF(AE101&lt;&gt;"",IF(AE101&lt;&gt;"LIBSETS_DROP_MECHANIC_MONSTER_NAME",VLOOKUP(AE101,'LibSets constants'!$I$4:$L$1000,4,FALSE),""),"")</f>
        <v/>
      </c>
      <c r="AH101" s="3">
        <f>IF(G101&lt;&gt;"LIBSETS_SETTYPE_BATTLEGROUND",IF(G101&lt;&gt;"LIBSETS_SETTYPE_SPECIAL",IF(AI101&lt;&gt;"",VLOOKUP(AI101,'ESO zone constants'!$D$2:$H$4950,5,FALSE),""),""),"")</f>
        <v>146</v>
      </c>
      <c r="AI101" t="s">
        <v>62</v>
      </c>
      <c r="AK101" s="3" t="str">
        <f>IF(AJ101&lt;&gt;"",IF(AJ101&lt;&gt;"LIBSETS_DROP_MECHANIC_MONSTER_NAME",VLOOKUP(AJ101,'LibSets constants'!$I$4:$L$1000,3,FALSE),""),"")</f>
        <v/>
      </c>
      <c r="AL101" s="3" t="str">
        <f>IF(AJ101&lt;&gt;"",IF(AJ101&lt;&gt;"LIBSETS_DROP_MECHANIC_MONSTER_NAME",VLOOKUP(AJ101,'LibSets constants'!$I$4:$L$1000,4,FALSE),""),"")</f>
        <v/>
      </c>
      <c r="AM101" s="3">
        <f>IF(G101&lt;&gt;"LIBSETS_SETTYPE_BATTLEGROUND",IF(G101&lt;&gt;"LIBSETS_SETTYPE_SPECIAL",IF(AN101&lt;&gt;"",VLOOKUP(AN101,'ESO zone constants'!$D$2:$H$4950,5,FALSE),""),""),"")</f>
        <v>126</v>
      </c>
      <c r="AN101" t="s">
        <v>43</v>
      </c>
      <c r="AP101" s="3" t="str">
        <f>IF(AO101&lt;&gt;"",IF(AO101&lt;&gt;"LIBSETS_DROP_MECHANIC_MONSTER_NAME",VLOOKUP(AO101,'LibSets constants'!$I$4:$L$1000,3,FALSE),""),"")</f>
        <v/>
      </c>
      <c r="AQ101" s="3" t="str">
        <f>IF(AO101&lt;&gt;"",IF(AO101&lt;&gt;"LIBSETS_DROP_MECHANIC_MONSTER_NAME",VLOOKUP(AO101,'LibSets constants'!$I$4:$L$1000,4,FALSE),""),"")</f>
        <v/>
      </c>
      <c r="AR101" s="3">
        <f>IF(G101&lt;&gt;"LIBSETS_SETTYPE_BATTLEGROUND",IF(G101&lt;&gt;"LIBSETS_SETTYPE_SPECIAL",IF(AS101&lt;&gt;"",VLOOKUP(AS101,'ESO zone constants'!$D$2:$H$4950,5,FALSE),""),""),"")</f>
        <v>63</v>
      </c>
      <c r="AS101" t="s">
        <v>61</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[120] = {wayshrines={-1,-1,-1,}, dlcId=DLC_BASE_GAME</v>
      </c>
      <c r="AX101" s="21" t="str">
        <f t="shared" si="8"/>
        <v>, zoneIds={380,144,283,146,126,63}, veteran=false</v>
      </c>
      <c r="AY101" s="21" t="str">
        <f t="shared" si="9"/>
        <v>, setType=LIBSETS_SETTYPE_DUNGEON</v>
      </c>
      <c r="AZ101" s="21" t="str">
        <f t="shared" si="10"/>
        <v>},</v>
      </c>
      <c r="BA101" s="21" t="str">
        <f t="shared" si="11"/>
        <v xml:space="preserve"> --Arms of Infernace / Waffen Infernals   [The Banished Cells I, Spindleclutch I, Fungal Grotto I, Wayrest Sewers I, Elden Hollow I, Darkshade Caverns I]</v>
      </c>
    </row>
    <row r="102" spans="1:53" x14ac:dyDescent="0.25">
      <c r="A102" s="12">
        <v>121</v>
      </c>
      <c r="B102" t="s">
        <v>929</v>
      </c>
      <c r="C102" t="s">
        <v>930</v>
      </c>
      <c r="D102" s="3">
        <f t="shared" si="6"/>
        <v>121</v>
      </c>
      <c r="G102" s="8" t="s">
        <v>1652</v>
      </c>
      <c r="I102" t="s">
        <v>97</v>
      </c>
      <c r="J102" t="s">
        <v>97</v>
      </c>
      <c r="K102">
        <v>-1</v>
      </c>
      <c r="L102">
        <v>-1</v>
      </c>
      <c r="M102">
        <v>-1</v>
      </c>
      <c r="N102">
        <v>0</v>
      </c>
      <c r="O102" s="70" t="s">
        <v>102</v>
      </c>
      <c r="P102" s="3">
        <f>IF(AND(G102&lt;&gt;"LIBSETS_SETTYPE_BATTLEGROUND",G102&lt;&gt;"LIBSETS_SETTYPE_SPECIAL",G102&lt;&gt;"LIBSETS_SETTYPE_MYTHIC"), IF(Q102&lt;&gt;"",VLOOKUP(Q102,'ESO zone constants'!$D$2:$H$4950,5,FALSE),""),"")</f>
        <v>380</v>
      </c>
      <c r="Q102" t="str">
        <f>IF(OR(K102="",K102&lt;=0,ISERROR(K102)),IF(AND(O102&lt;&gt;"",NOT(ISERROR(O102))),O102, ""),VLOOKUP(K102,'ESO wayshrine node constants'!$A$3:$D$10003,4,FALSE))</f>
        <v>The Banished Cells I</v>
      </c>
      <c r="S102" s="19" t="str">
        <f>IF(AND(R102&lt;&gt;"",NOT(ISERROR(R102))),R102,IF(P102&lt;&gt;"",IF(NOT(ISERROR(VLOOKUP(P102,'ESO Dungeon constants'!$D$3:$H$9999,5,FALSE))),VLOOKUP(P102,'ESO Dungeon constants'!$D$3:$I$9999,6,FALSE),VLOOKUP(P102,'ESO zone constants'!$H$2:$K$9984,4,FALSE)),""))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constants'!$D$2:$H$4950,5,FALSE),""),""),"")</f>
        <v>144</v>
      </c>
      <c r="Y102" t="s">
        <v>66</v>
      </c>
      <c r="AA102" s="3" t="str">
        <f>IF(Z102&lt;&gt;"",IF(Z102&lt;&gt;"LIBSETS_DROP_MECHANIC_MONSTER_NAME",VLOOKUP(Z102,'LibSets constants'!$I$4:$L$1000,3,FALSE),""),"")</f>
        <v/>
      </c>
      <c r="AB102" s="3" t="str">
        <f>IF(Z102&lt;&gt;"",IF(Z102&lt;&gt;"LIBSETS_DROP_MECHANIC_MONSTER_NAME",VLOOKUP(Z102,'LibSets constants'!$I$4:$L$1000,4,FALSE),""),"")</f>
        <v/>
      </c>
      <c r="AC102" s="3">
        <f>IF(G102&lt;&gt;"LIBSETS_SETTYPE_BATTLEGROUND",IF(G102&lt;&gt;"LIBSETS_SETTYPE_SPECIAL",IF(AD102&lt;&gt;"",VLOOKUP(AD102,'ESO zone constants'!$D$2:$H$4950,5,FALSE),""),""),"")</f>
        <v>283</v>
      </c>
      <c r="AD102" t="s">
        <v>51</v>
      </c>
      <c r="AF102" s="3" t="str">
        <f>IF(AE102&lt;&gt;"",IF(AE102&lt;&gt;"LIBSETS_DROP_MECHANIC_MONSTER_NAME",VLOOKUP(AE102,'LibSets constants'!$I$4:$L$1000,3,FALSE),""),"")</f>
        <v/>
      </c>
      <c r="AG102" s="3" t="str">
        <f>IF(AE102&lt;&gt;"",IF(AE102&lt;&gt;"LIBSETS_DROP_MECHANIC_MONSTER_NAME",VLOOKUP(AE102,'LibSets constants'!$I$4:$L$1000,4,FALSE),""),"")</f>
        <v/>
      </c>
      <c r="AH102" s="3">
        <f>IF(G102&lt;&gt;"LIBSETS_SETTYPE_BATTLEGROUND",IF(G102&lt;&gt;"LIBSETS_SETTYPE_SPECIAL",IF(AI102&lt;&gt;"",VLOOKUP(AI102,'ESO zone constants'!$D$2:$H$4950,5,FALSE),""),""),"")</f>
        <v>146</v>
      </c>
      <c r="AI102" t="s">
        <v>62</v>
      </c>
      <c r="AK102" s="3" t="str">
        <f>IF(AJ102&lt;&gt;"",IF(AJ102&lt;&gt;"LIBSETS_DROP_MECHANIC_MONSTER_NAME",VLOOKUP(AJ102,'LibSets constants'!$I$4:$L$1000,3,FALSE),""),"")</f>
        <v/>
      </c>
      <c r="AL102" s="3" t="str">
        <f>IF(AJ102&lt;&gt;"",IF(AJ102&lt;&gt;"LIBSETS_DROP_MECHANIC_MONSTER_NAME",VLOOKUP(AJ102,'LibSets constants'!$I$4:$L$1000,4,FALSE),""),"")</f>
        <v/>
      </c>
      <c r="AM102" s="3">
        <f>IF(G102&lt;&gt;"LIBSETS_SETTYPE_BATTLEGROUND",IF(G102&lt;&gt;"LIBSETS_SETTYPE_SPECIAL",IF(AN102&lt;&gt;"",VLOOKUP(AN102,'ESO zone constants'!$D$2:$H$4950,5,FALSE),""),""),"")</f>
        <v>126</v>
      </c>
      <c r="AN102" t="s">
        <v>43</v>
      </c>
      <c r="AP102" s="3" t="str">
        <f>IF(AO102&lt;&gt;"",IF(AO102&lt;&gt;"LIBSETS_DROP_MECHANIC_MONSTER_NAME",VLOOKUP(AO102,'LibSets constants'!$I$4:$L$1000,3,FALSE),""),"")</f>
        <v/>
      </c>
      <c r="AQ102" s="3" t="str">
        <f>IF(AO102&lt;&gt;"",IF(AO102&lt;&gt;"LIBSETS_DROP_MECHANIC_MONSTER_NAME",VLOOKUP(AO102,'LibSets constants'!$I$4:$L$1000,4,FALSE),""),"")</f>
        <v/>
      </c>
      <c r="AR102" s="3">
        <f>IF(G102&lt;&gt;"LIBSETS_SETTYPE_BATTLEGROUND",IF(G102&lt;&gt;"LIBSETS_SETTYPE_SPECIAL",IF(AS102&lt;&gt;"",VLOOKUP(AS102,'ESO zone constants'!$D$2:$H$4950,5,FALSE),""),""),"")</f>
        <v>63</v>
      </c>
      <c r="AS102" t="s">
        <v>61</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[121] = {wayshrines={-1,-1,-1,}, dlcId=DLC_BASE_GAME</v>
      </c>
      <c r="AX102" s="21" t="str">
        <f t="shared" si="8"/>
        <v>, zoneIds={380,144,283,146,126,63}, veteran=false</v>
      </c>
      <c r="AY102" s="21" t="str">
        <f t="shared" si="9"/>
        <v>, setType=LIBSETS_SETTYPE_DUNGEON</v>
      </c>
      <c r="AZ102" s="21" t="str">
        <f t="shared" si="10"/>
        <v>},</v>
      </c>
      <c r="BA102" s="21" t="str">
        <f t="shared" si="11"/>
        <v xml:space="preserve"> --Arms of the Ancestors / Waffen der Ahnen   [The Banished Cells I, Spindleclutch I, Fungal Grotto I, Wayrest Sewers I, Elden Hollow I, Darkshade Caverns I]</v>
      </c>
    </row>
    <row r="103" spans="1:53" x14ac:dyDescent="0.25">
      <c r="A103" s="12">
        <v>122</v>
      </c>
      <c r="B103" t="s">
        <v>931</v>
      </c>
      <c r="C103" t="s">
        <v>932</v>
      </c>
      <c r="D103" s="3">
        <f t="shared" si="6"/>
        <v>122</v>
      </c>
      <c r="G103" s="8" t="s">
        <v>1652</v>
      </c>
      <c r="I103" t="s">
        <v>97</v>
      </c>
      <c r="J103" t="s">
        <v>97</v>
      </c>
      <c r="K103">
        <v>-1</v>
      </c>
      <c r="L103">
        <v>-1</v>
      </c>
      <c r="M103">
        <v>-1</v>
      </c>
      <c r="N103">
        <v>0</v>
      </c>
      <c r="O103" s="70" t="s">
        <v>49</v>
      </c>
      <c r="P103" s="3">
        <f>IF(AND(G103&lt;&gt;"LIBSETS_SETTYPE_BATTLEGROUND",G103&lt;&gt;"LIBSETS_SETTYPE_SPECIAL",G103&lt;&gt;"LIBSETS_SETTYPE_MYTHIC"), IF(Q103&lt;&gt;"",VLOOKUP(Q103,'ESO zone constants'!$D$2:$H$4950,5,FALSE),""),"")</f>
        <v>130</v>
      </c>
      <c r="Q103" t="str">
        <f>IF(OR(K103="",K103&lt;=0,ISERROR(K103)),IF(AND(O103&lt;&gt;"",NOT(ISERROR(O103))),O103, ""),VLOOKUP(K103,'ESO wayshrine node constants'!$A$3:$D$10003,4,FALSE))</f>
        <v>Crypt of Hearts I</v>
      </c>
      <c r="S103" s="19" t="str">
        <f>IF(AND(R103&lt;&gt;"",NOT(ISERROR(R103))),R103,IF(P103&lt;&gt;"",IF(NOT(ISERROR(VLOOKUP(P103,'ESO Dungeon constants'!$D$3:$H$9999,5,FALSE))),VLOOKUP(P103,'ESO Dungeon constants'!$D$3:$I$9999,6,FALSE),VLOOKUP(P103,'ESO zone constants'!$H$2:$K$9984,4,FALSE)),""))</f>
        <v>DLC_BASE_GAME</v>
      </c>
      <c r="T103" s="3" t="str">
        <f>IF(S103&lt;&gt;"",VLOOKUP(S103,'LibSets constants'!$B$4:$C$1000,2,FALSE),"")</f>
        <v>Included in base game</v>
      </c>
      <c r="V103" s="3"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constants'!$D$2:$H$4950,5,FALSE),""),""),"")</f>
        <v>932</v>
      </c>
      <c r="Y103" t="s">
        <v>55</v>
      </c>
      <c r="AA103" s="3" t="str">
        <f>IF(Z103&lt;&gt;"",IF(Z103&lt;&gt;"LIBSETS_DROP_MECHANIC_MONSTER_NAME",VLOOKUP(Z103,'LibSets constants'!$I$4:$L$1000,3,FALSE),""),"")</f>
        <v/>
      </c>
      <c r="AB103" s="3" t="str">
        <f>IF(Z103&lt;&gt;"",IF(Z103&lt;&gt;"LIBSETS_DROP_MECHANIC_MONSTER_NAME",VLOOKUP(Z103,'LibSets constants'!$I$4:$L$1000,4,FALSE),""),"")</f>
        <v/>
      </c>
      <c r="AC103" s="3" t="str">
        <f>IF(G103&lt;&gt;"LIBSETS_SETTYPE_BATTLEGROUND",IF(G103&lt;&gt;"LIBSETS_SETTYPE_SPECIAL",IF(AD103&lt;&gt;"",VLOOKUP(AD103,'ESO zone constants'!$D$2:$H$4950,5,FALSE),""),""),"")</f>
        <v/>
      </c>
      <c r="AF103" s="3" t="str">
        <f>IF(AE103&lt;&gt;"",IF(AE103&lt;&gt;"LIBSETS_DROP_MECHANIC_MONSTER_NAME",VLOOKUP(AE103,'LibSets constants'!$I$4:$L$1000,3,FALSE),""),"")</f>
        <v/>
      </c>
      <c r="AG103" s="3" t="str">
        <f>IF(AE103&lt;&gt;"",IF(AE103&lt;&gt;"LIBSETS_DROP_MECHANIC_MONSTER_NAME",VLOOKUP(AE103,'LibSets constants'!$I$4:$L$1000,4,FALSE),""),"")</f>
        <v/>
      </c>
      <c r="AH103" s="3" t="str">
        <f>IF(G103&lt;&gt;"LIBSETS_SETTYPE_BATTLEGROUND",IF(G103&lt;&gt;"LIBSETS_SETTYPE_SPECIAL",IF(AI103&lt;&gt;"",VLOOKUP(AI103,'ESO zone constants'!$D$2:$H$4950,5,FALSE),""),""),"")</f>
        <v/>
      </c>
      <c r="AK103" s="3" t="str">
        <f>IF(AJ103&lt;&gt;"",IF(AJ103&lt;&gt;"LIBSETS_DROP_MECHANIC_MONSTER_NAME",VLOOKUP(AJ103,'LibSets constants'!$I$4:$L$1000,3,FALSE),""),"")</f>
        <v/>
      </c>
      <c r="AL103" s="3" t="str">
        <f>IF(AJ103&lt;&gt;"",IF(AJ103&lt;&gt;"LIBSETS_DROP_MECHANIC_MONSTER_NAME",VLOOKUP(AJ103,'LibSets constants'!$I$4:$L$1000,4,FALSE),""),"")</f>
        <v/>
      </c>
      <c r="AM103" s="3" t="str">
        <f>IF(G103&lt;&gt;"LIBSETS_SETTYPE_BATTLEGROUND",IF(G103&lt;&gt;"LIBSETS_SETTYPE_SPECIAL",IF(AN103&lt;&gt;"",VLOOKUP(AN103,'ESO zone constants'!$D$2:$H$4950,5,FALSE),""),""),"")</f>
        <v/>
      </c>
      <c r="AP103" s="3" t="str">
        <f>IF(AO103&lt;&gt;"",IF(AO103&lt;&gt;"LIBSETS_DROP_MECHANIC_MONSTER_NAME",VLOOKUP(AO103,'LibSets constants'!$I$4:$L$1000,3,FALSE),""),"")</f>
        <v/>
      </c>
      <c r="AQ103" s="3" t="str">
        <f>IF(AO103&lt;&gt;"",IF(AO103&lt;&gt;"LIBSETS_DROP_MECHANIC_MONSTER_NAME",VLOOKUP(AO103,'LibSets constants'!$I$4:$L$1000,4,FALSE),""),"")</f>
        <v/>
      </c>
      <c r="AR103" s="3" t="str">
        <f>IF(G103&lt;&gt;"LIBSETS_SETTYPE_BATTLEGROUND",IF(G103&lt;&gt;"LIBSETS_SETTYPE_SPECIAL",IF(AS103&lt;&gt;"",VLOOKUP(AS103,'ESO zone constants'!$D$2:$H$4950,5,FALSE),""),""),"")</f>
        <v/>
      </c>
      <c r="AU103" s="3" t="str">
        <f>IF(AT103&lt;&gt;"",IF(AT103&lt;&gt;"LIBSETS_DROP_MECHANIC_MONSTER_NAME",VLOOKUP(AT103,'LibSets constants'!$I$4:$L$1000,3,FALSE),""),"")</f>
        <v/>
      </c>
      <c r="AV103" s="3" t="str">
        <f>IF(AT103&lt;&gt;"",IF(AT103&lt;&gt;"LIBSETS_DROP_MECHANIC_MONSTER_NAME",VLOOKUP(AT103,'LibSets constants'!$I$4:$L$1000,4,FALSE),""),"")</f>
        <v/>
      </c>
      <c r="AW103" s="21" t="str">
        <f t="shared" si="7"/>
        <v>[122] = {wayshrines={-1,-1,-1,}, dlcId=DLC_BASE_GAME</v>
      </c>
      <c r="AX103" s="21" t="str">
        <f t="shared" si="8"/>
        <v>, zoneIds={130,932}, veteran=false</v>
      </c>
      <c r="AY103" s="21" t="str">
        <f t="shared" si="9"/>
        <v>, setType=LIBSETS_SETTYPE_DUNGEON</v>
      </c>
      <c r="AZ103" s="21" t="str">
        <f t="shared" si="10"/>
        <v>},</v>
      </c>
      <c r="BA103" s="21" t="str">
        <f t="shared" si="11"/>
        <v xml:space="preserve"> --Ebon Armory / Ebenerzarsenal   [Crypt of Hearts I, Crypt of Hearts II]</v>
      </c>
    </row>
    <row r="104" spans="1:53" x14ac:dyDescent="0.25">
      <c r="A104" s="12">
        <v>123</v>
      </c>
      <c r="B104" t="s">
        <v>933</v>
      </c>
      <c r="C104" t="s">
        <v>934</v>
      </c>
      <c r="D104" s="3">
        <f t="shared" si="6"/>
        <v>123</v>
      </c>
      <c r="G104" s="8" t="s">
        <v>1652</v>
      </c>
      <c r="I104" t="s">
        <v>97</v>
      </c>
      <c r="J104" t="s">
        <v>97</v>
      </c>
      <c r="K104">
        <v>-1</v>
      </c>
      <c r="L104">
        <v>-1</v>
      </c>
      <c r="M104">
        <v>-1</v>
      </c>
      <c r="N104">
        <v>0</v>
      </c>
      <c r="O104" s="70" t="s">
        <v>59</v>
      </c>
      <c r="P104" s="3">
        <f>IF(AND(G104&lt;&gt;"LIBSETS_SETTYPE_BATTLEGROUND",G104&lt;&gt;"LIBSETS_SETTYPE_SPECIAL",G104&lt;&gt;"LIBSETS_SETTYPE_MYTHIC"), IF(Q104&lt;&gt;"",VLOOKUP(Q104,'ESO zone constants'!$D$2:$H$4950,5,FALSE),""),"")</f>
        <v>31</v>
      </c>
      <c r="Q104" t="str">
        <f>IF(OR(K104="",K104&lt;=0,ISERROR(K104)),IF(AND(O104&lt;&gt;"",NOT(ISERROR(O104))),O104, ""),VLOOKUP(K104,'ESO wayshrine node constants'!$A$3:$D$10003,4,FALSE))</f>
        <v>Selene's Web</v>
      </c>
      <c r="S104" s="19" t="str">
        <f>IF(AND(R104&lt;&gt;"",NOT(ISERROR(R104))),R104,IF(P104&lt;&gt;"",IF(NOT(ISERROR(VLOOKUP(P104,'ESO Dungeon constants'!$D$3:$H$9999,5,FALSE))),VLOOKUP(P104,'ESO Dungeon constants'!$D$3:$I$9999,6,FALSE),VLOOKUP(P104,'ESO zone constants'!$H$2:$K$9984,4,FALSE)),""))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t="str">
        <f>IF(G104&lt;&gt;"LIBSETS_SETTYPE_BATTLEGROUND",IF(G104&lt;&gt;"LIBSETS_SETTYPE_SPECIAL",IF(Y104&lt;&gt;"",VLOOKUP(Y104,'ESO zone constants'!$D$2:$H$4950,5,FALSE),""),""),"")</f>
        <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constants'!$D$2:$H$4950,5,FALSE),""),""),"")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constants'!$D$2:$H$4950,5,FALSE),""),""),"")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constants'!$D$2:$H$4950,5,FALSE),""),""),"")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constants'!$D$2:$H$4950,5,FALSE),""),""),"")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[123] = {wayshrines={-1,-1,-1,},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935</v>
      </c>
      <c r="C105" t="s">
        <v>936</v>
      </c>
      <c r="D105" s="3">
        <f t="shared" si="6"/>
        <v>124</v>
      </c>
      <c r="G105" s="8" t="s">
        <v>1652</v>
      </c>
      <c r="I105" t="s">
        <v>97</v>
      </c>
      <c r="J105" t="s">
        <v>97</v>
      </c>
      <c r="K105">
        <v>-1</v>
      </c>
      <c r="L105">
        <v>-1</v>
      </c>
      <c r="M105">
        <v>-1</v>
      </c>
      <c r="N105">
        <v>0</v>
      </c>
      <c r="O105" s="70" t="s">
        <v>47</v>
      </c>
      <c r="P105" s="3">
        <f>IF(AND(G105&lt;&gt;"LIBSETS_SETTYPE_BATTLEGROUND",G105&lt;&gt;"LIBSETS_SETTYPE_SPECIAL",G105&lt;&gt;"LIBSETS_SETTYPE_MYTHIC"), IF(Q105&lt;&gt;"",VLOOKUP(Q105,'ESO zone constants'!$D$2:$H$4950,5,FALSE),""),"")</f>
        <v>11</v>
      </c>
      <c r="Q105" t="str">
        <f>IF(OR(K105="",K105&lt;=0,ISERROR(K105)),IF(AND(O105&lt;&gt;"",NOT(ISERROR(O105))),O105, ""),VLOOKUP(K105,'ESO wayshrine node constants'!$A$3:$D$10003,4,FALSE))</f>
        <v>Vaults of Madness</v>
      </c>
      <c r="S105" s="19" t="str">
        <f>IF(AND(R105&lt;&gt;"",NOT(ISERROR(R105))),R105,IF(P105&lt;&gt;"",IF(NOT(ISERROR(VLOOKUP(P105,'ESO Dungeon constants'!$D$3:$H$9999,5,FALSE))),VLOOKUP(P105,'ESO Dungeon constants'!$D$3:$I$9999,6,FALSE),VLOOKUP(P105,'ESO zone constants'!$H$2:$K$9984,4,FALSE)),""))</f>
        <v>DLC_BASE_GAME</v>
      </c>
      <c r="T105" s="3" t="str">
        <f>IF(S105&lt;&gt;"",VLOOKUP(S105,'LibSets constants'!$B$4:$C$1000,2,FALSE),"")</f>
        <v>Included in base game</v>
      </c>
      <c r="V105" s="3" t="str">
        <f>IF(U105&lt;&gt;"",IF(U105&lt;&gt;"LIBSETS_DROP_MECHANIC_MONSTER_NAME",VLOOKUP(U105,'LibSets constants'!$I$4:$L$1000,3,FALSE),""),"")</f>
        <v/>
      </c>
      <c r="W105" s="3" t="str">
        <f>IF(U105&lt;&gt;"",IF(U105&lt;&gt;"LIBSETS_DROP_MECHANIC_MONSTER_NAME",VLOOKUP(U105,'LibSets constants'!$I$4:$L$1000,4,FALSE),""),"")</f>
        <v/>
      </c>
      <c r="X105" s="3" t="str">
        <f>IF(G105&lt;&gt;"LIBSETS_SETTYPE_BATTLEGROUND",IF(G105&lt;&gt;"LIBSETS_SETTYPE_SPECIAL",IF(Y105&lt;&gt;"",VLOOKUP(Y105,'ESO zone constants'!$D$2:$H$4950,5,FALSE),""),""),"")</f>
        <v/>
      </c>
      <c r="AA105" s="3" t="str">
        <f>IF(Z105&lt;&gt;"",IF(Z105&lt;&gt;"LIBSETS_DROP_MECHANIC_MONSTER_NAME",VLOOKUP(Z105,'LibSets constants'!$I$4:$L$1000,3,FALSE),""),"")</f>
        <v/>
      </c>
      <c r="AB105" s="3" t="str">
        <f>IF(Z105&lt;&gt;"",IF(Z105&lt;&gt;"LIBSETS_DROP_MECHANIC_MONSTER_NAME",VLOOKUP(Z105,'LibSets constants'!$I$4:$L$1000,4,FALSE),""),"")</f>
        <v/>
      </c>
      <c r="AC105" s="3" t="str">
        <f>IF(G105&lt;&gt;"LIBSETS_SETTYPE_BATTLEGROUND",IF(G105&lt;&gt;"LIBSETS_SETTYPE_SPECIAL",IF(AD105&lt;&gt;"",VLOOKUP(AD105,'ESO zone constants'!$D$2:$H$4950,5,FALSE),""),""),"")</f>
        <v/>
      </c>
      <c r="AF105" s="3" t="str">
        <f>IF(AE105&lt;&gt;"",IF(AE105&lt;&gt;"LIBSETS_DROP_MECHANIC_MONSTER_NAME",VLOOKUP(AE105,'LibSets constants'!$I$4:$L$1000,3,FALSE),""),"")</f>
        <v/>
      </c>
      <c r="AG105" s="3" t="str">
        <f>IF(AE105&lt;&gt;"",IF(AE105&lt;&gt;"LIBSETS_DROP_MECHANIC_MONSTER_NAME",VLOOKUP(AE105,'LibSets constants'!$I$4:$L$1000,4,FALSE),""),"")</f>
        <v/>
      </c>
      <c r="AH105" s="3" t="str">
        <f>IF(G105&lt;&gt;"LIBSETS_SETTYPE_BATTLEGROUND",IF(G105&lt;&gt;"LIBSETS_SETTYPE_SPECIAL",IF(AI105&lt;&gt;"",VLOOKUP(AI105,'ESO zone constants'!$D$2:$H$4950,5,FALSE),""),""),"")</f>
        <v/>
      </c>
      <c r="AK105" s="3" t="str">
        <f>IF(AJ105&lt;&gt;"",IF(AJ105&lt;&gt;"LIBSETS_DROP_MECHANIC_MONSTER_NAME",VLOOKUP(AJ105,'LibSets constants'!$I$4:$L$1000,3,FALSE),""),"")</f>
        <v/>
      </c>
      <c r="AL105" s="3" t="str">
        <f>IF(AJ105&lt;&gt;"",IF(AJ105&lt;&gt;"LIBSETS_DROP_MECHANIC_MONSTER_NAME",VLOOKUP(AJ105,'LibSets constants'!$I$4:$L$1000,4,FALSE),""),"")</f>
        <v/>
      </c>
      <c r="AM105" s="3" t="str">
        <f>IF(G105&lt;&gt;"LIBSETS_SETTYPE_BATTLEGROUND",IF(G105&lt;&gt;"LIBSETS_SETTYPE_SPECIAL",IF(AN105&lt;&gt;"",VLOOKUP(AN105,'ESO zone constants'!$D$2:$H$4950,5,FALSE),""),""),"")</f>
        <v/>
      </c>
      <c r="AP105" s="3" t="str">
        <f>IF(AO105&lt;&gt;"",IF(AO105&lt;&gt;"LIBSETS_DROP_MECHANIC_MONSTER_NAME",VLOOKUP(AO105,'LibSets constants'!$I$4:$L$1000,3,FALSE),""),"")</f>
        <v/>
      </c>
      <c r="AQ105" s="3" t="str">
        <f>IF(AO105&lt;&gt;"",IF(AO105&lt;&gt;"LIBSETS_DROP_MECHANIC_MONSTER_NAME",VLOOKUP(AO105,'LibSets constants'!$I$4:$L$1000,4,FALSE),""),"")</f>
        <v/>
      </c>
      <c r="AR105" s="3" t="str">
        <f>IF(G105&lt;&gt;"LIBSETS_SETTYPE_BATTLEGROUND",IF(G105&lt;&gt;"LIBSETS_SETTYPE_SPECIAL",IF(AS105&lt;&gt;"",VLOOKUP(AS105,'ESO zone constants'!$D$2:$H$4950,5,FALSE),""),""),"")</f>
        <v/>
      </c>
      <c r="AU105" s="3" t="str">
        <f>IF(AT105&lt;&gt;"",IF(AT105&lt;&gt;"LIBSETS_DROP_MECHANIC_MONSTER_NAME",VLOOKUP(AT105,'LibSets constants'!$I$4:$L$1000,3,FALSE),""),"")</f>
        <v/>
      </c>
      <c r="AV105" s="3" t="str">
        <f>IF(AT105&lt;&gt;"",IF(AT105&lt;&gt;"LIBSETS_DROP_MECHANIC_MONSTER_NAME",VLOOKUP(AT105,'LibSets constants'!$I$4:$L$1000,4,FALSE),""),"")</f>
        <v/>
      </c>
      <c r="AW105" s="21" t="str">
        <f t="shared" si="7"/>
        <v>[124] = {wayshrines={-1,-1,-1,},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937</v>
      </c>
      <c r="C106" t="s">
        <v>938</v>
      </c>
      <c r="D106" s="3">
        <f t="shared" si="6"/>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constants'!$D$2:$H$4950,5,FALSE),""),"")</f>
        <v>181</v>
      </c>
      <c r="Q106" t="str">
        <f>IF(OR(K106="",K106&lt;=0,ISERROR(K106)),IF(AND(O106&lt;&gt;"",NOT(ISERROR(O106))),O106, ""),VLOOKUP(K106,'ESO wayshrine node constants'!$A$3:$D$10003,4,FALSE))</f>
        <v>Cyrodiil</v>
      </c>
      <c r="S106" s="19" t="str">
        <f>IF(AND(R106&lt;&gt;"",NOT(ISERROR(R106))),R106,IF(P106&lt;&gt;"",IF(NOT(ISERROR(VLOOKUP(P106,'ESO Dungeon constants'!$D$3:$H$9999,5,FALSE))),VLOOKUP(P106,'ESO Dungeon constants'!$D$3:$I$9999,6,FALSE),VLOOKUP(P106,'ESO zone constants'!$H$2:$K$9984,4,FALSE)),""))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constants'!$D$2:$H$4950,5,FALSE),""),""),"")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constants'!$D$2:$H$4950,5,FALSE),""),""),"")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constants'!$D$2:$H$4950,5,FALSE),""),""),"")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constants'!$D$2:$H$4950,5,FALSE),""),""),"")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constants'!$D$2:$H$4950,5,FALSE),""),""),"")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939</v>
      </c>
      <c r="C107" t="s">
        <v>940</v>
      </c>
      <c r="D107" s="3">
        <f t="shared" si="6"/>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constants'!$D$2:$H$4950,5,FALSE),""),"")</f>
        <v>181</v>
      </c>
      <c r="Q107" t="str">
        <f>IF(OR(K107="",K107&lt;=0,ISERROR(K107)),IF(AND(O107&lt;&gt;"",NOT(ISERROR(O107))),O107, ""),VLOOKUP(K107,'ESO wayshrine node constants'!$A$3:$D$10003,4,FALSE))</f>
        <v>Cyrodiil</v>
      </c>
      <c r="S107" s="19" t="str">
        <f>IF(AND(R107&lt;&gt;"",NOT(ISERROR(R107))),R107,IF(P107&lt;&gt;"",IF(NOT(ISERROR(VLOOKUP(P107,'ESO Dungeon constants'!$D$3:$H$9999,5,FALSE))),VLOOKUP(P107,'ESO Dungeon constants'!$D$3:$I$9999,6,FALSE),VLOOKUP(P107,'ESO zone constants'!$H$2:$K$9984,4,FALSE)),""))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constants'!$D$2:$H$4950,5,FALSE),""),""),"")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constants'!$D$2:$H$4950,5,FALSE),""),""),"")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constants'!$D$2:$H$4950,5,FALSE),""),""),"")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constants'!$D$2:$H$4950,5,FALSE),""),""),"")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constants'!$D$2:$H$4950,5,FALSE),""),""),"")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941</v>
      </c>
      <c r="C108" t="s">
        <v>942</v>
      </c>
      <c r="D108" s="3">
        <f t="shared" si="6"/>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constants'!$D$2:$H$4950,5,FALSE),""),"")</f>
        <v>181</v>
      </c>
      <c r="Q108" t="str">
        <f>IF(OR(K108="",K108&lt;=0,ISERROR(K108)),IF(AND(O108&lt;&gt;"",NOT(ISERROR(O108))),O108, ""),VLOOKUP(K108,'ESO wayshrine node constants'!$A$3:$D$10003,4,FALSE))</f>
        <v>Cyrodiil</v>
      </c>
      <c r="S108" s="19" t="str">
        <f>IF(AND(R108&lt;&gt;"",NOT(ISERROR(R108))),R108,IF(P108&lt;&gt;"",IF(NOT(ISERROR(VLOOKUP(P108,'ESO Dungeon constants'!$D$3:$H$9999,5,FALSE))),VLOOKUP(P108,'ESO Dungeon constants'!$D$3:$I$9999,6,FALSE),VLOOKUP(P108,'ESO zone constants'!$H$2:$K$9984,4,FALSE)),""))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constants'!$D$2:$H$4950,5,FALSE),""),""),"")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constants'!$D$2:$H$4950,5,FALSE),""),""),"")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constants'!$D$2:$H$4950,5,FALSE),""),""),"")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constants'!$D$2:$H$4950,5,FALSE),""),""),"")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constants'!$D$2:$H$4950,5,FALSE),""),""),"")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943</v>
      </c>
      <c r="C109" t="s">
        <v>944</v>
      </c>
      <c r="D109" s="3">
        <f t="shared" si="6"/>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constants'!$D$2:$H$4950,5,FALSE),""),"")</f>
        <v>181</v>
      </c>
      <c r="Q109" t="str">
        <f>IF(OR(K109="",K109&lt;=0,ISERROR(K109)),IF(AND(O109&lt;&gt;"",NOT(ISERROR(O109))),O109, ""),VLOOKUP(K109,'ESO wayshrine node constants'!$A$3:$D$10003,4,FALSE))</f>
        <v>Cyrodiil</v>
      </c>
      <c r="S109" s="19" t="str">
        <f>IF(AND(R109&lt;&gt;"",NOT(ISERROR(R109))),R109,IF(P109&lt;&gt;"",IF(NOT(ISERROR(VLOOKUP(P109,'ESO Dungeon constants'!$D$3:$H$9999,5,FALSE))),VLOOKUP(P109,'ESO Dungeon constants'!$D$3:$I$9999,6,FALSE),VLOOKUP(P109,'ESO zone constants'!$H$2:$K$9984,4,FALSE)),""))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constants'!$D$2:$H$4950,5,FALSE),""),""),"")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constants'!$D$2:$H$4950,5,FALSE),""),""),"")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constants'!$D$2:$H$4950,5,FALSE),""),""),"")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constants'!$D$2:$H$4950,5,FALSE),""),""),"")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constants'!$D$2:$H$4950,5,FALSE),""),""),"")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945</v>
      </c>
      <c r="C110" t="s">
        <v>946</v>
      </c>
      <c r="D110" s="3">
        <f t="shared" si="6"/>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constants'!$D$2:$H$4950,5,FALSE),""),"")</f>
        <v>181</v>
      </c>
      <c r="Q110" t="str">
        <f>IF(OR(K110="",K110&lt;=0,ISERROR(K110)),IF(AND(O110&lt;&gt;"",NOT(ISERROR(O110))),O110, ""),VLOOKUP(K110,'ESO wayshrine node constants'!$A$3:$D$10003,4,FALSE))</f>
        <v>Cyrodiil</v>
      </c>
      <c r="S110" s="19" t="str">
        <f>IF(AND(R110&lt;&gt;"",NOT(ISERROR(R110))),R110,IF(P110&lt;&gt;"",IF(NOT(ISERROR(VLOOKUP(P110,'ESO Dungeon constants'!$D$3:$H$9999,5,FALSE))),VLOOKUP(P110,'ESO Dungeon constants'!$D$3:$I$9999,6,FALSE),VLOOKUP(P110,'ESO zone constants'!$H$2:$K$9984,4,FALSE)),""))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constants'!$D$2:$H$4950,5,FALSE),""),""),"")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constants'!$D$2:$H$4950,5,FALSE),""),""),"")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constants'!$D$2:$H$4950,5,FALSE),""),""),"")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constants'!$D$2:$H$4950,5,FALSE),""),""),"")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constants'!$D$2:$H$4950,5,FALSE),""),""),"")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947</v>
      </c>
      <c r="C111" t="s">
        <v>948</v>
      </c>
      <c r="D111" s="3">
        <f t="shared" si="6"/>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constants'!$D$2:$H$4950,5,FALSE),""),"")</f>
        <v>181</v>
      </c>
      <c r="Q111" t="str">
        <f>IF(OR(K111="",K111&lt;=0,ISERROR(K111)),IF(AND(O111&lt;&gt;"",NOT(ISERROR(O111))),O111, ""),VLOOKUP(K111,'ESO wayshrine node constants'!$A$3:$D$10003,4,FALSE))</f>
        <v>Cyrodiil</v>
      </c>
      <c r="S111" s="19" t="str">
        <f>IF(AND(R111&lt;&gt;"",NOT(ISERROR(R111))),R111,IF(P111&lt;&gt;"",IF(NOT(ISERROR(VLOOKUP(P111,'ESO Dungeon constants'!$D$3:$H$9999,5,FALSE))),VLOOKUP(P111,'ESO Dungeon constants'!$D$3:$I$9999,6,FALSE),VLOOKUP(P111,'ESO zone constants'!$H$2:$K$9984,4,FALSE)),""))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constants'!$D$2:$H$4950,5,FALSE),""),""),"")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constants'!$D$2:$H$4950,5,FALSE),""),""),"")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constants'!$D$2:$H$4950,5,FALSE),""),""),"")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constants'!$D$2:$H$4950,5,FALSE),""),""),"")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constants'!$D$2:$H$4950,5,FALSE),""),""),"")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949</v>
      </c>
      <c r="C112" t="s">
        <v>950</v>
      </c>
      <c r="D112" s="3">
        <f t="shared" si="6"/>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constants'!$D$2:$H$4950,5,FALSE),""),"")</f>
        <v>181</v>
      </c>
      <c r="Q112" t="str">
        <f>IF(OR(K112="",K112&lt;=0,ISERROR(K112)),IF(AND(O112&lt;&gt;"",NOT(ISERROR(O112))),O112, ""),VLOOKUP(K112,'ESO wayshrine node constants'!$A$3:$D$10003,4,FALSE))</f>
        <v>Cyrodiil</v>
      </c>
      <c r="S112" s="19" t="str">
        <f>IF(AND(R112&lt;&gt;"",NOT(ISERROR(R112))),R112,IF(P112&lt;&gt;"",IF(NOT(ISERROR(VLOOKUP(P112,'ESO Dungeon constants'!$D$3:$H$9999,5,FALSE))),VLOOKUP(P112,'ESO Dungeon constants'!$D$3:$I$9999,6,FALSE),VLOOKUP(P112,'ESO zone constants'!$H$2:$K$9984,4,FALSE)),""))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constants'!$D$2:$H$4950,5,FALSE),""),""),"")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constants'!$D$2:$H$4950,5,FALSE),""),""),"")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constants'!$D$2:$H$4950,5,FALSE),""),""),"")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constants'!$D$2:$H$4950,5,FALSE),""),""),"")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constants'!$D$2:$H$4950,5,FALSE),""),""),"")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x14ac:dyDescent="0.25">
      <c r="A113" s="12">
        <v>132</v>
      </c>
      <c r="B113" t="s">
        <v>951</v>
      </c>
      <c r="C113" t="s">
        <v>952</v>
      </c>
      <c r="D113" s="3">
        <f t="shared" si="6"/>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constants'!$D$2:$H$4950,5,FALSE),""),"")</f>
        <v>181</v>
      </c>
      <c r="Q113" t="str">
        <f>IF(OR(K113="",K113&lt;=0,ISERROR(K113)),IF(AND(O113&lt;&gt;"",NOT(ISERROR(O113))),O113, ""),VLOOKUP(K113,'ESO wayshrine node constants'!$A$3:$D$10003,4,FALSE))</f>
        <v>Cyrodiil</v>
      </c>
      <c r="S113" s="19" t="str">
        <f>IF(AND(R113&lt;&gt;"",NOT(ISERROR(R113))),R113,IF(P113&lt;&gt;"",IF(NOT(ISERROR(VLOOKUP(P113,'ESO Dungeon constants'!$D$3:$H$9999,5,FALSE))),VLOOKUP(P113,'ESO Dungeon constants'!$D$3:$I$9999,6,FALSE),VLOOKUP(P113,'ESO zone constants'!$H$2:$K$9984,4,FALSE)),""))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constants'!$D$2:$H$4950,5,FALSE),""),""),"")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constants'!$D$2:$H$4950,5,FALSE),""),""),"")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constants'!$D$2:$H$4950,5,FALSE),""),""),"")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constants'!$D$2:$H$4950,5,FALSE),""),""),"")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constants'!$D$2:$H$4950,5,FALSE),""),""),"")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x14ac:dyDescent="0.25">
      <c r="A114" s="12">
        <v>133</v>
      </c>
      <c r="B114" t="s">
        <v>953</v>
      </c>
      <c r="C114" t="s">
        <v>954</v>
      </c>
      <c r="D114" s="3">
        <f t="shared" si="6"/>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constants'!$D$2:$H$4950,5,FALSE),""),"")</f>
        <v>181</v>
      </c>
      <c r="Q114" t="str">
        <f>IF(OR(K114="",K114&lt;=0,ISERROR(K114)),IF(AND(O114&lt;&gt;"",NOT(ISERROR(O114))),O114, ""),VLOOKUP(K114,'ESO wayshrine node constants'!$A$3:$D$10003,4,FALSE))</f>
        <v>Cyrodiil</v>
      </c>
      <c r="S114" s="19" t="str">
        <f>IF(AND(R114&lt;&gt;"",NOT(ISERROR(R114))),R114,IF(P114&lt;&gt;"",IF(NOT(ISERROR(VLOOKUP(P114,'ESO Dungeon constants'!$D$3:$H$9999,5,FALSE))),VLOOKUP(P114,'ESO Dungeon constants'!$D$3:$I$9999,6,FALSE),VLOOKUP(P114,'ESO zone constants'!$H$2:$K$9984,4,FALSE)),""))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constants'!$D$2:$H$4950,5,FALSE),""),""),"")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constants'!$D$2:$H$4950,5,FALSE),""),""),"")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constants'!$D$2:$H$4950,5,FALSE),""),""),"")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constants'!$D$2:$H$4950,5,FALSE),""),""),"")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constants'!$D$2:$H$4950,5,FALSE),""),""),"")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x14ac:dyDescent="0.25">
      <c r="A115" s="12">
        <v>134</v>
      </c>
      <c r="B115" t="s">
        <v>955</v>
      </c>
      <c r="C115" t="s">
        <v>956</v>
      </c>
      <c r="D115" s="3">
        <f t="shared" si="6"/>
        <v>134</v>
      </c>
      <c r="G115" s="8" t="s">
        <v>1652</v>
      </c>
      <c r="I115" t="s">
        <v>97</v>
      </c>
      <c r="J115" t="s">
        <v>97</v>
      </c>
      <c r="K115">
        <v>-1</v>
      </c>
      <c r="L115">
        <v>-1</v>
      </c>
      <c r="M115">
        <v>-1</v>
      </c>
      <c r="N115">
        <v>0</v>
      </c>
      <c r="O115" s="70" t="s">
        <v>49</v>
      </c>
      <c r="P115" s="3">
        <f>IF(AND(G115&lt;&gt;"LIBSETS_SETTYPE_BATTLEGROUND",G115&lt;&gt;"LIBSETS_SETTYPE_SPECIAL",G115&lt;&gt;"LIBSETS_SETTYPE_MYTHIC"), IF(Q115&lt;&gt;"",VLOOKUP(Q115,'ESO zone constants'!$D$2:$H$4950,5,FALSE),""),"")</f>
        <v>130</v>
      </c>
      <c r="Q115" t="str">
        <f>IF(OR(K115="",K115&lt;=0,ISERROR(K115)),IF(AND(O115&lt;&gt;"",NOT(ISERROR(O115))),O115, ""),VLOOKUP(K115,'ESO wayshrine node constants'!$A$3:$D$10003,4,FALSE))</f>
        <v>Crypt of Hearts I</v>
      </c>
      <c r="S115" s="19" t="str">
        <f>IF(AND(R115&lt;&gt;"",NOT(ISERROR(R115))),R115,IF(P115&lt;&gt;"",IF(NOT(ISERROR(VLOOKUP(P115,'ESO Dungeon constants'!$D$3:$H$9999,5,FALSE))),VLOOKUP(P115,'ESO Dungeon constants'!$D$3:$I$9999,6,FALSE),VLOOKUP(P115,'ESO zone constants'!$H$2:$K$9984,4,FALSE)),""))</f>
        <v>DLC_BASE_GAME</v>
      </c>
      <c r="T115" s="3" t="str">
        <f>IF(S115&lt;&gt;"",VLOOKUP(S115,'LibSets constants'!$B$4:$C$1000,2,FALSE),"")</f>
        <v>Included in base game</v>
      </c>
      <c r="V115" s="3"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constants'!$D$2:$H$4950,5,FALSE),""),""),"")</f>
        <v>932</v>
      </c>
      <c r="Y115" t="s">
        <v>55</v>
      </c>
      <c r="AA115" s="3" t="str">
        <f>IF(Z115&lt;&gt;"",IF(Z115&lt;&gt;"LIBSETS_DROP_MECHANIC_MONSTER_NAME",VLOOKUP(Z115,'LibSets constants'!$I$4:$L$1000,3,FALSE),""),"")</f>
        <v/>
      </c>
      <c r="AB115" s="3" t="str">
        <f>IF(Z115&lt;&gt;"",IF(Z115&lt;&gt;"LIBSETS_DROP_MECHANIC_MONSTER_NAME",VLOOKUP(Z115,'LibSets constants'!$I$4:$L$1000,4,FALSE),""),"")</f>
        <v/>
      </c>
      <c r="AC115" s="3" t="str">
        <f>IF(G115&lt;&gt;"LIBSETS_SETTYPE_BATTLEGROUND",IF(G115&lt;&gt;"LIBSETS_SETTYPE_SPECIAL",IF(AD115&lt;&gt;"",VLOOKUP(AD115,'ESO zone constants'!$D$2:$H$4950,5,FALSE),""),""),"")</f>
        <v/>
      </c>
      <c r="AF115" s="3" t="str">
        <f>IF(AE115&lt;&gt;"",IF(AE115&lt;&gt;"LIBSETS_DROP_MECHANIC_MONSTER_NAME",VLOOKUP(AE115,'LibSets constants'!$I$4:$L$1000,3,FALSE),""),"")</f>
        <v/>
      </c>
      <c r="AG115" s="3" t="str">
        <f>IF(AE115&lt;&gt;"",IF(AE115&lt;&gt;"LIBSETS_DROP_MECHANIC_MONSTER_NAME",VLOOKUP(AE115,'LibSets constants'!$I$4:$L$1000,4,FALSE),""),"")</f>
        <v/>
      </c>
      <c r="AH115" s="3" t="str">
        <f>IF(G115&lt;&gt;"LIBSETS_SETTYPE_BATTLEGROUND",IF(G115&lt;&gt;"LIBSETS_SETTYPE_SPECIAL",IF(AI115&lt;&gt;"",VLOOKUP(AI115,'ESO zone constants'!$D$2:$H$4950,5,FALSE),""),""),"")</f>
        <v/>
      </c>
      <c r="AK115" s="3" t="str">
        <f>IF(AJ115&lt;&gt;"",IF(AJ115&lt;&gt;"LIBSETS_DROP_MECHANIC_MONSTER_NAME",VLOOKUP(AJ115,'LibSets constants'!$I$4:$L$1000,3,FALSE),""),"")</f>
        <v/>
      </c>
      <c r="AL115" s="3" t="str">
        <f>IF(AJ115&lt;&gt;"",IF(AJ115&lt;&gt;"LIBSETS_DROP_MECHANIC_MONSTER_NAME",VLOOKUP(AJ115,'LibSets constants'!$I$4:$L$1000,4,FALSE),""),"")</f>
        <v/>
      </c>
      <c r="AM115" s="3" t="str">
        <f>IF(G115&lt;&gt;"LIBSETS_SETTYPE_BATTLEGROUND",IF(G115&lt;&gt;"LIBSETS_SETTYPE_SPECIAL",IF(AN115&lt;&gt;"",VLOOKUP(AN115,'ESO zone constants'!$D$2:$H$4950,5,FALSE),""),""),"")</f>
        <v/>
      </c>
      <c r="AP115" s="3" t="str">
        <f>IF(AO115&lt;&gt;"",IF(AO115&lt;&gt;"LIBSETS_DROP_MECHANIC_MONSTER_NAME",VLOOKUP(AO115,'LibSets constants'!$I$4:$L$1000,3,FALSE),""),"")</f>
        <v/>
      </c>
      <c r="AQ115" s="3" t="str">
        <f>IF(AO115&lt;&gt;"",IF(AO115&lt;&gt;"LIBSETS_DROP_MECHANIC_MONSTER_NAME",VLOOKUP(AO115,'LibSets constants'!$I$4:$L$1000,4,FALSE),""),"")</f>
        <v/>
      </c>
      <c r="AR115" s="3" t="str">
        <f>IF(G115&lt;&gt;"LIBSETS_SETTYPE_BATTLEGROUND",IF(G115&lt;&gt;"LIBSETS_SETTYPE_SPECIAL",IF(AS115&lt;&gt;"",VLOOKUP(AS115,'ESO zone constants'!$D$2:$H$4950,5,FALSE),""),""),"")</f>
        <v/>
      </c>
      <c r="AU115" s="3" t="str">
        <f>IF(AT115&lt;&gt;"",IF(AT115&lt;&gt;"LIBSETS_DROP_MECHANIC_MONSTER_NAME",VLOOKUP(AT115,'LibSets constants'!$I$4:$L$1000,3,FALSE),""),"")</f>
        <v/>
      </c>
      <c r="AV115" s="3" t="str">
        <f>IF(AT115&lt;&gt;"",IF(AT115&lt;&gt;"LIBSETS_DROP_MECHANIC_MONSTER_NAME",VLOOKUP(AT115,'LibSets constants'!$I$4:$L$1000,4,FALSE),""),"")</f>
        <v/>
      </c>
      <c r="AW115" s="21" t="str">
        <f t="shared" si="7"/>
        <v>[134] = {wayshrines={-1,-1,-1,}, dlcId=DLC_BASE_GAME</v>
      </c>
      <c r="AX115" s="21" t="str">
        <f t="shared" si="8"/>
        <v>, zoneIds={130,932}, veteran=false</v>
      </c>
      <c r="AY115" s="21" t="str">
        <f t="shared" si="9"/>
        <v>, setType=LIBSETS_SETTYPE_DUNGEON</v>
      </c>
      <c r="AZ115" s="21" t="str">
        <f t="shared" si="10"/>
        <v>},</v>
      </c>
      <c r="BA115" s="21" t="str">
        <f t="shared" si="11"/>
        <v xml:space="preserve"> --Shroud of the Lich / Tuch des Lich   [Crypt of Hearts I, Crypt of Hearts II]</v>
      </c>
    </row>
    <row r="116" spans="1:53" s="14" customFormat="1" x14ac:dyDescent="0.25">
      <c r="A116" s="12">
        <v>135</v>
      </c>
      <c r="B116" t="s">
        <v>957</v>
      </c>
      <c r="C116" t="s">
        <v>958</v>
      </c>
      <c r="D116" s="3">
        <f t="shared" si="6"/>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constants'!$D$2:$H$4950,5,FALSE),""),"")</f>
        <v>103</v>
      </c>
      <c r="Q116" t="str">
        <f>IF(OR(K116="",K116&lt;=0,ISERROR(K116)),IF(AND(O116&lt;&gt;"",NOT(ISERROR(O116))),O116, ""),VLOOKUP(K116,'ESO wayshrine node constants'!$A$3:$D$10003,4,FALSE))</f>
        <v>The Rift</v>
      </c>
      <c r="R116" s="70"/>
      <c r="S116" s="19" t="str">
        <f>IF(AND(R116&lt;&gt;"",NOT(ISERROR(R116))),R116,IF(P116&lt;&gt;"",IF(NOT(ISERROR(VLOOKUP(P116,'ESO Dungeon constants'!$D$3:$H$9999,5,FALSE))),VLOOKUP(P116,'ESO Dungeon constants'!$D$3:$I$9999,6,FALSE),VLOOKUP(P116,'ESO zone constants'!$H$2:$K$9984,4,FALSE)),""))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constants'!$D$2:$H$4950,5,FALSE),""),""),"")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constants'!$D$2:$H$4950,5,FALSE),""),""),"")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constants'!$D$2:$H$4950,5,FALSE),""),""),"")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constants'!$D$2:$H$4950,5,FALSE),""),""),"")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constants'!$D$2:$H$4950,5,FALSE),""),""),"")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959</v>
      </c>
      <c r="C117" t="s">
        <v>960</v>
      </c>
      <c r="D117" s="3">
        <f t="shared" si="6"/>
        <v>136</v>
      </c>
      <c r="G117" s="8" t="s">
        <v>1656</v>
      </c>
      <c r="I117" t="s">
        <v>97</v>
      </c>
      <c r="J117" t="s">
        <v>97</v>
      </c>
      <c r="K117">
        <v>-1</v>
      </c>
      <c r="L117">
        <v>-1</v>
      </c>
      <c r="M117">
        <v>-1</v>
      </c>
      <c r="N117">
        <v>0</v>
      </c>
      <c r="O117" s="70" t="s">
        <v>451</v>
      </c>
      <c r="P117" s="3">
        <f>IF(AND(G117&lt;&gt;"LIBSETS_SETTYPE_BATTLEGROUND",G117&lt;&gt;"LIBSETS_SETTYPE_SPECIAL",G117&lt;&gt;"LIBSETS_SETTYPE_MYTHIC"), IF(Q117&lt;&gt;"",VLOOKUP(Q117,'ESO zone constants'!$D$2:$H$4950,5,FALSE),""),"")</f>
        <v>639</v>
      </c>
      <c r="Q117" t="str">
        <f>IF(OR(K117="",K117&lt;=0,ISERROR(K117)),IF(AND(O117&lt;&gt;"",NOT(ISERROR(O117))),O117, ""),VLOOKUP(K117,'ESO wayshrine node constants'!$A$3:$D$10003,4,FALSE))</f>
        <v>Sanctum Ophidia</v>
      </c>
      <c r="S117" s="19" t="str">
        <f>IF(AND(R117&lt;&gt;"",NOT(ISERROR(R117))),R117,IF(P117&lt;&gt;"",IF(NOT(ISERROR(VLOOKUP(P117,'ESO Dungeon constants'!$D$3:$H$9999,5,FALSE))),VLOOKUP(P117,'ESO Dungeon constants'!$D$3:$I$9999,6,FALSE),VLOOKUP(P117,'ESO zone constants'!$H$2:$K$9984,4,FALSE)),""))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constants'!$D$2:$H$4950,5,FALSE),""),""),"")</f>
        <v/>
      </c>
      <c r="Z117" s="40"/>
      <c r="AA117" s="40"/>
      <c r="AB117" s="40"/>
      <c r="AC117" s="3" t="str">
        <f>IF(G117&lt;&gt;"LIBSETS_SETTYPE_BATTLEGROUND",IF(G117&lt;&gt;"LIBSETS_SETTYPE_SPECIAL",IF(AD117&lt;&gt;"",VLOOKUP(AD117,'ESO zone constants'!$D$2:$H$4950,5,FALSE),""),""),"")</f>
        <v/>
      </c>
      <c r="AE117" s="40"/>
      <c r="AF117" s="40"/>
      <c r="AG117" s="40"/>
      <c r="AH117" s="3" t="str">
        <f>IF(G117&lt;&gt;"LIBSETS_SETTYPE_BATTLEGROUND",IF(G117&lt;&gt;"LIBSETS_SETTYPE_SPECIAL",IF(AI117&lt;&gt;"",VLOOKUP(AI117,'ESO zone constants'!$D$2:$H$4950,5,FALSE),""),""),"")</f>
        <v/>
      </c>
      <c r="AJ117" s="40"/>
      <c r="AK117" s="40"/>
      <c r="AL117" s="40"/>
      <c r="AM117" s="3" t="str">
        <f>IF(G117&lt;&gt;"LIBSETS_SETTYPE_BATTLEGROUND",IF(G117&lt;&gt;"LIBSETS_SETTYPE_SPECIAL",IF(AN117&lt;&gt;"",VLOOKUP(AN117,'ESO zone constants'!$D$2:$H$4950,5,FALSE),""),""),"")</f>
        <v/>
      </c>
      <c r="AO117" s="40"/>
      <c r="AP117" s="40"/>
      <c r="AQ117" s="40"/>
      <c r="AR117" s="3" t="str">
        <f>IF(G117&lt;&gt;"LIBSETS_SETTYPE_BATTLEGROUND",IF(G117&lt;&gt;"LIBSETS_SETTYPE_SPECIAL",IF(AS117&lt;&gt;"",VLOOKUP(AS117,'ESO zone constants'!$D$2:$H$4950,5,FALSE),""),""),"")</f>
        <v/>
      </c>
      <c r="AT117" s="40"/>
      <c r="AU117" s="40"/>
      <c r="AV117" s="40"/>
      <c r="AW117" s="21" t="str">
        <f t="shared" si="7"/>
        <v>[136] = {wayshrines={-1,-1,-1,},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961</v>
      </c>
      <c r="C118" t="s">
        <v>962</v>
      </c>
      <c r="D118" s="3">
        <f t="shared" si="6"/>
        <v>137</v>
      </c>
      <c r="G118" s="8" t="s">
        <v>1656</v>
      </c>
      <c r="I118" t="s">
        <v>97</v>
      </c>
      <c r="J118" t="s">
        <v>97</v>
      </c>
      <c r="K118">
        <v>-1</v>
      </c>
      <c r="L118">
        <v>-1</v>
      </c>
      <c r="M118">
        <v>-1</v>
      </c>
      <c r="N118">
        <v>0</v>
      </c>
      <c r="O118" s="70" t="s">
        <v>448</v>
      </c>
      <c r="P118" s="3">
        <f>IF(AND(G118&lt;&gt;"LIBSETS_SETTYPE_BATTLEGROUND",G118&lt;&gt;"LIBSETS_SETTYPE_SPECIAL",G118&lt;&gt;"LIBSETS_SETTYPE_MYTHIC"), IF(Q118&lt;&gt;"",VLOOKUP(Q118,'ESO zone constants'!$D$2:$H$4950,5,FALSE),""),"")</f>
        <v>636</v>
      </c>
      <c r="Q118" t="str">
        <f>IF(OR(K118="",K118&lt;=0,ISERROR(K118)),IF(AND(O118&lt;&gt;"",NOT(ISERROR(O118))),O118, ""),VLOOKUP(K118,'ESO wayshrine node constants'!$A$3:$D$10003,4,FALSE))</f>
        <v>Hel Ra Citadel</v>
      </c>
      <c r="S118" s="19" t="str">
        <f>IF(AND(R118&lt;&gt;"",NOT(ISERROR(R118))),R118,IF(P118&lt;&gt;"",IF(NOT(ISERROR(VLOOKUP(P118,'ESO Dungeon constants'!$D$3:$H$9999,5,FALSE))),VLOOKUP(P118,'ESO Dungeon constants'!$D$3:$I$9999,6,FALSE),VLOOKUP(P118,'ESO zone constants'!$H$2:$K$9984,4,FALSE)),""))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constants'!$D$2:$H$4950,5,FALSE),""),""),"")</f>
        <v/>
      </c>
      <c r="Z118" s="40"/>
      <c r="AA118" s="40"/>
      <c r="AB118" s="40"/>
      <c r="AC118" s="3" t="str">
        <f>IF(G118&lt;&gt;"LIBSETS_SETTYPE_BATTLEGROUND",IF(G118&lt;&gt;"LIBSETS_SETTYPE_SPECIAL",IF(AD118&lt;&gt;"",VLOOKUP(AD118,'ESO zone constants'!$D$2:$H$4950,5,FALSE),""),""),"")</f>
        <v/>
      </c>
      <c r="AE118" s="40"/>
      <c r="AF118" s="40"/>
      <c r="AG118" s="40"/>
      <c r="AH118" s="3" t="str">
        <f>IF(G118&lt;&gt;"LIBSETS_SETTYPE_BATTLEGROUND",IF(G118&lt;&gt;"LIBSETS_SETTYPE_SPECIAL",IF(AI118&lt;&gt;"",VLOOKUP(AI118,'ESO zone constants'!$D$2:$H$4950,5,FALSE),""),""),"")</f>
        <v/>
      </c>
      <c r="AJ118" s="40"/>
      <c r="AK118" s="40"/>
      <c r="AL118" s="40"/>
      <c r="AM118" s="3" t="str">
        <f>IF(G118&lt;&gt;"LIBSETS_SETTYPE_BATTLEGROUND",IF(G118&lt;&gt;"LIBSETS_SETTYPE_SPECIAL",IF(AN118&lt;&gt;"",VLOOKUP(AN118,'ESO zone constants'!$D$2:$H$4950,5,FALSE),""),""),"")</f>
        <v/>
      </c>
      <c r="AO118" s="40"/>
      <c r="AP118" s="40"/>
      <c r="AQ118" s="40"/>
      <c r="AR118" s="3" t="str">
        <f>IF(G118&lt;&gt;"LIBSETS_SETTYPE_BATTLEGROUND",IF(G118&lt;&gt;"LIBSETS_SETTYPE_SPECIAL",IF(AS118&lt;&gt;"",VLOOKUP(AS118,'ESO zone constants'!$D$2:$H$4950,5,FALSE),""),""),"")</f>
        <v/>
      </c>
      <c r="AT118" s="40"/>
      <c r="AU118" s="40"/>
      <c r="AV118" s="40"/>
      <c r="AW118" s="21" t="str">
        <f t="shared" si="7"/>
        <v>[137] = {wayshrines={-1,-1,-1,},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963</v>
      </c>
      <c r="C119" t="s">
        <v>964</v>
      </c>
      <c r="D119" s="3">
        <f t="shared" si="6"/>
        <v>138</v>
      </c>
      <c r="G119" s="8" t="s">
        <v>1656</v>
      </c>
      <c r="I119" t="s">
        <v>97</v>
      </c>
      <c r="J119" t="s">
        <v>97</v>
      </c>
      <c r="K119">
        <v>-1</v>
      </c>
      <c r="L119">
        <v>-1</v>
      </c>
      <c r="M119">
        <v>-1</v>
      </c>
      <c r="N119">
        <v>0</v>
      </c>
      <c r="O119" s="70" t="s">
        <v>450</v>
      </c>
      <c r="P119" s="3">
        <f>IF(AND(G119&lt;&gt;"LIBSETS_SETTYPE_BATTLEGROUND",G119&lt;&gt;"LIBSETS_SETTYPE_SPECIAL",G119&lt;&gt;"LIBSETS_SETTYPE_MYTHIC"), IF(Q119&lt;&gt;"",VLOOKUP(Q119,'ESO zone constants'!$D$2:$H$4950,5,FALSE),""),"")</f>
        <v>638</v>
      </c>
      <c r="Q119" t="str">
        <f>IF(OR(K119="",K119&lt;=0,ISERROR(K119)),IF(AND(O119&lt;&gt;"",NOT(ISERROR(O119))),O119, ""),VLOOKUP(K119,'ESO wayshrine node constants'!$A$3:$D$10003,4,FALSE))</f>
        <v>Aetherian Archive</v>
      </c>
      <c r="S119" s="19" t="str">
        <f>IF(AND(R119&lt;&gt;"",NOT(ISERROR(R119))),R119,IF(P119&lt;&gt;"",IF(NOT(ISERROR(VLOOKUP(P119,'ESO Dungeon constants'!$D$3:$H$9999,5,FALSE))),VLOOKUP(P119,'ESO Dungeon constants'!$D$3:$I$9999,6,FALSE),VLOOKUP(P119,'ESO zone constants'!$H$2:$K$9984,4,FALSE)),""))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constants'!$D$2:$H$4950,5,FALSE),""),""),"")</f>
        <v/>
      </c>
      <c r="Z119" s="40"/>
      <c r="AA119" s="40"/>
      <c r="AB119" s="40"/>
      <c r="AC119" s="3" t="str">
        <f>IF(G119&lt;&gt;"LIBSETS_SETTYPE_BATTLEGROUND",IF(G119&lt;&gt;"LIBSETS_SETTYPE_SPECIAL",IF(AD119&lt;&gt;"",VLOOKUP(AD119,'ESO zone constants'!$D$2:$H$4950,5,FALSE),""),""),"")</f>
        <v/>
      </c>
      <c r="AE119" s="40"/>
      <c r="AF119" s="40"/>
      <c r="AG119" s="40"/>
      <c r="AH119" s="3" t="str">
        <f>IF(G119&lt;&gt;"LIBSETS_SETTYPE_BATTLEGROUND",IF(G119&lt;&gt;"LIBSETS_SETTYPE_SPECIAL",IF(AI119&lt;&gt;"",VLOOKUP(AI119,'ESO zone constants'!$D$2:$H$4950,5,FALSE),""),""),"")</f>
        <v/>
      </c>
      <c r="AJ119" s="40"/>
      <c r="AK119" s="40"/>
      <c r="AL119" s="40"/>
      <c r="AM119" s="3" t="str">
        <f>IF(G119&lt;&gt;"LIBSETS_SETTYPE_BATTLEGROUND",IF(G119&lt;&gt;"LIBSETS_SETTYPE_SPECIAL",IF(AN119&lt;&gt;"",VLOOKUP(AN119,'ESO zone constants'!$D$2:$H$4950,5,FALSE),""),""),"")</f>
        <v/>
      </c>
      <c r="AO119" s="40"/>
      <c r="AP119" s="40"/>
      <c r="AQ119" s="40"/>
      <c r="AR119" s="3" t="str">
        <f>IF(G119&lt;&gt;"LIBSETS_SETTYPE_BATTLEGROUND",IF(G119&lt;&gt;"LIBSETS_SETTYPE_SPECIAL",IF(AS119&lt;&gt;"",VLOOKUP(AS119,'ESO zone constants'!$D$2:$H$4950,5,FALSE),""),""),"")</f>
        <v/>
      </c>
      <c r="AT119" s="40"/>
      <c r="AU119" s="40"/>
      <c r="AV119" s="40"/>
      <c r="AW119" s="21" t="str">
        <f t="shared" si="7"/>
        <v>[138] = {wayshrines={-1,-1,-1,},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965</v>
      </c>
      <c r="C120" t="s">
        <v>966</v>
      </c>
      <c r="D120" s="3">
        <f t="shared" si="6"/>
        <v>139</v>
      </c>
      <c r="G120" s="8" t="s">
        <v>1656</v>
      </c>
      <c r="I120" t="s">
        <v>97</v>
      </c>
      <c r="J120" t="s">
        <v>97</v>
      </c>
      <c r="K120">
        <v>-1</v>
      </c>
      <c r="L120">
        <v>-1</v>
      </c>
      <c r="M120">
        <v>-1</v>
      </c>
      <c r="N120">
        <v>0</v>
      </c>
      <c r="O120" s="70" t="s">
        <v>451</v>
      </c>
      <c r="P120" s="3">
        <f>IF(AND(G120&lt;&gt;"LIBSETS_SETTYPE_BATTLEGROUND",G120&lt;&gt;"LIBSETS_SETTYPE_SPECIAL",G120&lt;&gt;"LIBSETS_SETTYPE_MYTHIC"), IF(Q120&lt;&gt;"",VLOOKUP(Q120,'ESO zone constants'!$D$2:$H$4950,5,FALSE),""),"")</f>
        <v>639</v>
      </c>
      <c r="Q120" t="str">
        <f>IF(OR(K120="",K120&lt;=0,ISERROR(K120)),IF(AND(O120&lt;&gt;"",NOT(ISERROR(O120))),O120, ""),VLOOKUP(K120,'ESO wayshrine node constants'!$A$3:$D$10003,4,FALSE))</f>
        <v>Sanctum Ophidia</v>
      </c>
      <c r="S120" s="19" t="str">
        <f>IF(AND(R120&lt;&gt;"",NOT(ISERROR(R120))),R120,IF(P120&lt;&gt;"",IF(NOT(ISERROR(VLOOKUP(P120,'ESO Dungeon constants'!$D$3:$H$9999,5,FALSE))),VLOOKUP(P120,'ESO Dungeon constants'!$D$3:$I$9999,6,FALSE),VLOOKUP(P120,'ESO zone constants'!$H$2:$K$9984,4,FALSE)),""))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constants'!$D$2:$H$4950,5,FALSE),""),""),"")</f>
        <v/>
      </c>
      <c r="Z120" s="40"/>
      <c r="AA120" s="40"/>
      <c r="AB120" s="40"/>
      <c r="AC120" s="3" t="str">
        <f>IF(G120&lt;&gt;"LIBSETS_SETTYPE_BATTLEGROUND",IF(G120&lt;&gt;"LIBSETS_SETTYPE_SPECIAL",IF(AD120&lt;&gt;"",VLOOKUP(AD120,'ESO zone constants'!$D$2:$H$4950,5,FALSE),""),""),"")</f>
        <v/>
      </c>
      <c r="AE120" s="40"/>
      <c r="AF120" s="40"/>
      <c r="AG120" s="40"/>
      <c r="AH120" s="3" t="str">
        <f>IF(G120&lt;&gt;"LIBSETS_SETTYPE_BATTLEGROUND",IF(G120&lt;&gt;"LIBSETS_SETTYPE_SPECIAL",IF(AI120&lt;&gt;"",VLOOKUP(AI120,'ESO zone constants'!$D$2:$H$4950,5,FALSE),""),""),"")</f>
        <v/>
      </c>
      <c r="AJ120" s="40"/>
      <c r="AK120" s="40"/>
      <c r="AL120" s="40"/>
      <c r="AM120" s="3" t="str">
        <f>IF(G120&lt;&gt;"LIBSETS_SETTYPE_BATTLEGROUND",IF(G120&lt;&gt;"LIBSETS_SETTYPE_SPECIAL",IF(AN120&lt;&gt;"",VLOOKUP(AN120,'ESO zone constants'!$D$2:$H$4950,5,FALSE),""),""),"")</f>
        <v/>
      </c>
      <c r="AO120" s="40"/>
      <c r="AP120" s="40"/>
      <c r="AQ120" s="40"/>
      <c r="AR120" s="3" t="str">
        <f>IF(G120&lt;&gt;"LIBSETS_SETTYPE_BATTLEGROUND",IF(G120&lt;&gt;"LIBSETS_SETTYPE_SPECIAL",IF(AS120&lt;&gt;"",VLOOKUP(AS120,'ESO zone constants'!$D$2:$H$4950,5,FALSE),""),""),"")</f>
        <v/>
      </c>
      <c r="AT120" s="40"/>
      <c r="AU120" s="40"/>
      <c r="AV120" s="40"/>
      <c r="AW120" s="21" t="str">
        <f t="shared" si="7"/>
        <v>[139] = {wayshrines={-1,-1,-1,},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967</v>
      </c>
      <c r="C121" t="s">
        <v>968</v>
      </c>
      <c r="D121" s="3">
        <f t="shared" si="6"/>
        <v>140</v>
      </c>
      <c r="G121" s="8" t="s">
        <v>1656</v>
      </c>
      <c r="I121" t="s">
        <v>97</v>
      </c>
      <c r="J121" t="s">
        <v>97</v>
      </c>
      <c r="K121">
        <v>-1</v>
      </c>
      <c r="L121">
        <v>-1</v>
      </c>
      <c r="M121">
        <v>-1</v>
      </c>
      <c r="N121">
        <v>0</v>
      </c>
      <c r="O121" s="70" t="s">
        <v>448</v>
      </c>
      <c r="P121" s="3">
        <f>IF(AND(G121&lt;&gt;"LIBSETS_SETTYPE_BATTLEGROUND",G121&lt;&gt;"LIBSETS_SETTYPE_SPECIAL",G121&lt;&gt;"LIBSETS_SETTYPE_MYTHIC"), IF(Q121&lt;&gt;"",VLOOKUP(Q121,'ESO zone constants'!$D$2:$H$4950,5,FALSE),""),"")</f>
        <v>636</v>
      </c>
      <c r="Q121" t="str">
        <f>IF(OR(K121="",K121&lt;=0,ISERROR(K121)),IF(AND(O121&lt;&gt;"",NOT(ISERROR(O121))),O121, ""),VLOOKUP(K121,'ESO wayshrine node constants'!$A$3:$D$10003,4,FALSE))</f>
        <v>Hel Ra Citadel</v>
      </c>
      <c r="S121" s="19" t="str">
        <f>IF(AND(R121&lt;&gt;"",NOT(ISERROR(R121))),R121,IF(P121&lt;&gt;"",IF(NOT(ISERROR(VLOOKUP(P121,'ESO Dungeon constants'!$D$3:$H$9999,5,FALSE))),VLOOKUP(P121,'ESO Dungeon constants'!$D$3:$I$9999,6,FALSE),VLOOKUP(P121,'ESO zone constants'!$H$2:$K$9984,4,FALSE)),""))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constants'!$D$2:$H$4950,5,FALSE),""),""),"")</f>
        <v/>
      </c>
      <c r="Z121" s="40"/>
      <c r="AA121" s="40"/>
      <c r="AB121" s="40"/>
      <c r="AC121" s="3" t="str">
        <f>IF(G121&lt;&gt;"LIBSETS_SETTYPE_BATTLEGROUND",IF(G121&lt;&gt;"LIBSETS_SETTYPE_SPECIAL",IF(AD121&lt;&gt;"",VLOOKUP(AD121,'ESO zone constants'!$D$2:$H$4950,5,FALSE),""),""),"")</f>
        <v/>
      </c>
      <c r="AE121" s="40"/>
      <c r="AF121" s="40"/>
      <c r="AG121" s="40"/>
      <c r="AH121" s="3" t="str">
        <f>IF(G121&lt;&gt;"LIBSETS_SETTYPE_BATTLEGROUND",IF(G121&lt;&gt;"LIBSETS_SETTYPE_SPECIAL",IF(AI121&lt;&gt;"",VLOOKUP(AI121,'ESO zone constants'!$D$2:$H$4950,5,FALSE),""),""),"")</f>
        <v/>
      </c>
      <c r="AJ121" s="40"/>
      <c r="AK121" s="40"/>
      <c r="AL121" s="40"/>
      <c r="AM121" s="3" t="str">
        <f>IF(G121&lt;&gt;"LIBSETS_SETTYPE_BATTLEGROUND",IF(G121&lt;&gt;"LIBSETS_SETTYPE_SPECIAL",IF(AN121&lt;&gt;"",VLOOKUP(AN121,'ESO zone constants'!$D$2:$H$4950,5,FALSE),""),""),"")</f>
        <v/>
      </c>
      <c r="AO121" s="40"/>
      <c r="AP121" s="40"/>
      <c r="AQ121" s="40"/>
      <c r="AR121" s="3" t="str">
        <f>IF(G121&lt;&gt;"LIBSETS_SETTYPE_BATTLEGROUND",IF(G121&lt;&gt;"LIBSETS_SETTYPE_SPECIAL",IF(AS121&lt;&gt;"",VLOOKUP(AS121,'ESO zone constants'!$D$2:$H$4950,5,FALSE),""),""),"")</f>
        <v/>
      </c>
      <c r="AT121" s="40"/>
      <c r="AU121" s="40"/>
      <c r="AV121" s="40"/>
      <c r="AW121" s="21" t="str">
        <f t="shared" si="7"/>
        <v>[140] = {wayshrines={-1,-1,-1,},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969</v>
      </c>
      <c r="C122" t="s">
        <v>970</v>
      </c>
      <c r="D122" s="3">
        <f t="shared" si="6"/>
        <v>141</v>
      </c>
      <c r="G122" s="8" t="s">
        <v>1656</v>
      </c>
      <c r="I122" t="s">
        <v>97</v>
      </c>
      <c r="J122" t="s">
        <v>97</v>
      </c>
      <c r="K122">
        <v>-1</v>
      </c>
      <c r="L122">
        <v>-1</v>
      </c>
      <c r="M122">
        <v>-1</v>
      </c>
      <c r="N122">
        <v>0</v>
      </c>
      <c r="O122" s="70" t="s">
        <v>450</v>
      </c>
      <c r="P122" s="3">
        <f>IF(AND(G122&lt;&gt;"LIBSETS_SETTYPE_BATTLEGROUND",G122&lt;&gt;"LIBSETS_SETTYPE_SPECIAL",G122&lt;&gt;"LIBSETS_SETTYPE_MYTHIC"), IF(Q122&lt;&gt;"",VLOOKUP(Q122,'ESO zone constants'!$D$2:$H$4950,5,FALSE),""),"")</f>
        <v>638</v>
      </c>
      <c r="Q122" t="str">
        <f>IF(OR(K122="",K122&lt;=0,ISERROR(K122)),IF(AND(O122&lt;&gt;"",NOT(ISERROR(O122))),O122, ""),VLOOKUP(K122,'ESO wayshrine node constants'!$A$3:$D$10003,4,FALSE))</f>
        <v>Aetherian Archive</v>
      </c>
      <c r="S122" s="19" t="str">
        <f>IF(AND(R122&lt;&gt;"",NOT(ISERROR(R122))),R122,IF(P122&lt;&gt;"",IF(NOT(ISERROR(VLOOKUP(P122,'ESO Dungeon constants'!$D$3:$H$9999,5,FALSE))),VLOOKUP(P122,'ESO Dungeon constants'!$D$3:$I$9999,6,FALSE),VLOOKUP(P122,'ESO zone constants'!$H$2:$K$9984,4,FALSE)),""))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constants'!$D$2:$H$4950,5,FALSE),""),""),"")</f>
        <v/>
      </c>
      <c r="Z122" s="40"/>
      <c r="AA122" s="40"/>
      <c r="AB122" s="40"/>
      <c r="AC122" s="3" t="str">
        <f>IF(G122&lt;&gt;"LIBSETS_SETTYPE_BATTLEGROUND",IF(G122&lt;&gt;"LIBSETS_SETTYPE_SPECIAL",IF(AD122&lt;&gt;"",VLOOKUP(AD122,'ESO zone constants'!$D$2:$H$4950,5,FALSE),""),""),"")</f>
        <v/>
      </c>
      <c r="AE122" s="40"/>
      <c r="AF122" s="40"/>
      <c r="AG122" s="40"/>
      <c r="AH122" s="3" t="str">
        <f>IF(G122&lt;&gt;"LIBSETS_SETTYPE_BATTLEGROUND",IF(G122&lt;&gt;"LIBSETS_SETTYPE_SPECIAL",IF(AI122&lt;&gt;"",VLOOKUP(AI122,'ESO zone constants'!$D$2:$H$4950,5,FALSE),""),""),"")</f>
        <v/>
      </c>
      <c r="AJ122" s="40"/>
      <c r="AK122" s="40"/>
      <c r="AL122" s="40"/>
      <c r="AM122" s="3" t="str">
        <f>IF(G122&lt;&gt;"LIBSETS_SETTYPE_BATTLEGROUND",IF(G122&lt;&gt;"LIBSETS_SETTYPE_SPECIAL",IF(AN122&lt;&gt;"",VLOOKUP(AN122,'ESO zone constants'!$D$2:$H$4950,5,FALSE),""),""),"")</f>
        <v/>
      </c>
      <c r="AO122" s="40"/>
      <c r="AP122" s="40"/>
      <c r="AQ122" s="40"/>
      <c r="AR122" s="3" t="str">
        <f>IF(G122&lt;&gt;"LIBSETS_SETTYPE_BATTLEGROUND",IF(G122&lt;&gt;"LIBSETS_SETTYPE_SPECIAL",IF(AS122&lt;&gt;"",VLOOKUP(AS122,'ESO zone constants'!$D$2:$H$4950,5,FALSE),""),""),"")</f>
        <v/>
      </c>
      <c r="AT122" s="40"/>
      <c r="AU122" s="40"/>
      <c r="AV122" s="40"/>
      <c r="AW122" s="21" t="str">
        <f t="shared" si="7"/>
        <v>[141] = {wayshrines={-1,-1,-1,},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971</v>
      </c>
      <c r="C123" t="s">
        <v>972</v>
      </c>
      <c r="D123" s="3">
        <f t="shared" si="6"/>
        <v>142</v>
      </c>
      <c r="G123" s="8" t="s">
        <v>1656</v>
      </c>
      <c r="I123" t="s">
        <v>97</v>
      </c>
      <c r="J123" t="s">
        <v>97</v>
      </c>
      <c r="K123">
        <v>-1</v>
      </c>
      <c r="L123">
        <v>-1</v>
      </c>
      <c r="M123">
        <v>-1</v>
      </c>
      <c r="N123">
        <v>0</v>
      </c>
      <c r="O123" s="70" t="s">
        <v>450</v>
      </c>
      <c r="P123" s="3">
        <f>IF(AND(G123&lt;&gt;"LIBSETS_SETTYPE_BATTLEGROUND",G123&lt;&gt;"LIBSETS_SETTYPE_SPECIAL",G123&lt;&gt;"LIBSETS_SETTYPE_MYTHIC"), IF(Q123&lt;&gt;"",VLOOKUP(Q123,'ESO zone constants'!$D$2:$H$4950,5,FALSE),""),"")</f>
        <v>638</v>
      </c>
      <c r="Q123" t="str">
        <f>IF(OR(K123="",K123&lt;=0,ISERROR(K123)),IF(AND(O123&lt;&gt;"",NOT(ISERROR(O123))),O123, ""),VLOOKUP(K123,'ESO wayshrine node constants'!$A$3:$D$10003,4,FALSE))</f>
        <v>Aetherian Archive</v>
      </c>
      <c r="S123" s="19" t="str">
        <f>IF(AND(R123&lt;&gt;"",NOT(ISERROR(R123))),R123,IF(P123&lt;&gt;"",IF(NOT(ISERROR(VLOOKUP(P123,'ESO Dungeon constants'!$D$3:$H$9999,5,FALSE))),VLOOKUP(P123,'ESO Dungeon constants'!$D$3:$I$9999,6,FALSE),VLOOKUP(P123,'ESO zone constants'!$H$2:$K$9984,4,FALSE)),""))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constants'!$D$2:$H$4950,5,FALSE),""),""),"")</f>
        <v/>
      </c>
      <c r="Z123" s="40"/>
      <c r="AA123" s="40"/>
      <c r="AB123" s="40"/>
      <c r="AC123" s="3" t="str">
        <f>IF(G123&lt;&gt;"LIBSETS_SETTYPE_BATTLEGROUND",IF(G123&lt;&gt;"LIBSETS_SETTYPE_SPECIAL",IF(AD123&lt;&gt;"",VLOOKUP(AD123,'ESO zone constants'!$D$2:$H$4950,5,FALSE),""),""),"")</f>
        <v/>
      </c>
      <c r="AE123" s="40"/>
      <c r="AF123" s="40"/>
      <c r="AG123" s="40"/>
      <c r="AH123" s="3" t="str">
        <f>IF(G123&lt;&gt;"LIBSETS_SETTYPE_BATTLEGROUND",IF(G123&lt;&gt;"LIBSETS_SETTYPE_SPECIAL",IF(AI123&lt;&gt;"",VLOOKUP(AI123,'ESO zone constants'!$D$2:$H$4950,5,FALSE),""),""),"")</f>
        <v/>
      </c>
      <c r="AJ123" s="40"/>
      <c r="AK123" s="40"/>
      <c r="AL123" s="40"/>
      <c r="AM123" s="3" t="str">
        <f>IF(G123&lt;&gt;"LIBSETS_SETTYPE_BATTLEGROUND",IF(G123&lt;&gt;"LIBSETS_SETTYPE_SPECIAL",IF(AN123&lt;&gt;"",VLOOKUP(AN123,'ESO zone constants'!$D$2:$H$4950,5,FALSE),""),""),"")</f>
        <v/>
      </c>
      <c r="AO123" s="40"/>
      <c r="AP123" s="40"/>
      <c r="AQ123" s="40"/>
      <c r="AR123" s="3" t="str">
        <f>IF(G123&lt;&gt;"LIBSETS_SETTYPE_BATTLEGROUND",IF(G123&lt;&gt;"LIBSETS_SETTYPE_SPECIAL",IF(AS123&lt;&gt;"",VLOOKUP(AS123,'ESO zone constants'!$D$2:$H$4950,5,FALSE),""),""),"")</f>
        <v/>
      </c>
      <c r="AT123" s="40"/>
      <c r="AU123" s="40"/>
      <c r="AV123" s="40"/>
      <c r="AW123" s="21" t="str">
        <f t="shared" si="7"/>
        <v>[142] = {wayshrines={-1,-1,-1,},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973</v>
      </c>
      <c r="C124" t="s">
        <v>974</v>
      </c>
      <c r="D124" s="3">
        <f t="shared" si="6"/>
        <v>143</v>
      </c>
      <c r="G124" s="8" t="s">
        <v>1656</v>
      </c>
      <c r="I124" t="s">
        <v>97</v>
      </c>
      <c r="J124" t="s">
        <v>97</v>
      </c>
      <c r="K124">
        <v>-1</v>
      </c>
      <c r="L124">
        <v>-1</v>
      </c>
      <c r="M124">
        <v>-1</v>
      </c>
      <c r="N124">
        <v>0</v>
      </c>
      <c r="O124" s="70" t="s">
        <v>448</v>
      </c>
      <c r="P124" s="3">
        <f>IF(AND(G124&lt;&gt;"LIBSETS_SETTYPE_BATTLEGROUND",G124&lt;&gt;"LIBSETS_SETTYPE_SPECIAL",G124&lt;&gt;"LIBSETS_SETTYPE_MYTHIC"), IF(Q124&lt;&gt;"",VLOOKUP(Q124,'ESO zone constants'!$D$2:$H$4950,5,FALSE),""),"")</f>
        <v>636</v>
      </c>
      <c r="Q124" t="str">
        <f>IF(OR(K124="",K124&lt;=0,ISERROR(K124)),IF(AND(O124&lt;&gt;"",NOT(ISERROR(O124))),O124, ""),VLOOKUP(K124,'ESO wayshrine node constants'!$A$3:$D$10003,4,FALSE))</f>
        <v>Hel Ra Citadel</v>
      </c>
      <c r="S124" s="19" t="str">
        <f>IF(AND(R124&lt;&gt;"",NOT(ISERROR(R124))),R124,IF(P124&lt;&gt;"",IF(NOT(ISERROR(VLOOKUP(P124,'ESO Dungeon constants'!$D$3:$H$9999,5,FALSE))),VLOOKUP(P124,'ESO Dungeon constants'!$D$3:$I$9999,6,FALSE),VLOOKUP(P124,'ESO zone constants'!$H$2:$K$9984,4,FALSE)),""))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constants'!$D$2:$H$4950,5,FALSE),""),""),"")</f>
        <v/>
      </c>
      <c r="Z124" s="40"/>
      <c r="AA124" s="40"/>
      <c r="AB124" s="40"/>
      <c r="AC124" s="3" t="str">
        <f>IF(G124&lt;&gt;"LIBSETS_SETTYPE_BATTLEGROUND",IF(G124&lt;&gt;"LIBSETS_SETTYPE_SPECIAL",IF(AD124&lt;&gt;"",VLOOKUP(AD124,'ESO zone constants'!$D$2:$H$4950,5,FALSE),""),""),"")</f>
        <v/>
      </c>
      <c r="AE124" s="40"/>
      <c r="AF124" s="40"/>
      <c r="AG124" s="40"/>
      <c r="AH124" s="3" t="str">
        <f>IF(G124&lt;&gt;"LIBSETS_SETTYPE_BATTLEGROUND",IF(G124&lt;&gt;"LIBSETS_SETTYPE_SPECIAL",IF(AI124&lt;&gt;"",VLOOKUP(AI124,'ESO zone constants'!$D$2:$H$4950,5,FALSE),""),""),"")</f>
        <v/>
      </c>
      <c r="AJ124" s="40"/>
      <c r="AK124" s="40"/>
      <c r="AL124" s="40"/>
      <c r="AM124" s="3" t="str">
        <f>IF(G124&lt;&gt;"LIBSETS_SETTYPE_BATTLEGROUND",IF(G124&lt;&gt;"LIBSETS_SETTYPE_SPECIAL",IF(AN124&lt;&gt;"",VLOOKUP(AN124,'ESO zone constants'!$D$2:$H$4950,5,FALSE),""),""),"")</f>
        <v/>
      </c>
      <c r="AO124" s="40"/>
      <c r="AP124" s="40"/>
      <c r="AQ124" s="40"/>
      <c r="AR124" s="3" t="str">
        <f>IF(G124&lt;&gt;"LIBSETS_SETTYPE_BATTLEGROUND",IF(G124&lt;&gt;"LIBSETS_SETTYPE_SPECIAL",IF(AS124&lt;&gt;"",VLOOKUP(AS124,'ESO zone constants'!$D$2:$H$4950,5,FALSE),""),""),"")</f>
        <v/>
      </c>
      <c r="AT124" s="40"/>
      <c r="AU124" s="40"/>
      <c r="AV124" s="40"/>
      <c r="AW124" s="21" t="str">
        <f t="shared" si="7"/>
        <v>[143] = {wayshrines={-1,-1,-1,},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975</v>
      </c>
      <c r="C125" t="s">
        <v>976</v>
      </c>
      <c r="D125" s="3">
        <f t="shared" si="6"/>
        <v>144</v>
      </c>
      <c r="G125" s="8" t="s">
        <v>1656</v>
      </c>
      <c r="I125" t="s">
        <v>97</v>
      </c>
      <c r="J125" t="s">
        <v>97</v>
      </c>
      <c r="K125">
        <v>-1</v>
      </c>
      <c r="L125">
        <v>-1</v>
      </c>
      <c r="M125">
        <v>-1</v>
      </c>
      <c r="N125">
        <v>0</v>
      </c>
      <c r="O125" s="70" t="s">
        <v>451</v>
      </c>
      <c r="P125" s="3">
        <f>IF(AND(G125&lt;&gt;"LIBSETS_SETTYPE_BATTLEGROUND",G125&lt;&gt;"LIBSETS_SETTYPE_SPECIAL",G125&lt;&gt;"LIBSETS_SETTYPE_MYTHIC"), IF(Q125&lt;&gt;"",VLOOKUP(Q125,'ESO zone constants'!$D$2:$H$4950,5,FALSE),""),"")</f>
        <v>639</v>
      </c>
      <c r="Q125" t="str">
        <f>IF(OR(K125="",K125&lt;=0,ISERROR(K125)),IF(AND(O125&lt;&gt;"",NOT(ISERROR(O125))),O125, ""),VLOOKUP(K125,'ESO wayshrine node constants'!$A$3:$D$10003,4,FALSE))</f>
        <v>Sanctum Ophidia</v>
      </c>
      <c r="S125" s="19" t="str">
        <f>IF(AND(R125&lt;&gt;"",NOT(ISERROR(R125))),R125,IF(P125&lt;&gt;"",IF(NOT(ISERROR(VLOOKUP(P125,'ESO Dungeon constants'!$D$3:$H$9999,5,FALSE))),VLOOKUP(P125,'ESO Dungeon constants'!$D$3:$I$9999,6,FALSE),VLOOKUP(P125,'ESO zone constants'!$H$2:$K$9984,4,FALSE)),""))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constants'!$D$2:$H$4950,5,FALSE),""),""),"")</f>
        <v/>
      </c>
      <c r="Z125" s="40"/>
      <c r="AA125" s="40"/>
      <c r="AB125" s="40"/>
      <c r="AC125" s="3" t="str">
        <f>IF(G125&lt;&gt;"LIBSETS_SETTYPE_BATTLEGROUND",IF(G125&lt;&gt;"LIBSETS_SETTYPE_SPECIAL",IF(AD125&lt;&gt;"",VLOOKUP(AD125,'ESO zone constants'!$D$2:$H$4950,5,FALSE),""),""),"")</f>
        <v/>
      </c>
      <c r="AE125" s="40"/>
      <c r="AF125" s="40"/>
      <c r="AG125" s="40"/>
      <c r="AH125" s="3" t="str">
        <f>IF(G125&lt;&gt;"LIBSETS_SETTYPE_BATTLEGROUND",IF(G125&lt;&gt;"LIBSETS_SETTYPE_SPECIAL",IF(AI125&lt;&gt;"",VLOOKUP(AI125,'ESO zone constants'!$D$2:$H$4950,5,FALSE),""),""),"")</f>
        <v/>
      </c>
      <c r="AJ125" s="40"/>
      <c r="AK125" s="40"/>
      <c r="AL125" s="40"/>
      <c r="AM125" s="3" t="str">
        <f>IF(G125&lt;&gt;"LIBSETS_SETTYPE_BATTLEGROUND",IF(G125&lt;&gt;"LIBSETS_SETTYPE_SPECIAL",IF(AN125&lt;&gt;"",VLOOKUP(AN125,'ESO zone constants'!$D$2:$H$4950,5,FALSE),""),""),"")</f>
        <v/>
      </c>
      <c r="AO125" s="40"/>
      <c r="AP125" s="40"/>
      <c r="AQ125" s="40"/>
      <c r="AR125" s="3" t="str">
        <f>IF(G125&lt;&gt;"LIBSETS_SETTYPE_BATTLEGROUND",IF(G125&lt;&gt;"LIBSETS_SETTYPE_SPECIAL",IF(AS125&lt;&gt;"",VLOOKUP(AS125,'ESO zone constants'!$D$2:$H$4950,5,FALSE),""),""),"")</f>
        <v/>
      </c>
      <c r="AT125" s="40"/>
      <c r="AU125" s="40"/>
      <c r="AV125" s="40"/>
      <c r="AW125" s="21" t="str">
        <f t="shared" si="7"/>
        <v>[144] = {wayshrines={-1,-1,-1,},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977</v>
      </c>
      <c r="C126" t="s">
        <v>978</v>
      </c>
      <c r="D126" s="3">
        <f t="shared" si="6"/>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constants'!$D$2:$H$4950,5,FALSE),""),"")</f>
        <v>888</v>
      </c>
      <c r="Q126" t="str">
        <f>IF(OR(K126="",K126&lt;=0,ISERROR(K126)),IF(AND(O126&lt;&gt;"",NOT(ISERROR(O126))),O126, ""),VLOOKUP(K126,'ESO wayshrine node constants'!$A$3:$D$10003,4,FALSE))</f>
        <v>Craglorn</v>
      </c>
      <c r="S126" s="19" t="str">
        <f>IF(AND(R126&lt;&gt;"",NOT(ISERROR(R126))),R126,IF(P126&lt;&gt;"",IF(NOT(ISERROR(VLOOKUP(P126,'ESO Dungeon constants'!$D$3:$H$9999,5,FALSE))),VLOOKUP(P126,'ESO Dungeon constants'!$D$3:$I$9999,6,FALSE),VLOOKUP(P126,'ESO zone constants'!$H$2:$K$9984,4,FALSE)),""))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constants'!$D$2:$H$4950,5,FALSE),""),""),"")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constants'!$D$2:$H$4950,5,FALSE),""),""),"")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constants'!$D$2:$H$4950,5,FALSE),""),""),"")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constants'!$D$2:$H$4950,5,FALSE),""),""),"")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constants'!$D$2:$H$4950,5,FALSE),""),""),"")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979</v>
      </c>
      <c r="C127" t="s">
        <v>980</v>
      </c>
      <c r="D127" s="3">
        <f t="shared" si="6"/>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constants'!$D$2:$H$4950,5,FALSE),""),"")</f>
        <v>888</v>
      </c>
      <c r="Q127" t="str">
        <f>IF(OR(K127="",K127&lt;=0,ISERROR(K127)),IF(AND(O127&lt;&gt;"",NOT(ISERROR(O127))),O127, ""),VLOOKUP(K127,'ESO wayshrine node constants'!$A$3:$D$10003,4,FALSE))</f>
        <v>Craglorn</v>
      </c>
      <c r="S127" s="19" t="str">
        <f>IF(AND(R127&lt;&gt;"",NOT(ISERROR(R127))),R127,IF(P127&lt;&gt;"",IF(NOT(ISERROR(VLOOKUP(P127,'ESO Dungeon constants'!$D$3:$H$9999,5,FALSE))),VLOOKUP(P127,'ESO Dungeon constants'!$D$3:$I$9999,6,FALSE),VLOOKUP(P127,'ESO zone constants'!$H$2:$K$9984,4,FALSE)),""))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constants'!$D$2:$H$4950,5,FALSE),""),""),"")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constants'!$D$2:$H$4950,5,FALSE),""),""),"")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constants'!$D$2:$H$4950,5,FALSE),""),""),"")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constants'!$D$2:$H$4950,5,FALSE),""),""),"")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constants'!$D$2:$H$4950,5,FALSE),""),""),"")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981</v>
      </c>
      <c r="C128" t="s">
        <v>982</v>
      </c>
      <c r="D128" s="3">
        <f t="shared" si="6"/>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constants'!$D$2:$H$4950,5,FALSE),""),"")</f>
        <v>888</v>
      </c>
      <c r="Q128" t="str">
        <f>IF(OR(K128="",K128&lt;=0,ISERROR(K128)),IF(AND(O128&lt;&gt;"",NOT(ISERROR(O128))),O128, ""),VLOOKUP(K128,'ESO wayshrine node constants'!$A$3:$D$10003,4,FALSE))</f>
        <v>Craglorn</v>
      </c>
      <c r="S128" s="19" t="str">
        <f>IF(AND(R128&lt;&gt;"",NOT(ISERROR(R128))),R128,IF(P128&lt;&gt;"",IF(NOT(ISERROR(VLOOKUP(P128,'ESO Dungeon constants'!$D$3:$H$9999,5,FALSE))),VLOOKUP(P128,'ESO Dungeon constants'!$D$3:$I$9999,6,FALSE),VLOOKUP(P128,'ESO zone constants'!$H$2:$K$9984,4,FALSE)),""))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constants'!$D$2:$H$4950,5,FALSE),""),""),"")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constants'!$D$2:$H$4950,5,FALSE),""),""),"")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constants'!$D$2:$H$4950,5,FALSE),""),""),"")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constants'!$D$2:$H$4950,5,FALSE),""),""),"")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constants'!$D$2:$H$4950,5,FALSE),""),""),"")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constants'!$D$2:$H$4950,5,FALSE),""),"")</f>
        <v>888</v>
      </c>
      <c r="Q129" t="str">
        <f>IF(OR(K129="",K129&lt;=0,ISERROR(K129)),IF(AND(O129&lt;&gt;"",NOT(ISERROR(O129))),O129, ""),VLOOKUP(K129,'ESO wayshrine node constants'!$A$3:$D$10003,4,FALSE))</f>
        <v>Craglorn</v>
      </c>
      <c r="S129" s="19" t="str">
        <f>IF(AND(R129&lt;&gt;"",NOT(ISERROR(R129))),R129,IF(P129&lt;&gt;"",IF(NOT(ISERROR(VLOOKUP(P129,'ESO Dungeon constants'!$D$3:$H$9999,5,FALSE))),VLOOKUP(P129,'ESO Dungeon constants'!$D$3:$I$9999,6,FALSE),VLOOKUP(P129,'ESO zone constants'!$H$2:$K$9984,4,FALSE)),""))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constants'!$D$2:$H$4950,5,FALSE),""),""),"")</f>
        <v>888</v>
      </c>
      <c r="Y129" t="str">
        <f>VLOOKUP(L129,'ESO wayshrine node constants'!$A$3:$D$10003,4,FALSE)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constants'!$D$2:$H$4950,5,FALSE),""),""),"")</f>
        <v>888</v>
      </c>
      <c r="AD129" t="str">
        <f>VLOOKUP(M129,'ESO wayshrine node constants'!$A$3:$D$10003,4,FALSE)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constants'!$D$2:$H$4950,5,FALSE),""),""),"")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constants'!$D$2:$H$4950,5,FALSE),""),""),"")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constants'!$D$2:$H$4950,5,FALSE),""),""),"")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985</v>
      </c>
      <c r="C130" t="s">
        <v>986</v>
      </c>
      <c r="D130" s="3">
        <f t="shared" si="6"/>
        <v>155</v>
      </c>
      <c r="G130" s="8" t="s">
        <v>1652</v>
      </c>
      <c r="I130" t="s">
        <v>97</v>
      </c>
      <c r="J130" t="s">
        <v>97</v>
      </c>
      <c r="K130">
        <v>-1</v>
      </c>
      <c r="L130">
        <v>-1</v>
      </c>
      <c r="M130">
        <v>-1</v>
      </c>
      <c r="N130">
        <v>0</v>
      </c>
      <c r="O130" s="70" t="s">
        <v>43</v>
      </c>
      <c r="P130" s="3">
        <f>IF(AND(G130&lt;&gt;"LIBSETS_SETTYPE_BATTLEGROUND",G130&lt;&gt;"LIBSETS_SETTYPE_SPECIAL",G130&lt;&gt;"LIBSETS_SETTYPE_MYTHIC"), IF(Q130&lt;&gt;"",VLOOKUP(Q130,'ESO zone constants'!$D$2:$H$4950,5,FALSE),""),"")</f>
        <v>126</v>
      </c>
      <c r="Q130" t="str">
        <f>IF(OR(K130="",K130&lt;=0,ISERROR(K130)),IF(AND(O130&lt;&gt;"",NOT(ISERROR(O130))),O130, ""),VLOOKUP(K130,'ESO wayshrine node constants'!$A$3:$D$10003,4,FALSE))</f>
        <v>Elden Hollow I</v>
      </c>
      <c r="S130" s="19" t="str">
        <f>IF(AND(R130&lt;&gt;"",NOT(ISERROR(R130))),R130,IF(P130&lt;&gt;"",IF(NOT(ISERROR(VLOOKUP(P130,'ESO Dungeon constants'!$D$3:$H$9999,5,FALSE))),VLOOKUP(P130,'ESO Dungeon constants'!$D$3:$I$9999,6,FALSE),VLOOKUP(P130,'ESO zone constants'!$H$2:$K$9984,4,FALSE)),""))</f>
        <v>DLC_BASE_GAME</v>
      </c>
      <c r="T130" s="3" t="str">
        <f>IF(S130&lt;&gt;"",VLOOKUP(S130,'LibSets constants'!$B$4:$C$1000,2,FALSE),"")</f>
        <v>Included in base game</v>
      </c>
      <c r="V130" s="44" t="str">
        <f>IF(U130&lt;&gt;"",IF(U130&lt;&gt;"LIBSETS_DROP_MECHANIC_MONSTER_NAME",VLOOKUP(U130,'LibSets constants'!$I$4:$L$1000,3,FALSE),""),"")</f>
        <v/>
      </c>
      <c r="W130" s="44" t="str">
        <f>IF(U130&lt;&gt;"",IF(U130&lt;&gt;"LIBSETS_DROP_MECHANIC_MONSTER_NAME",VLOOKUP(U130,'LibSets constants'!$I$4:$L$1000,4,FALSE),""),"")</f>
        <v/>
      </c>
      <c r="X130" s="3">
        <f>IF(G130&lt;&gt;"LIBSETS_SETTYPE_BATTLEGROUND",IF(G130&lt;&gt;"LIBSETS_SETTYPE_SPECIAL",IF(Y130&lt;&gt;"",VLOOKUP(Y130,'ESO zone constants'!$D$2:$H$4950,5,FALSE),""),""),"")</f>
        <v>931</v>
      </c>
      <c r="Y130" t="s">
        <v>56</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constants'!$D$2:$H$4950,5,FALSE),""),""),"")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constants'!$D$2:$H$4950,5,FALSE),""),""),"")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constants'!$D$2:$H$4950,5,FALSE),""),""),"")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constants'!$D$2:$H$4950,5,FALSE),""),""),"")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[155] = {wayshrines={-1,-1,-1,}, dlcId=DLC_BASE_GAME</v>
      </c>
      <c r="AX130" s="21" t="str">
        <f t="shared" si="8"/>
        <v>, zoneIds={126,931}, veteran=false</v>
      </c>
      <c r="AY130" s="21" t="str">
        <f t="shared" si="9"/>
        <v>, setType=LIBSETS_SETTYPE_DUNGEON</v>
      </c>
      <c r="AZ130" s="21" t="str">
        <f t="shared" si="10"/>
        <v>},</v>
      </c>
      <c r="BA130" s="21" t="str">
        <f t="shared" si="11"/>
        <v xml:space="preserve"> --Undaunted Bastion / Unerschrockenen-Bastion   [Elden Hollow I, Elden Hollow II]</v>
      </c>
    </row>
    <row r="131" spans="1:53" x14ac:dyDescent="0.25">
      <c r="A131" s="12">
        <v>156</v>
      </c>
      <c r="B131" t="s">
        <v>987</v>
      </c>
      <c r="C131" t="s">
        <v>988</v>
      </c>
      <c r="D131" s="3">
        <f t="shared" ref="D131:D194" si="12">A131</f>
        <v>156</v>
      </c>
      <c r="G131" s="8" t="s">
        <v>1652</v>
      </c>
      <c r="I131" t="s">
        <v>97</v>
      </c>
      <c r="J131" t="s">
        <v>97</v>
      </c>
      <c r="K131">
        <v>-1</v>
      </c>
      <c r="L131">
        <v>-1</v>
      </c>
      <c r="M131">
        <v>-1</v>
      </c>
      <c r="N131">
        <v>0</v>
      </c>
      <c r="O131" s="70" t="s">
        <v>60</v>
      </c>
      <c r="P131" s="3">
        <f>IF(AND(G131&lt;&gt;"LIBSETS_SETTYPE_BATTLEGROUND",G131&lt;&gt;"LIBSETS_SETTYPE_SPECIAL",G131&lt;&gt;"LIBSETS_SETTYPE_MYTHIC"), IF(Q131&lt;&gt;"",VLOOKUP(Q131,'ESO zone constants'!$D$2:$H$4950,5,FALSE),""),"")</f>
        <v>148</v>
      </c>
      <c r="Q131" t="str">
        <f>IF(OR(K131="",K131&lt;=0,ISERROR(K131)),IF(AND(O131&lt;&gt;"",NOT(ISERROR(O131))),O131, ""),VLOOKUP(K131,'ESO wayshrine node constants'!$A$3:$D$10003,4,FALSE))</f>
        <v>Arx Corinium</v>
      </c>
      <c r="S131" s="19" t="str">
        <f>IF(AND(R131&lt;&gt;"",NOT(ISERROR(R131))),R131,IF(P131&lt;&gt;"",IF(NOT(ISERROR(VLOOKUP(P131,'ESO Dungeon constants'!$D$3:$H$9999,5,FALSE))),VLOOKUP(P131,'ESO Dungeon constants'!$D$3:$I$9999,6,FALSE),VLOOKUP(P131,'ESO zone constants'!$H$2:$K$9984,4,FALSE)),""))</f>
        <v>DLC_BASE_GAME</v>
      </c>
      <c r="T131" s="3" t="str">
        <f>IF(S131&lt;&gt;"",VLOOKUP(S131,'LibSets constants'!$B$4:$C$1000,2,FALSE),"")</f>
        <v>Included in base game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constants'!$D$2:$H$4950,5,FALSE),""),""),"")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constants'!$D$2:$H$4950,5,FALSE),""),""),"")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constants'!$D$2:$H$4950,5,FALSE),""),""),"")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constants'!$D$2:$H$4950,5,FALSE),""),""),"")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constants'!$D$2:$H$4950,5,FALSE),""),""),"")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{wayshrines={-1,-1,-1,}, dlcId=DLC_BASE_GAME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--Undaunted Infiltrator / Unerschrockener Infiltrator   [Arx Corinium]</v>
      </c>
    </row>
    <row r="132" spans="1:53" x14ac:dyDescent="0.25">
      <c r="A132" s="12">
        <v>157</v>
      </c>
      <c r="B132" t="s">
        <v>989</v>
      </c>
      <c r="C132" t="s">
        <v>990</v>
      </c>
      <c r="D132" s="3">
        <f t="shared" si="12"/>
        <v>157</v>
      </c>
      <c r="G132" s="8" t="s">
        <v>1652</v>
      </c>
      <c r="I132" t="s">
        <v>97</v>
      </c>
      <c r="J132" t="s">
        <v>97</v>
      </c>
      <c r="K132">
        <v>-1</v>
      </c>
      <c r="L132">
        <v>-1</v>
      </c>
      <c r="M132">
        <v>-1</v>
      </c>
      <c r="N132">
        <v>0</v>
      </c>
      <c r="O132" s="70" t="s">
        <v>57</v>
      </c>
      <c r="P132" s="3">
        <f>IF(AND(G132&lt;&gt;"LIBSETS_SETTYPE_BATTLEGROUND",G132&lt;&gt;"LIBSETS_SETTYPE_SPECIAL",G132&lt;&gt;"LIBSETS_SETTYPE_MYTHIC"), IF(Q132&lt;&gt;"",VLOOKUP(Q132,'ESO zone constants'!$D$2:$H$4950,5,FALSE),""),"")</f>
        <v>38</v>
      </c>
      <c r="Q132" t="str">
        <f>IF(OR(K132="",K132&lt;=0,ISERROR(K132)),IF(AND(O132&lt;&gt;"",NOT(ISERROR(O132))),O132, ""),VLOOKUP(K132,'ESO wayshrine node constants'!$A$3:$D$10003,4,FALSE))</f>
        <v>Blackheart Haven</v>
      </c>
      <c r="S132" s="19" t="str">
        <f>IF(AND(R132&lt;&gt;"",NOT(ISERROR(R132))),R132,IF(P132&lt;&gt;"",IF(NOT(ISERROR(VLOOKUP(P132,'ESO Dungeon constants'!$D$3:$H$9999,5,FALSE))),VLOOKUP(P132,'ESO Dungeon constants'!$D$3:$I$9999,6,FALSE),VLOOKUP(P132,'ESO zone constants'!$H$2:$K$9984,4,FALSE)),""))</f>
        <v>DLC_BASE_GAME</v>
      </c>
      <c r="T132" s="3" t="str">
        <f>IF(S132&lt;&gt;"",VLOOKUP(S132,'LibSets constants'!$B$4:$C$1000,2,FALSE),"")</f>
        <v>Included in base game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constants'!$D$2:$H$4950,5,FALSE),""),""),"")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constants'!$D$2:$H$4950,5,FALSE),""),""),"")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constants'!$D$2:$H$4950,5,FALSE),""),""),"")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constants'!$D$2:$H$4950,5,FALSE),""),""),"")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constants'!$D$2:$H$4950,5,FALSE),""),""),"")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[157] = {wayshrines={-1,-1,-1,}, dlcId=DLC_BASE_GAME</v>
      </c>
      <c r="AX132" s="21" t="str">
        <f t="shared" si="14"/>
        <v>, zoneIds={38}, veteran=false</v>
      </c>
      <c r="AY132" s="21" t="str">
        <f t="shared" si="15"/>
        <v>, setType=LIBSETS_SETTYPE_DUNGEON</v>
      </c>
      <c r="AZ132" s="21" t="str">
        <f t="shared" si="16"/>
        <v>},</v>
      </c>
      <c r="BA132" s="21" t="str">
        <f t="shared" si="17"/>
        <v xml:space="preserve"> --Undaunted Unweaver / Unerschrockener Entflechter   [Blackheart Haven]</v>
      </c>
    </row>
    <row r="133" spans="1:53" x14ac:dyDescent="0.25">
      <c r="A133" s="12">
        <v>158</v>
      </c>
      <c r="B133" t="s">
        <v>991</v>
      </c>
      <c r="C133" t="s">
        <v>992</v>
      </c>
      <c r="D133" s="3">
        <f t="shared" si="12"/>
        <v>158</v>
      </c>
      <c r="G133" s="8" t="s">
        <v>1652</v>
      </c>
      <c r="I133" t="s">
        <v>97</v>
      </c>
      <c r="J133" t="s">
        <v>97</v>
      </c>
      <c r="K133">
        <v>-1</v>
      </c>
      <c r="L133">
        <v>-1</v>
      </c>
      <c r="M133">
        <v>-1</v>
      </c>
      <c r="N133">
        <v>0</v>
      </c>
      <c r="O133" s="70" t="s">
        <v>50</v>
      </c>
      <c r="P133" s="3">
        <f>IF(AND(G133&lt;&gt;"LIBSETS_SETTYPE_BATTLEGROUND",G133&lt;&gt;"LIBSETS_SETTYPE_SPECIAL",G133&lt;&gt;"LIBSETS_SETTYPE_MYTHIC"), IF(Q133&lt;&gt;"",VLOOKUP(Q133,'ESO zone constants'!$D$2:$H$4950,5,FALSE),""),"")</f>
        <v>176</v>
      </c>
      <c r="Q133" t="str">
        <f>IF(OR(K133="",K133&lt;=0,ISERROR(K133)),IF(AND(O133&lt;&gt;"",NOT(ISERROR(O133))),O133, ""),VLOOKUP(K133,'ESO wayshrine node constants'!$A$3:$D$10003,4,FALSE))</f>
        <v>City of Ash I</v>
      </c>
      <c r="S133" s="19" t="str">
        <f>IF(AND(R133&lt;&gt;"",NOT(ISERROR(R133))),R133,IF(P133&lt;&gt;"",IF(NOT(ISERROR(VLOOKUP(P133,'ESO Dungeon constants'!$D$3:$H$9999,5,FALSE))),VLOOKUP(P133,'ESO Dungeon constants'!$D$3:$I$9999,6,FALSE),VLOOKUP(P133,'ESO zone constants'!$H$2:$K$9984,4,FALSE)),""))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f>IF(G133&lt;&gt;"LIBSETS_SETTYPE_BATTLEGROUND",IF(G133&lt;&gt;"LIBSETS_SETTYPE_SPECIAL",IF(Y133&lt;&gt;"",VLOOKUP(Y133,'ESO zone constants'!$D$2:$H$4950,5,FALSE),""),""),"")</f>
        <v>681</v>
      </c>
      <c r="Y133" t="s">
        <v>71</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constants'!$D$2:$H$4950,5,FALSE),""),""),"")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constants'!$D$2:$H$4950,5,FALSE),""),""),"")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constants'!$D$2:$H$4950,5,FALSE),""),""),"")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constants'!$D$2:$H$4950,5,FALSE),""),""),"")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[158] = {wayshrines={-1,-1,-1,}, dlcId=DLC_BASE_GAME</v>
      </c>
      <c r="AX133" s="21" t="str">
        <f t="shared" si="14"/>
        <v>, zoneIds={176,681}, veteran=false</v>
      </c>
      <c r="AY133" s="21" t="str">
        <f t="shared" si="15"/>
        <v>, setType=LIBSETS_SETTYPE_DUNGEON</v>
      </c>
      <c r="AZ133" s="21" t="str">
        <f t="shared" si="16"/>
        <v>},</v>
      </c>
      <c r="BA133" s="21" t="str">
        <f t="shared" si="17"/>
        <v xml:space="preserve"> --Embershield / Glutschild   [City of Ash I, City of Ash II]</v>
      </c>
    </row>
    <row r="134" spans="1:53" x14ac:dyDescent="0.25">
      <c r="A134" s="12">
        <v>159</v>
      </c>
      <c r="B134" t="s">
        <v>993</v>
      </c>
      <c r="C134" t="s">
        <v>994</v>
      </c>
      <c r="D134" s="3">
        <f t="shared" si="12"/>
        <v>159</v>
      </c>
      <c r="G134" s="8" t="s">
        <v>1652</v>
      </c>
      <c r="I134" t="s">
        <v>97</v>
      </c>
      <c r="J134" t="s">
        <v>97</v>
      </c>
      <c r="K134">
        <v>-1</v>
      </c>
      <c r="L134">
        <v>-1</v>
      </c>
      <c r="M134">
        <v>-1</v>
      </c>
      <c r="N134">
        <v>0</v>
      </c>
      <c r="O134" s="70" t="s">
        <v>50</v>
      </c>
      <c r="P134" s="3">
        <f>IF(AND(G134&lt;&gt;"LIBSETS_SETTYPE_BATTLEGROUND",G134&lt;&gt;"LIBSETS_SETTYPE_SPECIAL",G134&lt;&gt;"LIBSETS_SETTYPE_MYTHIC"), IF(Q134&lt;&gt;"",VLOOKUP(Q134,'ESO zone constants'!$D$2:$H$4950,5,FALSE),""),"")</f>
        <v>176</v>
      </c>
      <c r="Q134" t="str">
        <f>IF(OR(K134="",K134&lt;=0,ISERROR(K134)),IF(AND(O134&lt;&gt;"",NOT(ISERROR(O134))),O134, ""),VLOOKUP(K134,'ESO wayshrine node constants'!$A$3:$D$10003,4,FALSE))</f>
        <v>City of Ash I</v>
      </c>
      <c r="S134" s="19" t="str">
        <f>IF(AND(R134&lt;&gt;"",NOT(ISERROR(R134))),R134,IF(P134&lt;&gt;"",IF(NOT(ISERROR(VLOOKUP(P134,'ESO Dungeon constants'!$D$3:$H$9999,5,FALSE))),VLOOKUP(P134,'ESO Dungeon constants'!$D$3:$I$9999,6,FALSE),VLOOKUP(P134,'ESO zone constants'!$H$2:$K$9984,4,FALSE)),""))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f>IF(G134&lt;&gt;"LIBSETS_SETTYPE_BATTLEGROUND",IF(G134&lt;&gt;"LIBSETS_SETTYPE_SPECIAL",IF(Y134&lt;&gt;"",VLOOKUP(Y134,'ESO zone constants'!$D$2:$H$4950,5,FALSE),""),""),"")</f>
        <v>681</v>
      </c>
      <c r="Y134" t="s">
        <v>71</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constants'!$D$2:$H$4950,5,FALSE),""),""),"")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constants'!$D$2:$H$4950,5,FALSE),""),""),"")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constants'!$D$2:$H$4950,5,FALSE),""),""),"")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constants'!$D$2:$H$4950,5,FALSE),""),""),"")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[159] = {wayshrines={-1,-1,-1,}, dlcId=DLC_BASE_GAME</v>
      </c>
      <c r="AX134" s="21" t="str">
        <f t="shared" si="14"/>
        <v>, zoneIds={176,681}, veteran=false</v>
      </c>
      <c r="AY134" s="21" t="str">
        <f t="shared" si="15"/>
        <v>, setType=LIBSETS_SETTYPE_DUNGEON</v>
      </c>
      <c r="AZ134" s="21" t="str">
        <f t="shared" si="16"/>
        <v>},</v>
      </c>
      <c r="BA134" s="21" t="str">
        <f t="shared" si="17"/>
        <v xml:space="preserve"> --Sunderflame / Trennflamme   [City of Ash I, City of Ash II]</v>
      </c>
    </row>
    <row r="135" spans="1:53" x14ac:dyDescent="0.25">
      <c r="A135" s="12">
        <v>160</v>
      </c>
      <c r="B135" t="s">
        <v>995</v>
      </c>
      <c r="C135" t="s">
        <v>996</v>
      </c>
      <c r="D135" s="3">
        <f t="shared" si="12"/>
        <v>160</v>
      </c>
      <c r="G135" s="8" t="s">
        <v>1652</v>
      </c>
      <c r="I135" t="s">
        <v>97</v>
      </c>
      <c r="J135" t="s">
        <v>97</v>
      </c>
      <c r="K135">
        <v>-1</v>
      </c>
      <c r="L135">
        <v>-1</v>
      </c>
      <c r="M135">
        <v>-1</v>
      </c>
      <c r="N135">
        <v>0</v>
      </c>
      <c r="O135" s="70" t="s">
        <v>50</v>
      </c>
      <c r="P135" s="3">
        <f>IF(AND(G135&lt;&gt;"LIBSETS_SETTYPE_BATTLEGROUND",G135&lt;&gt;"LIBSETS_SETTYPE_SPECIAL",G135&lt;&gt;"LIBSETS_SETTYPE_MYTHIC"), IF(Q135&lt;&gt;"",VLOOKUP(Q135,'ESO zone constants'!$D$2:$H$4950,5,FALSE),""),"")</f>
        <v>176</v>
      </c>
      <c r="Q135" t="str">
        <f>IF(OR(K135="",K135&lt;=0,ISERROR(K135)),IF(AND(O135&lt;&gt;"",NOT(ISERROR(O135))),O135, ""),VLOOKUP(K135,'ESO wayshrine node constants'!$A$3:$D$10003,4,FALSE))</f>
        <v>City of Ash I</v>
      </c>
      <c r="S135" s="19" t="str">
        <f>IF(AND(R135&lt;&gt;"",NOT(ISERROR(R135))),R135,IF(P135&lt;&gt;"",IF(NOT(ISERROR(VLOOKUP(P135,'ESO Dungeon constants'!$D$3:$H$9999,5,FALSE))),VLOOKUP(P135,'ESO Dungeon constants'!$D$3:$I$9999,6,FALSE),VLOOKUP(P135,'ESO zone constants'!$H$2:$K$9984,4,FALSE)),""))</f>
        <v>DLC_BASE_GAME</v>
      </c>
      <c r="T135" s="3" t="str">
        <f>IF(S135&lt;&gt;"",VLOOKUP(S135,'LibSets constants'!$B$4:$C$1000,2,FALSE),"")</f>
        <v>Included in base game</v>
      </c>
      <c r="V135" s="3" t="str">
        <f>IF(U135&lt;&gt;"",IF(U135&lt;&gt;"LIBSETS_DROP_MECHANIC_MONSTER_NAME",VLOOKUP(U135,'LibSets constants'!$I$4:$L$1000,3,FALSE),""),"")</f>
        <v/>
      </c>
      <c r="W135" s="3" t="str">
        <f>IF(U135&lt;&gt;"",IF(U135&lt;&gt;"LIBSETS_DROP_MECHANIC_MONSTER_NAME",VLOOKUP(U135,'LibSets constants'!$I$4:$L$1000,4,FALSE),""),"")</f>
        <v/>
      </c>
      <c r="X135" s="3">
        <f>IF(G135&lt;&gt;"LIBSETS_SETTYPE_BATTLEGROUND",IF(G135&lt;&gt;"LIBSETS_SETTYPE_SPECIAL",IF(Y135&lt;&gt;"",VLOOKUP(Y135,'ESO zone constants'!$D$2:$H$4950,5,FALSE),""),""),"")</f>
        <v>681</v>
      </c>
      <c r="Y135" t="s">
        <v>71</v>
      </c>
      <c r="AA135" s="3" t="str">
        <f>IF(Z135&lt;&gt;"",IF(Z135&lt;&gt;"LIBSETS_DROP_MECHANIC_MONSTER_NAME",VLOOKUP(Z135,'LibSets constants'!$I$4:$L$1000,3,FALSE),""),"")</f>
        <v/>
      </c>
      <c r="AB135" s="3" t="str">
        <f>IF(Z135&lt;&gt;"",IF(Z135&lt;&gt;"LIBSETS_DROP_MECHANIC_MONSTER_NAME",VLOOKUP(Z135,'LibSets constants'!$I$4:$L$1000,4,FALSE),""),"")</f>
        <v/>
      </c>
      <c r="AC135" s="3" t="str">
        <f>IF(G135&lt;&gt;"LIBSETS_SETTYPE_BATTLEGROUND",IF(G135&lt;&gt;"LIBSETS_SETTYPE_SPECIAL",IF(AD135&lt;&gt;"",VLOOKUP(AD135,'ESO zone constants'!$D$2:$H$4950,5,FALSE),""),""),"")</f>
        <v/>
      </c>
      <c r="AF135" s="3" t="str">
        <f>IF(AE135&lt;&gt;"",IF(AE135&lt;&gt;"LIBSETS_DROP_MECHANIC_MONSTER_NAME",VLOOKUP(AE135,'LibSets constants'!$I$4:$L$1000,3,FALSE),""),"")</f>
        <v/>
      </c>
      <c r="AG135" s="3" t="str">
        <f>IF(AE135&lt;&gt;"",IF(AE135&lt;&gt;"LIBSETS_DROP_MECHANIC_MONSTER_NAME",VLOOKUP(AE135,'LibSets constants'!$I$4:$L$1000,4,FALSE),""),"")</f>
        <v/>
      </c>
      <c r="AH135" s="3" t="str">
        <f>IF(G135&lt;&gt;"LIBSETS_SETTYPE_BATTLEGROUND",IF(G135&lt;&gt;"LIBSETS_SETTYPE_SPECIAL",IF(AI135&lt;&gt;"",VLOOKUP(AI135,'ESO zone constants'!$D$2:$H$4950,5,FALSE),""),""),"")</f>
        <v/>
      </c>
      <c r="AK135" s="3" t="str">
        <f>IF(AJ135&lt;&gt;"",IF(AJ135&lt;&gt;"LIBSETS_DROP_MECHANIC_MONSTER_NAME",VLOOKUP(AJ135,'LibSets constants'!$I$4:$L$1000,3,FALSE),""),"")</f>
        <v/>
      </c>
      <c r="AL135" s="3" t="str">
        <f>IF(AJ135&lt;&gt;"",IF(AJ135&lt;&gt;"LIBSETS_DROP_MECHANIC_MONSTER_NAME",VLOOKUP(AJ135,'LibSets constants'!$I$4:$L$1000,4,FALSE),""),"")</f>
        <v/>
      </c>
      <c r="AM135" s="3" t="str">
        <f>IF(G135&lt;&gt;"LIBSETS_SETTYPE_BATTLEGROUND",IF(G135&lt;&gt;"LIBSETS_SETTYPE_SPECIAL",IF(AN135&lt;&gt;"",VLOOKUP(AN135,'ESO zone constants'!$D$2:$H$4950,5,FALSE),""),""),"")</f>
        <v/>
      </c>
      <c r="AP135" s="3" t="str">
        <f>IF(AO135&lt;&gt;"",IF(AO135&lt;&gt;"LIBSETS_DROP_MECHANIC_MONSTER_NAME",VLOOKUP(AO135,'LibSets constants'!$I$4:$L$1000,3,FALSE),""),"")</f>
        <v/>
      </c>
      <c r="AQ135" s="3" t="str">
        <f>IF(AO135&lt;&gt;"",IF(AO135&lt;&gt;"LIBSETS_DROP_MECHANIC_MONSTER_NAME",VLOOKUP(AO135,'LibSets constants'!$I$4:$L$1000,4,FALSE),""),"")</f>
        <v/>
      </c>
      <c r="AR135" s="3" t="str">
        <f>IF(G135&lt;&gt;"LIBSETS_SETTYPE_BATTLEGROUND",IF(G135&lt;&gt;"LIBSETS_SETTYPE_SPECIAL",IF(AS135&lt;&gt;"",VLOOKUP(AS135,'ESO zone constants'!$D$2:$H$4950,5,FALSE),""),""),"")</f>
        <v/>
      </c>
      <c r="AU135" s="3" t="str">
        <f>IF(AT135&lt;&gt;"",IF(AT135&lt;&gt;"LIBSETS_DROP_MECHANIC_MONSTER_NAME",VLOOKUP(AT135,'LibSets constants'!$I$4:$L$1000,3,FALSE),""),"")</f>
        <v/>
      </c>
      <c r="AV135" s="3" t="str">
        <f>IF(AT135&lt;&gt;"",IF(AT135&lt;&gt;"LIBSETS_DROP_MECHANIC_MONSTER_NAME",VLOOKUP(AT135,'LibSets constants'!$I$4:$L$1000,4,FALSE),""),"")</f>
        <v/>
      </c>
      <c r="AW135" s="21" t="str">
        <f t="shared" si="13"/>
        <v>[160] = {wayshrines={-1,-1,-1,}, dlcId=DLC_BASE_GAME</v>
      </c>
      <c r="AX135" s="21" t="str">
        <f t="shared" si="14"/>
        <v>, zoneIds={176,681}, veteran=false</v>
      </c>
      <c r="AY135" s="21" t="str">
        <f t="shared" si="15"/>
        <v>, setType=LIBSETS_SETTYPE_DUNGEON</v>
      </c>
      <c r="AZ135" s="21" t="str">
        <f t="shared" si="16"/>
        <v>},</v>
      </c>
      <c r="BA135" s="21" t="str">
        <f t="shared" si="17"/>
        <v xml:space="preserve"> --Burning Spellweave / Branntzauberweber   [City of Ash I, City of Ash II]</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constants'!$D$2:$H$4950,5,FALSE),""),"")</f>
        <v>888</v>
      </c>
      <c r="Q136" t="str">
        <f>IF(OR(K136="",K136&lt;=0,ISERROR(K136)),IF(AND(O136&lt;&gt;"",NOT(ISERROR(O136))),O136, ""),VLOOKUP(K136,'ESO wayshrine node constants'!$A$3:$D$10003,4,FALSE))</f>
        <v>Craglorn</v>
      </c>
      <c r="S136" s="19" t="str">
        <f>IF(AND(R136&lt;&gt;"",NOT(ISERROR(R136))),R136,IF(P136&lt;&gt;"",IF(NOT(ISERROR(VLOOKUP(P136,'ESO Dungeon constants'!$D$3:$H$9999,5,FALSE))),VLOOKUP(P136,'ESO Dungeon constants'!$D$3:$I$9999,6,FALSE),VLOOKUP(P136,'ESO zone constants'!$H$2:$K$9984,4,FALSE)),""))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constants'!$D$2:$H$4950,5,FALSE),""),""),"")</f>
        <v>888</v>
      </c>
      <c r="Y136" t="str">
        <f>VLOOKUP(L136,'ESO wayshrine node constants'!$A$3:$D$10003,4,FALSE)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constants'!$D$2:$H$4950,5,FALSE),""),""),"")</f>
        <v>888</v>
      </c>
      <c r="AD136" t="str">
        <f>VLOOKUP(M136,'ESO wayshrine node constants'!$A$3:$D$10003,4,FALSE)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constants'!$D$2:$H$4950,5,FALSE),""),""),"")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constants'!$D$2:$H$4950,5,FALSE),""),""),"")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constants'!$D$2:$H$4950,5,FALSE),""),""),"")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999</v>
      </c>
      <c r="C137" t="s">
        <v>24</v>
      </c>
      <c r="D137" s="3">
        <f t="shared" si="12"/>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constants'!$D$2:$H$4950,5,FALSE),""),"")</f>
        <v>934</v>
      </c>
      <c r="Q137" t="str">
        <f>IF(OR(K137="",K137&lt;=0,ISERROR(K137)),IF(AND(O137&lt;&gt;"",NOT(ISERROR(O137))),O137, ""),VLOOKUP(K137,'ESO wayshrine node constants'!$A$3:$D$10003,4,FALSE))</f>
        <v>Fungal Grotto II</v>
      </c>
      <c r="S137" s="19" t="str">
        <f>IF(AND(R137&lt;&gt;"",NOT(ISERROR(R137))),R137,IF(P137&lt;&gt;"",IF(NOT(ISERROR(VLOOKUP(P137,'ESO Dungeon constants'!$D$3:$H$9999,5,FALSE))),VLOOKUP(P137,'ESO Dungeon constants'!$D$3:$I$9999,6,FALSE),VLOOKUP(P137,'ESO zone constants'!$H$2:$K$9984,4,FALSE)),""))</f>
        <v>DLC_BASE_GAME</v>
      </c>
      <c r="T137" s="3" t="str">
        <f>IF(S137&lt;&gt;"",VLOOKUP(S137,'LibSets constants'!$B$4:$C$1000,2,FALSE),"")</f>
        <v>Included in base game</v>
      </c>
      <c r="U137" s="33" t="s">
        <v>1726</v>
      </c>
      <c r="V137" s="40" t="s">
        <v>1820</v>
      </c>
      <c r="W137" s="40" t="s">
        <v>1820</v>
      </c>
      <c r="X137" s="3" t="str">
        <f>IF(G137&lt;&gt;"LIBSETS_SETTYPE_BATTLEGROUND",IF(G137&lt;&gt;"LIBSETS_SETTYPE_SPECIAL",IF(Y137&lt;&gt;"",VLOOKUP(Y137,'ESO zone constants'!$D$2:$H$4950,5,FALSE),""),""),"")</f>
        <v/>
      </c>
      <c r="Z137" s="40"/>
      <c r="AA137" s="40"/>
      <c r="AB137" s="40"/>
      <c r="AC137" s="3" t="str">
        <f>IF(G137&lt;&gt;"LIBSETS_SETTYPE_BATTLEGROUND",IF(G137&lt;&gt;"LIBSETS_SETTYPE_SPECIAL",IF(AD137&lt;&gt;"",VLOOKUP(AD137,'ESO zone constants'!$D$2:$H$4950,5,FALSE),""),""),"")</f>
        <v/>
      </c>
      <c r="AE137" s="40"/>
      <c r="AF137" s="40"/>
      <c r="AG137" s="40"/>
      <c r="AH137" s="3" t="str">
        <f>IF(G137&lt;&gt;"LIBSETS_SETTYPE_BATTLEGROUND",IF(G137&lt;&gt;"LIBSETS_SETTYPE_SPECIAL",IF(AI137&lt;&gt;"",VLOOKUP(AI137,'ESO zone constants'!$D$2:$H$4950,5,FALSE),""),""),"")</f>
        <v/>
      </c>
      <c r="AJ137" s="40"/>
      <c r="AK137" s="40"/>
      <c r="AL137" s="40"/>
      <c r="AM137" s="3" t="str">
        <f>IF(G137&lt;&gt;"LIBSETS_SETTYPE_BATTLEGROUND",IF(G137&lt;&gt;"LIBSETS_SETTYPE_SPECIAL",IF(AN137&lt;&gt;"",VLOOKUP(AN137,'ESO zone constants'!$D$2:$H$4950,5,FALSE),""),""),"")</f>
        <v/>
      </c>
      <c r="AO137" s="40"/>
      <c r="AP137" s="40"/>
      <c r="AQ137" s="40"/>
      <c r="AR137" s="3" t="str">
        <f>IF(G137&lt;&gt;"LIBSETS_SETTYPE_BATTLEGROUND",IF(G137&lt;&gt;"LIBSETS_SETTYPE_SPECIAL",IF(AS137&lt;&gt;"",VLOOKUP(AS137,'ESO zone constants'!$D$2:$H$4950,5,FALSE),""),""),"")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1000</v>
      </c>
      <c r="C138" t="s">
        <v>1</v>
      </c>
      <c r="D138" s="3">
        <f t="shared" si="12"/>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constants'!$D$2:$H$4950,5,FALSE),""),"")</f>
        <v>936</v>
      </c>
      <c r="Q138" t="str">
        <f>IF(OR(K138="",K138&lt;=0,ISERROR(K138)),IF(AND(O138&lt;&gt;"",NOT(ISERROR(O138))),O138, ""),VLOOKUP(K138,'ESO wayshrine node constants'!$A$3:$D$10003,4,FALSE))</f>
        <v>Spindleclutch II</v>
      </c>
      <c r="S138" s="19" t="str">
        <f>IF(AND(R138&lt;&gt;"",NOT(ISERROR(R138))),R138,IF(P138&lt;&gt;"",IF(NOT(ISERROR(VLOOKUP(P138,'ESO Dungeon constants'!$D$3:$H$9999,5,FALSE))),VLOOKUP(P138,'ESO Dungeon constants'!$D$3:$I$9999,6,FALSE),VLOOKUP(P138,'ESO zone constants'!$H$2:$K$9984,4,FALSE)),""))</f>
        <v>DLC_BASE_GAME</v>
      </c>
      <c r="T138" s="3" t="str">
        <f>IF(S138&lt;&gt;"",VLOOKUP(S138,'LibSets constants'!$B$4:$C$1000,2,FALSE),"")</f>
        <v>Included in base game</v>
      </c>
      <c r="U138" s="33" t="s">
        <v>1726</v>
      </c>
      <c r="V138" s="40" t="s">
        <v>1527</v>
      </c>
      <c r="W138" s="40" t="s">
        <v>1824</v>
      </c>
      <c r="X138" s="3" t="str">
        <f>IF(G138&lt;&gt;"LIBSETS_SETTYPE_BATTLEGROUND",IF(G138&lt;&gt;"LIBSETS_SETTYPE_SPECIAL",IF(Y138&lt;&gt;"",VLOOKUP(Y138,'ESO zone constants'!$D$2:$H$4950,5,FALSE),""),""),"")</f>
        <v/>
      </c>
      <c r="Z138" s="40"/>
      <c r="AA138" s="40"/>
      <c r="AB138" s="40"/>
      <c r="AC138" s="3" t="str">
        <f>IF(G138&lt;&gt;"LIBSETS_SETTYPE_BATTLEGROUND",IF(G138&lt;&gt;"LIBSETS_SETTYPE_SPECIAL",IF(AD138&lt;&gt;"",VLOOKUP(AD138,'ESO zone constants'!$D$2:$H$4950,5,FALSE),""),""),"")</f>
        <v/>
      </c>
      <c r="AE138" s="40"/>
      <c r="AF138" s="40"/>
      <c r="AG138" s="40"/>
      <c r="AH138" s="3" t="str">
        <f>IF(G138&lt;&gt;"LIBSETS_SETTYPE_BATTLEGROUND",IF(G138&lt;&gt;"LIBSETS_SETTYPE_SPECIAL",IF(AI138&lt;&gt;"",VLOOKUP(AI138,'ESO zone constants'!$D$2:$H$4950,5,FALSE),""),""),"")</f>
        <v/>
      </c>
      <c r="AJ138" s="40"/>
      <c r="AK138" s="40"/>
      <c r="AL138" s="40"/>
      <c r="AM138" s="3" t="str">
        <f>IF(G138&lt;&gt;"LIBSETS_SETTYPE_BATTLEGROUND",IF(G138&lt;&gt;"LIBSETS_SETTYPE_SPECIAL",IF(AN138&lt;&gt;"",VLOOKUP(AN138,'ESO zone constants'!$D$2:$H$4950,5,FALSE),""),""),"")</f>
        <v/>
      </c>
      <c r="AO138" s="40"/>
      <c r="AP138" s="40"/>
      <c r="AQ138" s="40"/>
      <c r="AR138" s="3" t="str">
        <f>IF(G138&lt;&gt;"LIBSETS_SETTYPE_BATTLEGROUND",IF(G138&lt;&gt;"LIBSETS_SETTYPE_SPECIAL",IF(AS138&lt;&gt;"",VLOOKUP(AS138,'ESO zone constants'!$D$2:$H$4950,5,FALSE),""),""),"")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1001</v>
      </c>
      <c r="C139" t="s">
        <v>11</v>
      </c>
      <c r="D139" s="3">
        <f t="shared" si="12"/>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constants'!$D$2:$H$4950,5,FALSE),""),"")</f>
        <v>678</v>
      </c>
      <c r="Q139" t="str">
        <f>IF(OR(K139="",K139&lt;=0,ISERROR(K139)),IF(AND(O139&lt;&gt;"",NOT(ISERROR(O139))),O139, ""),VLOOKUP(K139,'ESO wayshrine node constants'!$A$3:$D$10003,4,FALSE))</f>
        <v>Imperial City Prison</v>
      </c>
      <c r="S139" s="19" t="str">
        <f>IF(AND(R139&lt;&gt;"",NOT(ISERROR(R139))),R139,IF(P139&lt;&gt;"",IF(NOT(ISERROR(VLOOKUP(P139,'ESO Dungeon constants'!$D$3:$H$9999,5,FALSE))),VLOOKUP(P139,'ESO Dungeon constants'!$D$3:$I$9999,6,FALSE),VLOOKUP(P139,'ESO zone constants'!$H$2:$K$9984,4,FALSE)),""))</f>
        <v>DLC_IMPERIAL_CITY</v>
      </c>
      <c r="T139" s="3" t="str">
        <f>IF(S139&lt;&gt;"",VLOOKUP(S139,'LibSets constants'!$B$4:$C$1000,2,FALSE),"")</f>
        <v>Imperial City</v>
      </c>
      <c r="U139" s="33" t="s">
        <v>1726</v>
      </c>
      <c r="V139" s="40" t="s">
        <v>1727</v>
      </c>
      <c r="W139" s="40" t="s">
        <v>1808</v>
      </c>
      <c r="X139" s="3" t="str">
        <f>IF(G139&lt;&gt;"LIBSETS_SETTYPE_BATTLEGROUND",IF(G139&lt;&gt;"LIBSETS_SETTYPE_SPECIAL",IF(Y139&lt;&gt;"",VLOOKUP(Y139,'ESO zone constants'!$D$2:$H$4950,5,FALSE),""),""),"")</f>
        <v/>
      </c>
      <c r="Z139" s="40"/>
      <c r="AA139" s="40"/>
      <c r="AB139" s="40"/>
      <c r="AC139" s="3" t="str">
        <f>IF(G139&lt;&gt;"LIBSETS_SETTYPE_BATTLEGROUND",IF(G139&lt;&gt;"LIBSETS_SETTYPE_SPECIAL",IF(AD139&lt;&gt;"",VLOOKUP(AD139,'ESO zone constants'!$D$2:$H$4950,5,FALSE),""),""),"")</f>
        <v/>
      </c>
      <c r="AE139" s="40"/>
      <c r="AF139" s="40"/>
      <c r="AG139" s="40"/>
      <c r="AH139" s="3" t="str">
        <f>IF(G139&lt;&gt;"LIBSETS_SETTYPE_BATTLEGROUND",IF(G139&lt;&gt;"LIBSETS_SETTYPE_SPECIAL",IF(AI139&lt;&gt;"",VLOOKUP(AI139,'ESO zone constants'!$D$2:$H$4950,5,FALSE),""),""),"")</f>
        <v/>
      </c>
      <c r="AJ139" s="40"/>
      <c r="AK139" s="40"/>
      <c r="AL139" s="40"/>
      <c r="AM139" s="3" t="str">
        <f>IF(G139&lt;&gt;"LIBSETS_SETTYPE_BATTLEGROUND",IF(G139&lt;&gt;"LIBSETS_SETTYPE_SPECIAL",IF(AN139&lt;&gt;"",VLOOKUP(AN139,'ESO zone constants'!$D$2:$H$4950,5,FALSE),""),""),"")</f>
        <v/>
      </c>
      <c r="AO139" s="40"/>
      <c r="AP139" s="40"/>
      <c r="AQ139" s="40"/>
      <c r="AR139" s="3" t="str">
        <f>IF(G139&lt;&gt;"LIBSETS_SETTYPE_BATTLEGROUND",IF(G139&lt;&gt;"LIBSETS_SETTYPE_SPECIAL",IF(AS139&lt;&gt;"",VLOOKUP(AS139,'ESO zone constants'!$D$2:$H$4950,5,FALSE),""),""),"")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1002</v>
      </c>
      <c r="C140" t="s">
        <v>18</v>
      </c>
      <c r="D140" s="3">
        <f t="shared" si="12"/>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constants'!$D$2:$H$4950,5,FALSE),""),"")</f>
        <v>933</v>
      </c>
      <c r="Q140" t="str">
        <f>IF(OR(K140="",K140&lt;=0,ISERROR(K140)),IF(AND(O140&lt;&gt;"",NOT(ISERROR(O140))),O140, ""),VLOOKUP(K140,'ESO wayshrine node constants'!$A$3:$D$10003,4,FALSE))</f>
        <v>Wayrest Sewers II</v>
      </c>
      <c r="S140" s="19" t="str">
        <f>IF(AND(R140&lt;&gt;"",NOT(ISERROR(R140))),R140,IF(P140&lt;&gt;"",IF(NOT(ISERROR(VLOOKUP(P140,'ESO Dungeon constants'!$D$3:$H$9999,5,FALSE))),VLOOKUP(P140,'ESO Dungeon constants'!$D$3:$I$9999,6,FALSE),VLOOKUP(P140,'ESO zone constants'!$H$2:$K$9984,4,FALSE)),""))</f>
        <v>DLC_BASE_GAME</v>
      </c>
      <c r="T140" s="3" t="str">
        <f>IF(S140&lt;&gt;"",VLOOKUP(S140,'LibSets constants'!$B$4:$C$1000,2,FALSE),"")</f>
        <v>Included in base game</v>
      </c>
      <c r="U140" s="33" t="s">
        <v>1726</v>
      </c>
      <c r="V140" s="40" t="s">
        <v>1832</v>
      </c>
      <c r="W140" s="46" t="s">
        <v>1833</v>
      </c>
      <c r="X140" s="3" t="str">
        <f>IF(G140&lt;&gt;"LIBSETS_SETTYPE_BATTLEGROUND",IF(G140&lt;&gt;"LIBSETS_SETTYPE_SPECIAL",IF(Y140&lt;&gt;"",VLOOKUP(Y140,'ESO zone constants'!$D$2:$H$4950,5,FALSE),""),""),"")</f>
        <v/>
      </c>
      <c r="Z140" s="40"/>
      <c r="AA140" s="40"/>
      <c r="AB140" s="40"/>
      <c r="AC140" s="3" t="str">
        <f>IF(G140&lt;&gt;"LIBSETS_SETTYPE_BATTLEGROUND",IF(G140&lt;&gt;"LIBSETS_SETTYPE_SPECIAL",IF(AD140&lt;&gt;"",VLOOKUP(AD140,'ESO zone constants'!$D$2:$H$4950,5,FALSE),""),""),"")</f>
        <v/>
      </c>
      <c r="AE140" s="40"/>
      <c r="AF140" s="40"/>
      <c r="AG140" s="40"/>
      <c r="AH140" s="3" t="str">
        <f>IF(G140&lt;&gt;"LIBSETS_SETTYPE_BATTLEGROUND",IF(G140&lt;&gt;"LIBSETS_SETTYPE_SPECIAL",IF(AI140&lt;&gt;"",VLOOKUP(AI140,'ESO zone constants'!$D$2:$H$4950,5,FALSE),""),""),"")</f>
        <v/>
      </c>
      <c r="AJ140" s="40"/>
      <c r="AK140" s="40"/>
      <c r="AL140" s="40"/>
      <c r="AM140" s="3" t="str">
        <f>IF(G140&lt;&gt;"LIBSETS_SETTYPE_BATTLEGROUND",IF(G140&lt;&gt;"LIBSETS_SETTYPE_SPECIAL",IF(AN140&lt;&gt;"",VLOOKUP(AN140,'ESO zone constants'!$D$2:$H$4950,5,FALSE),""),""),"")</f>
        <v/>
      </c>
      <c r="AO140" s="40"/>
      <c r="AP140" s="40"/>
      <c r="AQ140" s="40"/>
      <c r="AR140" s="3" t="str">
        <f>IF(G140&lt;&gt;"LIBSETS_SETTYPE_BATTLEGROUND",IF(G140&lt;&gt;"LIBSETS_SETTYPE_SPECIAL",IF(AS140&lt;&gt;"",VLOOKUP(AS140,'ESO zone constants'!$D$2:$H$4950,5,FALSE),""),""),"")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1003</v>
      </c>
      <c r="C141" t="s">
        <v>5</v>
      </c>
      <c r="D141" s="3">
        <f t="shared" si="12"/>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constants'!$D$2:$H$4950,5,FALSE),""),"")</f>
        <v>930</v>
      </c>
      <c r="Q141" t="str">
        <f>IF(OR(K141="",K141&lt;=0,ISERROR(K141)),IF(AND(O141&lt;&gt;"",NOT(ISERROR(O141))),O141, ""),VLOOKUP(K141,'ESO wayshrine node constants'!$A$3:$D$10003,4,FALSE))</f>
        <v>Darkshade Caverns II</v>
      </c>
      <c r="S141" s="19" t="str">
        <f>IF(AND(R141&lt;&gt;"",NOT(ISERROR(R141))),R141,IF(P141&lt;&gt;"",IF(NOT(ISERROR(VLOOKUP(P141,'ESO Dungeon constants'!$D$3:$H$9999,5,FALSE))),VLOOKUP(P141,'ESO Dungeon constants'!$D$3:$I$9999,6,FALSE),VLOOKUP(P141,'ESO zone constants'!$H$2:$K$9984,4,FALSE)),""))</f>
        <v>DLC_BASE_GAME</v>
      </c>
      <c r="T141" s="3" t="str">
        <f>IF(S141&lt;&gt;"",VLOOKUP(S141,'LibSets constants'!$B$4:$C$1000,2,FALSE),"")</f>
        <v>Included in base game</v>
      </c>
      <c r="U141" s="33" t="s">
        <v>1726</v>
      </c>
      <c r="V141" s="40" t="s">
        <v>1529</v>
      </c>
      <c r="W141" s="40" t="s">
        <v>1813</v>
      </c>
      <c r="X141" s="3" t="str">
        <f>IF(G141&lt;&gt;"LIBSETS_SETTYPE_BATTLEGROUND",IF(G141&lt;&gt;"LIBSETS_SETTYPE_SPECIAL",IF(Y141&lt;&gt;"",VLOOKUP(Y141,'ESO zone constants'!$D$2:$H$4950,5,FALSE),""),""),"")</f>
        <v/>
      </c>
      <c r="Z141" s="40"/>
      <c r="AA141" s="40"/>
      <c r="AB141" s="40"/>
      <c r="AC141" s="3" t="str">
        <f>IF(G141&lt;&gt;"LIBSETS_SETTYPE_BATTLEGROUND",IF(G141&lt;&gt;"LIBSETS_SETTYPE_SPECIAL",IF(AD141&lt;&gt;"",VLOOKUP(AD141,'ESO zone constants'!$D$2:$H$4950,5,FALSE),""),""),"")</f>
        <v/>
      </c>
      <c r="AE141" s="40"/>
      <c r="AF141" s="40"/>
      <c r="AG141" s="40"/>
      <c r="AH141" s="3" t="str">
        <f>IF(G141&lt;&gt;"LIBSETS_SETTYPE_BATTLEGROUND",IF(G141&lt;&gt;"LIBSETS_SETTYPE_SPECIAL",IF(AI141&lt;&gt;"",VLOOKUP(AI141,'ESO zone constants'!$D$2:$H$4950,5,FALSE),""),""),"")</f>
        <v/>
      </c>
      <c r="AJ141" s="40"/>
      <c r="AK141" s="40"/>
      <c r="AL141" s="40"/>
      <c r="AM141" s="3" t="str">
        <f>IF(G141&lt;&gt;"LIBSETS_SETTYPE_BATTLEGROUND",IF(G141&lt;&gt;"LIBSETS_SETTYPE_SPECIAL",IF(AN141&lt;&gt;"",VLOOKUP(AN141,'ESO zone constants'!$D$2:$H$4950,5,FALSE),""),""),"")</f>
        <v/>
      </c>
      <c r="AO141" s="40"/>
      <c r="AP141" s="40"/>
      <c r="AQ141" s="40"/>
      <c r="AR141" s="3" t="str">
        <f>IF(G141&lt;&gt;"LIBSETS_SETTYPE_BATTLEGROUND",IF(G141&lt;&gt;"LIBSETS_SETTYPE_SPECIAL",IF(AS141&lt;&gt;"",VLOOKUP(AS141,'ESO zone constants'!$D$2:$H$4950,5,FALSE),""),""),"")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1004</v>
      </c>
      <c r="C142" t="s">
        <v>16</v>
      </c>
      <c r="D142" s="3">
        <f t="shared" si="12"/>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constants'!$D$2:$H$4950,5,FALSE),""),"")</f>
        <v>931</v>
      </c>
      <c r="Q142" t="str">
        <f>IF(OR(K142="",K142&lt;=0,ISERROR(K142)),IF(AND(O142&lt;&gt;"",NOT(ISERROR(O142))),O142, ""),VLOOKUP(K142,'ESO wayshrine node constants'!$A$3:$D$10003,4,FALSE))</f>
        <v>Elden Hollow II</v>
      </c>
      <c r="S142" s="19" t="str">
        <f>IF(AND(R142&lt;&gt;"",NOT(ISERROR(R142))),R142,IF(P142&lt;&gt;"",IF(NOT(ISERROR(VLOOKUP(P142,'ESO Dungeon constants'!$D$3:$H$9999,5,FALSE))),VLOOKUP(P142,'ESO Dungeon constants'!$D$3:$I$9999,6,FALSE),VLOOKUP(P142,'ESO zone constants'!$H$2:$K$9984,4,FALSE)),""))</f>
        <v>DLC_BASE_GAME</v>
      </c>
      <c r="T142" s="3" t="str">
        <f>IF(S142&lt;&gt;"",VLOOKUP(S142,'LibSets constants'!$B$4:$C$1000,2,FALSE),"")</f>
        <v>Included in base game</v>
      </c>
      <c r="U142" s="33" t="s">
        <v>1726</v>
      </c>
      <c r="V142" s="40" t="s">
        <v>1728</v>
      </c>
      <c r="W142" s="40" t="s">
        <v>1814</v>
      </c>
      <c r="X142" s="3" t="str">
        <f>IF(G142&lt;&gt;"LIBSETS_SETTYPE_BATTLEGROUND",IF(G142&lt;&gt;"LIBSETS_SETTYPE_SPECIAL",IF(Y142&lt;&gt;"",VLOOKUP(Y142,'ESO zone constants'!$D$2:$H$4950,5,FALSE),""),""),"")</f>
        <v/>
      </c>
      <c r="Z142" s="40"/>
      <c r="AA142" s="40"/>
      <c r="AB142" s="40"/>
      <c r="AC142" s="3" t="str">
        <f>IF(G142&lt;&gt;"LIBSETS_SETTYPE_BATTLEGROUND",IF(G142&lt;&gt;"LIBSETS_SETTYPE_SPECIAL",IF(AD142&lt;&gt;"",VLOOKUP(AD142,'ESO zone constants'!$D$2:$H$4950,5,FALSE),""),""),"")</f>
        <v/>
      </c>
      <c r="AE142" s="40"/>
      <c r="AF142" s="40"/>
      <c r="AG142" s="40"/>
      <c r="AH142" s="3" t="str">
        <f>IF(G142&lt;&gt;"LIBSETS_SETTYPE_BATTLEGROUND",IF(G142&lt;&gt;"LIBSETS_SETTYPE_SPECIAL",IF(AI142&lt;&gt;"",VLOOKUP(AI142,'ESO zone constants'!$D$2:$H$4950,5,FALSE),""),""),"")</f>
        <v/>
      </c>
      <c r="AJ142" s="40"/>
      <c r="AK142" s="40"/>
      <c r="AL142" s="40"/>
      <c r="AM142" s="3" t="str">
        <f>IF(G142&lt;&gt;"LIBSETS_SETTYPE_BATTLEGROUND",IF(G142&lt;&gt;"LIBSETS_SETTYPE_SPECIAL",IF(AN142&lt;&gt;"",VLOOKUP(AN142,'ESO zone constants'!$D$2:$H$4950,5,FALSE),""),""),"")</f>
        <v/>
      </c>
      <c r="AO142" s="40"/>
      <c r="AP142" s="40"/>
      <c r="AQ142" s="40"/>
      <c r="AR142" s="3" t="str">
        <f>IF(G142&lt;&gt;"LIBSETS_SETTYPE_BATTLEGROUND",IF(G142&lt;&gt;"LIBSETS_SETTYPE_SPECIAL",IF(AS142&lt;&gt;"",VLOOKUP(AS142,'ESO zone constants'!$D$2:$H$4950,5,FALSE),""),""),"")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constants'!$D$2:$H$4950,5,FALSE),""),"")</f>
        <v>932</v>
      </c>
      <c r="Q143" t="str">
        <f>IF(OR(K143="",K143&lt;=0,ISERROR(K143)),IF(AND(O143&lt;&gt;"",NOT(ISERROR(O143))),O143, ""),VLOOKUP(K143,'ESO wayshrine node constants'!$A$3:$D$10003,4,FALSE))</f>
        <v>Crypt of Hearts II</v>
      </c>
      <c r="S143" s="19" t="str">
        <f>IF(AND(R143&lt;&gt;"",NOT(ISERROR(R143))),R143,IF(P143&lt;&gt;"",IF(NOT(ISERROR(VLOOKUP(P143,'ESO Dungeon constants'!$D$3:$H$9999,5,FALSE))),VLOOKUP(P143,'ESO Dungeon constants'!$D$3:$I$9999,6,FALSE),VLOOKUP(P143,'ESO zone constants'!$H$2:$K$9984,4,FALSE)),""))</f>
        <v>DLC_BASE_GAME</v>
      </c>
      <c r="T143" s="3" t="str">
        <f>IF(S143&lt;&gt;"",VLOOKUP(S143,'LibSets constants'!$B$4:$C$1000,2,FALSE),"")</f>
        <v>Included in base game</v>
      </c>
      <c r="U143" s="33" t="s">
        <v>1726</v>
      </c>
      <c r="V143" s="40" t="s">
        <v>1741</v>
      </c>
      <c r="W143" s="40" t="s">
        <v>1818</v>
      </c>
      <c r="X143" s="3" t="str">
        <f>IF(G143&lt;&gt;"LIBSETS_SETTYPE_BATTLEGROUND",IF(G143&lt;&gt;"LIBSETS_SETTYPE_SPECIAL",IF(Y143&lt;&gt;"",VLOOKUP(Y143,'ESO zone constants'!$D$2:$H$4950,5,FALSE),""),""),"")</f>
        <v/>
      </c>
      <c r="Z143" s="40"/>
      <c r="AA143" s="40"/>
      <c r="AB143" s="40"/>
      <c r="AC143" s="3" t="str">
        <f>IF(G143&lt;&gt;"LIBSETS_SETTYPE_BATTLEGROUND",IF(G143&lt;&gt;"LIBSETS_SETTYPE_SPECIAL",IF(AD143&lt;&gt;"",VLOOKUP(AD143,'ESO zone constants'!$D$2:$H$4950,5,FALSE),""),""),"")</f>
        <v/>
      </c>
      <c r="AE143" s="40"/>
      <c r="AF143" s="40"/>
      <c r="AG143" s="40"/>
      <c r="AH143" s="3" t="str">
        <f>IF(G143&lt;&gt;"LIBSETS_SETTYPE_BATTLEGROUND",IF(G143&lt;&gt;"LIBSETS_SETTYPE_SPECIAL",IF(AI143&lt;&gt;"",VLOOKUP(AI143,'ESO zone constants'!$D$2:$H$4950,5,FALSE),""),""),"")</f>
        <v/>
      </c>
      <c r="AJ143" s="40"/>
      <c r="AK143" s="40"/>
      <c r="AL143" s="40"/>
      <c r="AM143" s="3" t="str">
        <f>IF(G143&lt;&gt;"LIBSETS_SETTYPE_BATTLEGROUND",IF(G143&lt;&gt;"LIBSETS_SETTYPE_SPECIAL",IF(AN143&lt;&gt;"",VLOOKUP(AN143,'ESO zone constants'!$D$2:$H$4950,5,FALSE),""),""),"")</f>
        <v/>
      </c>
      <c r="AO143" s="40"/>
      <c r="AP143" s="40"/>
      <c r="AQ143" s="40"/>
      <c r="AR143" s="3" t="str">
        <f>IF(G143&lt;&gt;"LIBSETS_SETTYPE_BATTLEGROUND",IF(G143&lt;&gt;"LIBSETS_SETTYPE_SPECIAL",IF(AS143&lt;&gt;"",VLOOKUP(AS143,'ESO zone constants'!$D$2:$H$4950,5,FALSE),""),""),"")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constants'!$D$2:$H$4950,5,FALSE),""),"")</f>
        <v>681</v>
      </c>
      <c r="Q144" t="str">
        <f>IF(OR(K144="",K144&lt;=0,ISERROR(K144)),IF(AND(O144&lt;&gt;"",NOT(ISERROR(O144))),O144, ""),VLOOKUP(K144,'ESO wayshrine node constants'!$A$3:$D$10003,4,FALSE))</f>
        <v>City of Ash II</v>
      </c>
      <c r="S144" s="19" t="str">
        <f>IF(AND(R144&lt;&gt;"",NOT(ISERROR(R144))),R144,IF(P144&lt;&gt;"",IF(NOT(ISERROR(VLOOKUP(P144,'ESO Dungeon constants'!$D$3:$H$9999,5,FALSE))),VLOOKUP(P144,'ESO Dungeon constants'!$D$3:$I$9999,6,FALSE),VLOOKUP(P144,'ESO zone constants'!$H$2:$K$9984,4,FALSE)),""))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constants'!$D$2:$H$4950,5,FALSE),""),""),"")</f>
        <v/>
      </c>
      <c r="Z144" s="40"/>
      <c r="AA144" s="40"/>
      <c r="AB144" s="40"/>
      <c r="AC144" s="3" t="str">
        <f>IF(G144&lt;&gt;"LIBSETS_SETTYPE_BATTLEGROUND",IF(G144&lt;&gt;"LIBSETS_SETTYPE_SPECIAL",IF(AD144&lt;&gt;"",VLOOKUP(AD144,'ESO zone constants'!$D$2:$H$4950,5,FALSE),""),""),"")</f>
        <v/>
      </c>
      <c r="AE144" s="40"/>
      <c r="AF144" s="40"/>
      <c r="AG144" s="40"/>
      <c r="AH144" s="3" t="str">
        <f>IF(G144&lt;&gt;"LIBSETS_SETTYPE_BATTLEGROUND",IF(G144&lt;&gt;"LIBSETS_SETTYPE_SPECIAL",IF(AI144&lt;&gt;"",VLOOKUP(AI144,'ESO zone constants'!$D$2:$H$4950,5,FALSE),""),""),"")</f>
        <v/>
      </c>
      <c r="AJ144" s="40"/>
      <c r="AK144" s="40"/>
      <c r="AL144" s="40"/>
      <c r="AM144" s="3" t="str">
        <f>IF(G144&lt;&gt;"LIBSETS_SETTYPE_BATTLEGROUND",IF(G144&lt;&gt;"LIBSETS_SETTYPE_SPECIAL",IF(AN144&lt;&gt;"",VLOOKUP(AN144,'ESO zone constants'!$D$2:$H$4950,5,FALSE),""),""),"")</f>
        <v/>
      </c>
      <c r="AO144" s="40"/>
      <c r="AP144" s="40"/>
      <c r="AQ144" s="40"/>
      <c r="AR144" s="3" t="str">
        <f>IF(G144&lt;&gt;"LIBSETS_SETTYPE_BATTLEGROUND",IF(G144&lt;&gt;"LIBSETS_SETTYPE_SPECIAL",IF(AS144&lt;&gt;"",VLOOKUP(AS144,'ESO zone constants'!$D$2:$H$4950,5,FALSE),""),""),"")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1005</v>
      </c>
      <c r="C145" t="s">
        <v>12</v>
      </c>
      <c r="D145" s="3">
        <f t="shared" si="12"/>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constants'!$D$2:$H$4950,5,FALSE),""),"")</f>
        <v>935</v>
      </c>
      <c r="Q145" t="str">
        <f>IF(OR(K145="",K145&lt;=0,ISERROR(K145)),IF(AND(O145&lt;&gt;"",NOT(ISERROR(O145))),O145, ""),VLOOKUP(K145,'ESO wayshrine node constants'!$A$3:$D$10003,4,FALSE))</f>
        <v>The Banished Cells II</v>
      </c>
      <c r="S145" s="19" t="str">
        <f>IF(AND(R145&lt;&gt;"",NOT(ISERROR(R145))),R145,IF(P145&lt;&gt;"",IF(NOT(ISERROR(VLOOKUP(P145,'ESO Dungeon constants'!$D$3:$H$9999,5,FALSE))),VLOOKUP(P145,'ESO Dungeon constants'!$D$3:$I$9999,6,FALSE),VLOOKUP(P145,'ESO zone constants'!$H$2:$K$9984,4,FALSE)),""))</f>
        <v>DLC_BASE_GAME</v>
      </c>
      <c r="T145" s="3" t="str">
        <f>IF(S145&lt;&gt;"",VLOOKUP(S145,'LibSets constants'!$B$4:$C$1000,2,FALSE),"")</f>
        <v>Included in base game</v>
      </c>
      <c r="U145" s="33" t="s">
        <v>1726</v>
      </c>
      <c r="V145" s="40" t="s">
        <v>1531</v>
      </c>
      <c r="W145" s="40" t="s">
        <v>1826</v>
      </c>
      <c r="X145" s="3" t="str">
        <f>IF(G145&lt;&gt;"LIBSETS_SETTYPE_BATTLEGROUND",IF(G145&lt;&gt;"LIBSETS_SETTYPE_SPECIAL",IF(Y145&lt;&gt;"",VLOOKUP(Y145,'ESO zone constants'!$D$2:$H$4950,5,FALSE),""),""),"")</f>
        <v/>
      </c>
      <c r="Z145" s="40"/>
      <c r="AA145" s="40"/>
      <c r="AB145" s="40"/>
      <c r="AC145" s="3" t="str">
        <f>IF(G145&lt;&gt;"LIBSETS_SETTYPE_BATTLEGROUND",IF(G145&lt;&gt;"LIBSETS_SETTYPE_SPECIAL",IF(AD145&lt;&gt;"",VLOOKUP(AD145,'ESO zone constants'!$D$2:$H$4950,5,FALSE),""),""),"")</f>
        <v/>
      </c>
      <c r="AE145" s="40"/>
      <c r="AF145" s="40"/>
      <c r="AG145" s="40"/>
      <c r="AH145" s="3" t="str">
        <f>IF(G145&lt;&gt;"LIBSETS_SETTYPE_BATTLEGROUND",IF(G145&lt;&gt;"LIBSETS_SETTYPE_SPECIAL",IF(AI145&lt;&gt;"",VLOOKUP(AI145,'ESO zone constants'!$D$2:$H$4950,5,FALSE),""),""),"")</f>
        <v/>
      </c>
      <c r="AJ145" s="40"/>
      <c r="AK145" s="40"/>
      <c r="AL145" s="40"/>
      <c r="AM145" s="3" t="str">
        <f>IF(G145&lt;&gt;"LIBSETS_SETTYPE_BATTLEGROUND",IF(G145&lt;&gt;"LIBSETS_SETTYPE_SPECIAL",IF(AN145&lt;&gt;"",VLOOKUP(AN145,'ESO zone constants'!$D$2:$H$4950,5,FALSE),""),""),"")</f>
        <v/>
      </c>
      <c r="AO145" s="40"/>
      <c r="AP145" s="40"/>
      <c r="AQ145" s="40"/>
      <c r="AR145" s="3" t="str">
        <f>IF(G145&lt;&gt;"LIBSETS_SETTYPE_BATTLEGROUND",IF(G145&lt;&gt;"LIBSETS_SETTYPE_SPECIAL",IF(AS145&lt;&gt;"",VLOOKUP(AS145,'ESO zone constants'!$D$2:$H$4950,5,FALSE),""),""),"")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1006</v>
      </c>
      <c r="C146" t="s">
        <v>1007</v>
      </c>
      <c r="D146" s="3">
        <f t="shared" si="12"/>
        <v>171</v>
      </c>
      <c r="F146" t="s">
        <v>1603</v>
      </c>
      <c r="G146" s="8" t="s">
        <v>1656</v>
      </c>
      <c r="I146" t="s">
        <v>97</v>
      </c>
      <c r="J146" t="s">
        <v>98</v>
      </c>
      <c r="K146">
        <v>-1</v>
      </c>
      <c r="L146">
        <v>-1</v>
      </c>
      <c r="M146">
        <v>-1</v>
      </c>
      <c r="N146">
        <v>0</v>
      </c>
      <c r="O146" s="70" t="s">
        <v>448</v>
      </c>
      <c r="P146" s="3">
        <f>IF(AND(G146&lt;&gt;"LIBSETS_SETTYPE_BATTLEGROUND",G146&lt;&gt;"LIBSETS_SETTYPE_SPECIAL",G146&lt;&gt;"LIBSETS_SETTYPE_MYTHIC"), IF(Q146&lt;&gt;"",VLOOKUP(Q146,'ESO zone constants'!$D$2:$H$4950,5,FALSE),""),"")</f>
        <v>636</v>
      </c>
      <c r="Q146" t="str">
        <f>IF(OR(K146="",K146&lt;=0,ISERROR(K146)),IF(AND(O146&lt;&gt;"",NOT(ISERROR(O146))),O146, ""),VLOOKUP(K146,'ESO wayshrine node constants'!$A$3:$D$10003,4,FALSE))</f>
        <v>Hel Ra Citadel</v>
      </c>
      <c r="S146" s="19" t="str">
        <f>IF(AND(R146&lt;&gt;"",NOT(ISERROR(R146))),R146,IF(P146&lt;&gt;"",IF(NOT(ISERROR(VLOOKUP(P146,'ESO Dungeon constants'!$D$3:$H$9999,5,FALSE))),VLOOKUP(P146,'ESO Dungeon constants'!$D$3:$I$9999,6,FALSE),VLOOKUP(P146,'ESO zone constants'!$H$2:$K$9984,4,FALSE)),""))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constants'!$D$2:$H$4950,5,FALSE),""),""),"")</f>
        <v>639</v>
      </c>
      <c r="Y146" t="s">
        <v>451</v>
      </c>
      <c r="Z146" s="40"/>
      <c r="AA146" s="40"/>
      <c r="AB146" s="40"/>
      <c r="AC146" s="3">
        <f>IF(G146&lt;&gt;"LIBSETS_SETTYPE_BATTLEGROUND",IF(G146&lt;&gt;"LIBSETS_SETTYPE_SPECIAL",IF(AD146&lt;&gt;"",VLOOKUP(AD146,'ESO zone constants'!$D$2:$H$4950,5,FALSE),""),""),"")</f>
        <v>638</v>
      </c>
      <c r="AD146" t="s">
        <v>450</v>
      </c>
      <c r="AE146" s="40"/>
      <c r="AF146" s="40"/>
      <c r="AG146" s="40"/>
      <c r="AH146" s="3" t="str">
        <f>IF(G146&lt;&gt;"LIBSETS_SETTYPE_BATTLEGROUND",IF(G146&lt;&gt;"LIBSETS_SETTYPE_SPECIAL",IF(AI146&lt;&gt;"",VLOOKUP(AI146,'ESO zone constants'!$D$2:$H$4950,5,FALSE),""),""),"")</f>
        <v/>
      </c>
      <c r="AJ146" s="40"/>
      <c r="AK146" s="40"/>
      <c r="AL146" s="40"/>
      <c r="AM146" s="3" t="str">
        <f>IF(G146&lt;&gt;"LIBSETS_SETTYPE_BATTLEGROUND",IF(G146&lt;&gt;"LIBSETS_SETTYPE_SPECIAL",IF(AN146&lt;&gt;"",VLOOKUP(AN146,'ESO zone constants'!$D$2:$H$4950,5,FALSE),""),""),"")</f>
        <v/>
      </c>
      <c r="AO146" s="40"/>
      <c r="AP146" s="40"/>
      <c r="AQ146" s="40"/>
      <c r="AR146" s="3" t="str">
        <f>IF(G146&lt;&gt;"LIBSETS_SETTYPE_BATTLEGROUND",IF(G146&lt;&gt;"LIBSETS_SETTYPE_SPECIAL",IF(AS146&lt;&gt;"",VLOOKUP(AS146,'ESO zone constants'!$D$2:$H$4950,5,FALSE),""),""),"")</f>
        <v/>
      </c>
      <c r="AT146" s="40"/>
      <c r="AU146" s="40"/>
      <c r="AV146" s="40"/>
      <c r="AW146" s="21" t="str">
        <f t="shared" si="13"/>
        <v>[171] = {wayshrines={-1,-1,-1,},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x14ac:dyDescent="0.25">
      <c r="A147" s="12">
        <v>172</v>
      </c>
      <c r="B147" t="s">
        <v>1008</v>
      </c>
      <c r="C147" t="s">
        <v>1009</v>
      </c>
      <c r="D147" s="3">
        <f t="shared" si="12"/>
        <v>172</v>
      </c>
      <c r="F147" t="s">
        <v>1603</v>
      </c>
      <c r="G147" s="8" t="s">
        <v>1656</v>
      </c>
      <c r="I147" t="s">
        <v>97</v>
      </c>
      <c r="J147" t="s">
        <v>98</v>
      </c>
      <c r="K147">
        <v>-1</v>
      </c>
      <c r="L147">
        <v>-1</v>
      </c>
      <c r="M147">
        <v>-1</v>
      </c>
      <c r="N147">
        <v>0</v>
      </c>
      <c r="O147" s="70" t="s">
        <v>448</v>
      </c>
      <c r="P147" s="3">
        <f>IF(AND(G147&lt;&gt;"LIBSETS_SETTYPE_BATTLEGROUND",G147&lt;&gt;"LIBSETS_SETTYPE_SPECIAL",G147&lt;&gt;"LIBSETS_SETTYPE_MYTHIC"), IF(Q147&lt;&gt;"",VLOOKUP(Q147,'ESO zone constants'!$D$2:$H$4950,5,FALSE),""),"")</f>
        <v>636</v>
      </c>
      <c r="Q147" t="str">
        <f>IF(OR(K147="",K147&lt;=0,ISERROR(K147)),IF(AND(O147&lt;&gt;"",NOT(ISERROR(O147))),O147, ""),VLOOKUP(K147,'ESO wayshrine node constants'!$A$3:$D$10003,4,FALSE))</f>
        <v>Hel Ra Citadel</v>
      </c>
      <c r="S147" s="19" t="str">
        <f>IF(AND(R147&lt;&gt;"",NOT(ISERROR(R147))),R147,IF(P147&lt;&gt;"",IF(NOT(ISERROR(VLOOKUP(P147,'ESO Dungeon constants'!$D$3:$H$9999,5,FALSE))),VLOOKUP(P147,'ESO Dungeon constants'!$D$3:$I$9999,6,FALSE),VLOOKUP(P147,'ESO zone constants'!$H$2:$K$9984,4,FALSE)),""))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constants'!$D$2:$H$4950,5,FALSE),""),""),"")</f>
        <v>639</v>
      </c>
      <c r="Y147" t="s">
        <v>451</v>
      </c>
      <c r="Z147" s="40"/>
      <c r="AA147" s="40"/>
      <c r="AB147" s="40"/>
      <c r="AC147" s="3">
        <f>IF(G147&lt;&gt;"LIBSETS_SETTYPE_BATTLEGROUND",IF(G147&lt;&gt;"LIBSETS_SETTYPE_SPECIAL",IF(AD147&lt;&gt;"",VLOOKUP(AD147,'ESO zone constants'!$D$2:$H$4950,5,FALSE),""),""),"")</f>
        <v>638</v>
      </c>
      <c r="AD147" t="s">
        <v>450</v>
      </c>
      <c r="AE147" s="40"/>
      <c r="AF147" s="40"/>
      <c r="AG147" s="40"/>
      <c r="AH147" s="3" t="str">
        <f>IF(G147&lt;&gt;"LIBSETS_SETTYPE_BATTLEGROUND",IF(G147&lt;&gt;"LIBSETS_SETTYPE_SPECIAL",IF(AI147&lt;&gt;"",VLOOKUP(AI147,'ESO zone constants'!$D$2:$H$4950,5,FALSE),""),""),"")</f>
        <v/>
      </c>
      <c r="AJ147" s="40"/>
      <c r="AK147" s="40"/>
      <c r="AL147" s="40"/>
      <c r="AM147" s="3" t="str">
        <f>IF(G147&lt;&gt;"LIBSETS_SETTYPE_BATTLEGROUND",IF(G147&lt;&gt;"LIBSETS_SETTYPE_SPECIAL",IF(AN147&lt;&gt;"",VLOOKUP(AN147,'ESO zone constants'!$D$2:$H$4950,5,FALSE),""),""),"")</f>
        <v/>
      </c>
      <c r="AO147" s="40"/>
      <c r="AP147" s="40"/>
      <c r="AQ147" s="40"/>
      <c r="AR147" s="3" t="str">
        <f>IF(G147&lt;&gt;"LIBSETS_SETTYPE_BATTLEGROUND",IF(G147&lt;&gt;"LIBSETS_SETTYPE_SPECIAL",IF(AS147&lt;&gt;"",VLOOKUP(AS147,'ESO zone constants'!$D$2:$H$4950,5,FALSE),""),""),"")</f>
        <v/>
      </c>
      <c r="AT147" s="40"/>
      <c r="AU147" s="40"/>
      <c r="AV147" s="40"/>
      <c r="AW147" s="21" t="str">
        <f t="shared" si="13"/>
        <v>[172] = {wayshrines={-1,-1,-1,},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x14ac:dyDescent="0.25">
      <c r="A148" s="12">
        <v>173</v>
      </c>
      <c r="B148" t="s">
        <v>1010</v>
      </c>
      <c r="C148" t="s">
        <v>1011</v>
      </c>
      <c r="D148" s="3">
        <f t="shared" si="12"/>
        <v>173</v>
      </c>
      <c r="F148" t="s">
        <v>1603</v>
      </c>
      <c r="G148" s="8" t="s">
        <v>1656</v>
      </c>
      <c r="I148" t="s">
        <v>97</v>
      </c>
      <c r="J148" t="s">
        <v>98</v>
      </c>
      <c r="K148">
        <v>-1</v>
      </c>
      <c r="L148">
        <v>-1</v>
      </c>
      <c r="M148">
        <v>-1</v>
      </c>
      <c r="N148">
        <v>0</v>
      </c>
      <c r="O148" s="70" t="s">
        <v>448</v>
      </c>
      <c r="P148" s="3">
        <f>IF(AND(G148&lt;&gt;"LIBSETS_SETTYPE_BATTLEGROUND",G148&lt;&gt;"LIBSETS_SETTYPE_SPECIAL",G148&lt;&gt;"LIBSETS_SETTYPE_MYTHIC"), IF(Q148&lt;&gt;"",VLOOKUP(Q148,'ESO zone constants'!$D$2:$H$4950,5,FALSE),""),"")</f>
        <v>636</v>
      </c>
      <c r="Q148" t="str">
        <f>IF(OR(K148="",K148&lt;=0,ISERROR(K148)),IF(AND(O148&lt;&gt;"",NOT(ISERROR(O148))),O148, ""),VLOOKUP(K148,'ESO wayshrine node constants'!$A$3:$D$10003,4,FALSE))</f>
        <v>Hel Ra Citadel</v>
      </c>
      <c r="S148" s="19" t="str">
        <f>IF(AND(R148&lt;&gt;"",NOT(ISERROR(R148))),R148,IF(P148&lt;&gt;"",IF(NOT(ISERROR(VLOOKUP(P148,'ESO Dungeon constants'!$D$3:$H$9999,5,FALSE))),VLOOKUP(P148,'ESO Dungeon constants'!$D$3:$I$9999,6,FALSE),VLOOKUP(P148,'ESO zone constants'!$H$2:$K$9984,4,FALSE)),""))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constants'!$D$2:$H$4950,5,FALSE),""),""),"")</f>
        <v>639</v>
      </c>
      <c r="Y148" t="s">
        <v>451</v>
      </c>
      <c r="Z148" s="40"/>
      <c r="AA148" s="40"/>
      <c r="AB148" s="40"/>
      <c r="AC148" s="3">
        <f>IF(G148&lt;&gt;"LIBSETS_SETTYPE_BATTLEGROUND",IF(G148&lt;&gt;"LIBSETS_SETTYPE_SPECIAL",IF(AD148&lt;&gt;"",VLOOKUP(AD148,'ESO zone constants'!$D$2:$H$4950,5,FALSE),""),""),"")</f>
        <v>638</v>
      </c>
      <c r="AD148" t="s">
        <v>450</v>
      </c>
      <c r="AE148" s="40"/>
      <c r="AF148" s="40"/>
      <c r="AG148" s="40"/>
      <c r="AH148" s="3" t="str">
        <f>IF(G148&lt;&gt;"LIBSETS_SETTYPE_BATTLEGROUND",IF(G148&lt;&gt;"LIBSETS_SETTYPE_SPECIAL",IF(AI148&lt;&gt;"",VLOOKUP(AI148,'ESO zone constants'!$D$2:$H$4950,5,FALSE),""),""),"")</f>
        <v/>
      </c>
      <c r="AJ148" s="40"/>
      <c r="AK148" s="40"/>
      <c r="AL148" s="40"/>
      <c r="AM148" s="3" t="str">
        <f>IF(G148&lt;&gt;"LIBSETS_SETTYPE_BATTLEGROUND",IF(G148&lt;&gt;"LIBSETS_SETTYPE_SPECIAL",IF(AN148&lt;&gt;"",VLOOKUP(AN148,'ESO zone constants'!$D$2:$H$4950,5,FALSE),""),""),"")</f>
        <v/>
      </c>
      <c r="AO148" s="40"/>
      <c r="AP148" s="40"/>
      <c r="AQ148" s="40"/>
      <c r="AR148" s="3" t="str">
        <f>IF(G148&lt;&gt;"LIBSETS_SETTYPE_BATTLEGROUND",IF(G148&lt;&gt;"LIBSETS_SETTYPE_SPECIAL",IF(AS148&lt;&gt;"",VLOOKUP(AS148,'ESO zone constants'!$D$2:$H$4950,5,FALSE),""),""),"")</f>
        <v/>
      </c>
      <c r="AT148" s="40"/>
      <c r="AU148" s="40"/>
      <c r="AV148" s="40"/>
      <c r="AW148" s="21" t="str">
        <f t="shared" si="13"/>
        <v>[173] = {wayshrines={-1,-1,-1,},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constants'!$D$2:$H$4950,5,FALSE),""),"")</f>
        <v>584</v>
      </c>
      <c r="Q149" t="str">
        <f>IF(OR(K149="",K149&lt;=0,ISERROR(K149)),IF(AND(O149&lt;&gt;"",NOT(ISERROR(O149))),O149, ""),VLOOKUP(K149,'ESO wayshrine node constants'!$A$3:$D$10003,4,FALSE))</f>
        <v>Imperial City</v>
      </c>
      <c r="S149" s="19" t="str">
        <f>IF(AND(R149&lt;&gt;"",NOT(ISERROR(R149))),R149,IF(P149&lt;&gt;"",IF(NOT(ISERROR(VLOOKUP(P149,'ESO Dungeon constants'!$D$3:$H$9999,5,FALSE))),VLOOKUP(P149,'ESO Dungeon constants'!$D$3:$I$9999,6,FALSE),VLOOKUP(P149,'ESO zone constants'!$H$2:$K$9984,4,FALSE)),""))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constants'!$D$2:$H$4950,5,FALSE),""),""),"")</f>
        <v>584</v>
      </c>
      <c r="Y149" t="str">
        <f>VLOOKUP(L149,'ESO wayshrine node constants'!$A$3:$D$10003,4,FALSE)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constants'!$D$2:$H$4950,5,FALSE),""),""),"")</f>
        <v>584</v>
      </c>
      <c r="AD149" t="str">
        <f>VLOOKUP(M149,'ESO wayshrine node constants'!$A$3:$D$10003,4,FALSE)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constants'!$D$2:$H$4950,5,FALSE),""),""),"")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constants'!$D$2:$H$4950,5,FALSE),""),""),"")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constants'!$D$2:$H$4950,5,FALSE),""),""),"")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constants'!$D$2:$H$4950,5,FALSE),""),"")</f>
        <v>584</v>
      </c>
      <c r="Q150" t="str">
        <f>IF(OR(K150="",K150&lt;=0,ISERROR(K150)),IF(AND(O150&lt;&gt;"",NOT(ISERROR(O150))),O150, ""),VLOOKUP(K150,'ESO wayshrine node constants'!$A$3:$D$10003,4,FALSE))</f>
        <v>Imperial City</v>
      </c>
      <c r="S150" s="19" t="str">
        <f>IF(AND(R150&lt;&gt;"",NOT(ISERROR(R150))),R150,IF(P150&lt;&gt;"",IF(NOT(ISERROR(VLOOKUP(P150,'ESO Dungeon constants'!$D$3:$H$9999,5,FALSE))),VLOOKUP(P150,'ESO Dungeon constants'!$D$3:$I$9999,6,FALSE),VLOOKUP(P150,'ESO zone constants'!$H$2:$K$9984,4,FALSE)),""))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constants'!$D$2:$H$4950,5,FALSE),""),""),"")</f>
        <v>584</v>
      </c>
      <c r="Y150" t="str">
        <f>VLOOKUP(L150,'ESO wayshrine node constants'!$A$3:$D$10003,4,FALSE)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constants'!$D$2:$H$4950,5,FALSE),""),""),"")</f>
        <v>584</v>
      </c>
      <c r="AD150" t="str">
        <f>VLOOKUP(M150,'ESO wayshrine node constants'!$A$3:$D$10003,4,FALSE)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constants'!$D$2:$H$4950,5,FALSE),""),""),"")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constants'!$D$2:$H$4950,5,FALSE),""),""),"")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constants'!$D$2:$H$4950,5,FALSE),""),""),"")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constants'!$D$2:$H$4950,5,FALSE),""),"")</f>
        <v>584</v>
      </c>
      <c r="Q151" t="str">
        <f>IF(OR(K151="",K151&lt;=0,ISERROR(K151)),IF(AND(O151&lt;&gt;"",NOT(ISERROR(O151))),O151, ""),VLOOKUP(K151,'ESO wayshrine node constants'!$A$3:$D$10003,4,FALSE))</f>
        <v>Imperial City</v>
      </c>
      <c r="S151" s="19" t="str">
        <f>IF(AND(R151&lt;&gt;"",NOT(ISERROR(R151))),R151,IF(P151&lt;&gt;"",IF(NOT(ISERROR(VLOOKUP(P151,'ESO Dungeon constants'!$D$3:$H$9999,5,FALSE))),VLOOKUP(P151,'ESO Dungeon constants'!$D$3:$I$9999,6,FALSE),VLOOKUP(P151,'ESO zone constants'!$H$2:$K$9984,4,FALSE)),""))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constants'!$D$2:$H$4950,5,FALSE),""),""),"")</f>
        <v>584</v>
      </c>
      <c r="Y151" t="str">
        <f>VLOOKUP(L151,'ESO wayshrine node constants'!$A$3:$D$10003,4,FALSE)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constants'!$D$2:$H$4950,5,FALSE),""),""),"")</f>
        <v>584</v>
      </c>
      <c r="AD151" t="str">
        <f>VLOOKUP(M151,'ESO wayshrine node constants'!$A$3:$D$10003,4,FALSE)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constants'!$D$2:$H$4950,5,FALSE),""),""),"")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constants'!$D$2:$H$4950,5,FALSE),""),""),"")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constants'!$D$2:$H$4950,5,FALSE),""),""),"")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1018</v>
      </c>
      <c r="C152" t="s">
        <v>1019</v>
      </c>
      <c r="D152" s="3">
        <f t="shared" si="12"/>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constants'!$D$2:$H$4950,5,FALSE),""),"")</f>
        <v>643</v>
      </c>
      <c r="Q152" t="str">
        <f>IF(OR(K152="",K152&lt;=0,ISERROR(K152)),IF(AND(O152&lt;&gt;"",NOT(ISERROR(O152))),O152, ""),VLOOKUP(K152,'ESO wayshrine node constants'!$A$3:$D$10003,4,FALSE))</f>
        <v>Imperial Sewers</v>
      </c>
      <c r="S152" s="19" t="str">
        <f>IF(AND(R152&lt;&gt;"",NOT(ISERROR(R152))),R152,IF(P152&lt;&gt;"",IF(NOT(ISERROR(VLOOKUP(P152,'ESO Dungeon constants'!$D$3:$H$9999,5,FALSE))),VLOOKUP(P152,'ESO Dungeon constants'!$D$3:$I$9999,6,FALSE),VLOOKUP(P152,'ESO zone constants'!$H$2:$K$9984,4,FALSE)),""))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constants'!$D$2:$H$4950,5,FALSE),""),""),"")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constants'!$D$2:$H$4950,5,FALSE),""),""),"")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constants'!$D$2:$H$4950,5,FALSE),""),""),"")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constants'!$D$2:$H$4950,5,FALSE),""),""),"")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constants'!$D$2:$H$4950,5,FALSE),""),""),"")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1020</v>
      </c>
      <c r="C153" t="s">
        <v>1021</v>
      </c>
      <c r="D153" s="3">
        <f t="shared" si="12"/>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constants'!$D$2:$H$4950,5,FALSE),""),"")</f>
        <v>643</v>
      </c>
      <c r="Q153" t="str">
        <f>IF(OR(K153="",K153&lt;=0,ISERROR(K153)),IF(AND(O153&lt;&gt;"",NOT(ISERROR(O153))),O153, ""),VLOOKUP(K153,'ESO wayshrine node constants'!$A$3:$D$10003,4,FALSE))</f>
        <v>Imperial Sewers</v>
      </c>
      <c r="S153" s="19" t="str">
        <f>IF(AND(R153&lt;&gt;"",NOT(ISERROR(R153))),R153,IF(P153&lt;&gt;"",IF(NOT(ISERROR(VLOOKUP(P153,'ESO Dungeon constants'!$D$3:$H$9999,5,FALSE))),VLOOKUP(P153,'ESO Dungeon constants'!$D$3:$I$9999,6,FALSE),VLOOKUP(P153,'ESO zone constants'!$H$2:$K$9984,4,FALSE)),""))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constants'!$D$2:$H$4950,5,FALSE),""),""),"")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constants'!$D$2:$H$4950,5,FALSE),""),""),"")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constants'!$D$2:$H$4950,5,FALSE),""),""),"")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constants'!$D$2:$H$4950,5,FALSE),""),""),"")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constants'!$D$2:$H$4950,5,FALSE),""),""),"")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1022</v>
      </c>
      <c r="C154" t="s">
        <v>1023</v>
      </c>
      <c r="D154" s="3">
        <f t="shared" si="12"/>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constants'!$D$2:$H$4950,5,FALSE),""),"")</f>
        <v>643</v>
      </c>
      <c r="Q154" t="str">
        <f>IF(OR(K154="",K154&lt;=0,ISERROR(K154)),IF(AND(O154&lt;&gt;"",NOT(ISERROR(O154))),O154, ""),VLOOKUP(K154,'ESO wayshrine node constants'!$A$3:$D$10003,4,FALSE))</f>
        <v>Imperial Sewers</v>
      </c>
      <c r="S154" s="19" t="str">
        <f>IF(AND(R154&lt;&gt;"",NOT(ISERROR(R154))),R154,IF(P154&lt;&gt;"",IF(NOT(ISERROR(VLOOKUP(P154,'ESO Dungeon constants'!$D$3:$H$9999,5,FALSE))),VLOOKUP(P154,'ESO Dungeon constants'!$D$3:$I$9999,6,FALSE),VLOOKUP(P154,'ESO zone constants'!$H$2:$K$9984,4,FALSE)),""))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constants'!$D$2:$H$4950,5,FALSE),""),""),"")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constants'!$D$2:$H$4950,5,FALSE),""),""),"")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constants'!$D$2:$H$4950,5,FALSE),""),""),"")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constants'!$D$2:$H$4950,5,FALSE),""),""),"")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constants'!$D$2:$H$4950,5,FALSE),""),""),"")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constants'!$D$2:$H$4950,5,FALSE),""),"")</f>
        <v>688</v>
      </c>
      <c r="Q155" t="str">
        <f>IF(OR(K155="",K155&lt;=0,ISERROR(K155)),IF(AND(O155&lt;&gt;"",NOT(ISERROR(O155))),O155, ""),VLOOKUP(K155,'ESO wayshrine node constants'!$A$3:$D$10003,4,FALSE))</f>
        <v>White-Gold Tower</v>
      </c>
      <c r="S155" s="19" t="str">
        <f>IF(AND(R155&lt;&gt;"",NOT(ISERROR(R155))),R155,IF(P155&lt;&gt;"",IF(NOT(ISERROR(VLOOKUP(P155,'ESO Dungeon constants'!$D$3:$H$9999,5,FALSE))),VLOOKUP(P155,'ESO Dungeon constants'!$D$3:$I$9999,6,FALSE),VLOOKUP(P155,'ESO zone constants'!$H$2:$K$9984,4,FALSE)),""))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constants'!$D$2:$H$4950,5,FALSE),""),""),"")</f>
        <v/>
      </c>
      <c r="Z155" s="40"/>
      <c r="AA155" s="40"/>
      <c r="AB155" s="40"/>
      <c r="AC155" s="3" t="str">
        <f>IF(G155&lt;&gt;"LIBSETS_SETTYPE_BATTLEGROUND",IF(G155&lt;&gt;"LIBSETS_SETTYPE_SPECIAL",IF(AD155&lt;&gt;"",VLOOKUP(AD155,'ESO zone constants'!$D$2:$H$4950,5,FALSE),""),""),"")</f>
        <v/>
      </c>
      <c r="AE155" s="40"/>
      <c r="AF155" s="40"/>
      <c r="AG155" s="40"/>
      <c r="AH155" s="3" t="str">
        <f>IF(G155&lt;&gt;"LIBSETS_SETTYPE_BATTLEGROUND",IF(G155&lt;&gt;"LIBSETS_SETTYPE_SPECIAL",IF(AI155&lt;&gt;"",VLOOKUP(AI155,'ESO zone constants'!$D$2:$H$4950,5,FALSE),""),""),"")</f>
        <v/>
      </c>
      <c r="AJ155" s="40"/>
      <c r="AK155" s="40"/>
      <c r="AL155" s="40"/>
      <c r="AM155" s="3" t="str">
        <f>IF(G155&lt;&gt;"LIBSETS_SETTYPE_BATTLEGROUND",IF(G155&lt;&gt;"LIBSETS_SETTYPE_SPECIAL",IF(AN155&lt;&gt;"",VLOOKUP(AN155,'ESO zone constants'!$D$2:$H$4950,5,FALSE),""),""),"")</f>
        <v/>
      </c>
      <c r="AO155" s="40"/>
      <c r="AP155" s="40"/>
      <c r="AQ155" s="40"/>
      <c r="AR155" s="3" t="str">
        <f>IF(G155&lt;&gt;"LIBSETS_SETTYPE_BATTLEGROUND",IF(G155&lt;&gt;"LIBSETS_SETTYPE_SPECIAL",IF(AS155&lt;&gt;"",VLOOKUP(AS155,'ESO zone constants'!$D$2:$H$4950,5,FALSE),""),""),"")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1024</v>
      </c>
      <c r="C156" t="s">
        <v>1025</v>
      </c>
      <c r="D156" s="3">
        <f t="shared" si="12"/>
        <v>184</v>
      </c>
      <c r="G156" s="8" t="s">
        <v>1652</v>
      </c>
      <c r="I156" t="s">
        <v>97</v>
      </c>
      <c r="J156" t="s">
        <v>97</v>
      </c>
      <c r="K156">
        <v>-1</v>
      </c>
      <c r="L156">
        <v>-1</v>
      </c>
      <c r="M156">
        <v>-1</v>
      </c>
      <c r="N156">
        <v>0</v>
      </c>
      <c r="O156" s="70" t="s">
        <v>54</v>
      </c>
      <c r="P156" s="3">
        <f>IF(AND(G156&lt;&gt;"LIBSETS_SETTYPE_BATTLEGROUND",G156&lt;&gt;"LIBSETS_SETTYPE_SPECIAL",G156&lt;&gt;"LIBSETS_SETTYPE_MYTHIC"), IF(Q156&lt;&gt;"",VLOOKUP(Q156,'ESO zone constants'!$D$2:$H$4950,5,FALSE),""),"")</f>
        <v>688</v>
      </c>
      <c r="Q156" t="str">
        <f>IF(OR(K156="",K156&lt;=0,ISERROR(K156)),IF(AND(O156&lt;&gt;"",NOT(ISERROR(O156))),O156, ""),VLOOKUP(K156,'ESO wayshrine node constants'!$A$3:$D$10003,4,FALSE))</f>
        <v>White-Gold Tower</v>
      </c>
      <c r="S156" s="19" t="str">
        <f>IF(AND(R156&lt;&gt;"",NOT(ISERROR(R156))),R156,IF(P156&lt;&gt;"",IF(NOT(ISERROR(VLOOKUP(P156,'ESO Dungeon constants'!$D$3:$H$9999,5,FALSE))),VLOOKUP(P156,'ESO Dungeon constants'!$D$3:$I$9999,6,FALSE),VLOOKUP(P156,'ESO zone constants'!$H$2:$K$9984,4,FALSE)),""))</f>
        <v>DLC_IMPERIAL_CITY</v>
      </c>
      <c r="T156" s="3" t="str">
        <f>IF(S156&lt;&gt;"",VLOOKUP(S156,'LibSets constants'!$B$4:$C$1000,2,FALSE),"")</f>
        <v>Imperial City</v>
      </c>
      <c r="V156" s="3" t="str">
        <f>IF(U156&lt;&gt;"",IF(U156&lt;&gt;"LIBSETS_DROP_MECHANIC_MONSTER_NAME",VLOOKUP(U156,'LibSets constants'!$I$4:$L$1000,3,FALSE),""),"")</f>
        <v/>
      </c>
      <c r="W156" s="40" t="str">
        <f>IF(U156&lt;&gt;"",IF(U156&lt;&gt;"LIBSETS_DROP_MECHANIC_MONSTER_NAME",VLOOKUP(U156,'LibSets constants'!$I$4:$L$1000,4,FALSE),""),"")</f>
        <v/>
      </c>
      <c r="X156" s="3" t="str">
        <f>IF(G156&lt;&gt;"LIBSETS_SETTYPE_BATTLEGROUND",IF(G156&lt;&gt;"LIBSETS_SETTYPE_SPECIAL",IF(Y156&lt;&gt;"",VLOOKUP(Y156,'ESO zone constants'!$D$2:$H$4950,5,FALSE),""),""),"")</f>
        <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constants'!$D$2:$H$4950,5,FALSE),""),""),"")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constants'!$D$2:$H$4950,5,FALSE),""),""),"")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constants'!$D$2:$H$4950,5,FALSE),""),""),"")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constants'!$D$2:$H$4950,5,FALSE),""),""),"")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[184] = {wayshrines={-1,-1,-1,},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1026</v>
      </c>
      <c r="C157" t="s">
        <v>1027</v>
      </c>
      <c r="D157" s="3">
        <f t="shared" si="12"/>
        <v>185</v>
      </c>
      <c r="G157" s="8" t="s">
        <v>1652</v>
      </c>
      <c r="I157" t="s">
        <v>97</v>
      </c>
      <c r="J157" t="s">
        <v>97</v>
      </c>
      <c r="K157">
        <v>-1</v>
      </c>
      <c r="L157">
        <v>-1</v>
      </c>
      <c r="M157">
        <v>-1</v>
      </c>
      <c r="N157">
        <v>0</v>
      </c>
      <c r="O157" s="70" t="s">
        <v>54</v>
      </c>
      <c r="P157" s="3">
        <f>IF(AND(G157&lt;&gt;"LIBSETS_SETTYPE_BATTLEGROUND",G157&lt;&gt;"LIBSETS_SETTYPE_SPECIAL",G157&lt;&gt;"LIBSETS_SETTYPE_MYTHIC"), IF(Q157&lt;&gt;"",VLOOKUP(Q157,'ESO zone constants'!$D$2:$H$4950,5,FALSE),""),"")</f>
        <v>688</v>
      </c>
      <c r="Q157" t="str">
        <f>IF(OR(K157="",K157&lt;=0,ISERROR(K157)),IF(AND(O157&lt;&gt;"",NOT(ISERROR(O157))),O157, ""),VLOOKUP(K157,'ESO wayshrine node constants'!$A$3:$D$10003,4,FALSE))</f>
        <v>White-Gold Tower</v>
      </c>
      <c r="S157" s="19" t="str">
        <f>IF(AND(R157&lt;&gt;"",NOT(ISERROR(R157))),R157,IF(P157&lt;&gt;"",IF(NOT(ISERROR(VLOOKUP(P157,'ESO Dungeon constants'!$D$3:$H$9999,5,FALSE))),VLOOKUP(P157,'ESO Dungeon constants'!$D$3:$I$9999,6,FALSE),VLOOKUP(P157,'ESO zone constants'!$H$2:$K$9984,4,FALSE)),""))</f>
        <v>DLC_IMPERIAL_CITY</v>
      </c>
      <c r="T157" s="3" t="str">
        <f>IF(S157&lt;&gt;"",VLOOKUP(S157,'LibSets constants'!$B$4:$C$1000,2,FALSE),"")</f>
        <v>Imperial City</v>
      </c>
      <c r="V157" s="3" t="str">
        <f>IF(U157&lt;&gt;"",IF(U157&lt;&gt;"LIBSETS_DROP_MECHANIC_MONSTER_NAME",VLOOKUP(U157,'LibSets constants'!$I$4:$L$1000,3,FALSE),""),"")</f>
        <v/>
      </c>
      <c r="W157" s="40" t="str">
        <f>IF(U157&lt;&gt;"",IF(U157&lt;&gt;"LIBSETS_DROP_MECHANIC_MONSTER_NAME",VLOOKUP(U157,'LibSets constants'!$I$4:$L$1000,4,FALSE),""),"")</f>
        <v/>
      </c>
      <c r="X157" s="3" t="str">
        <f>IF(G157&lt;&gt;"LIBSETS_SETTYPE_BATTLEGROUND",IF(G157&lt;&gt;"LIBSETS_SETTYPE_SPECIAL",IF(Y157&lt;&gt;"",VLOOKUP(Y157,'ESO zone constants'!$D$2:$H$4950,5,FALSE),""),""),"")</f>
        <v/>
      </c>
      <c r="AA157" s="3" t="str">
        <f>IF(Z157&lt;&gt;"",IF(Z157&lt;&gt;"LIBSETS_DROP_MECHANIC_MONSTER_NAME",VLOOKUP(Z157,'LibSets constants'!$I$4:$L$1000,3,FALSE),""),"")</f>
        <v/>
      </c>
      <c r="AB157" s="3" t="str">
        <f>IF(Z157&lt;&gt;"",IF(Z157&lt;&gt;"LIBSETS_DROP_MECHANIC_MONSTER_NAME",VLOOKUP(Z157,'LibSets constants'!$I$4:$L$1000,4,FALSE),""),"")</f>
        <v/>
      </c>
      <c r="AC157" s="3" t="str">
        <f>IF(G157&lt;&gt;"LIBSETS_SETTYPE_BATTLEGROUND",IF(G157&lt;&gt;"LIBSETS_SETTYPE_SPECIAL",IF(AD157&lt;&gt;"",VLOOKUP(AD157,'ESO zone constants'!$D$2:$H$4950,5,FALSE),""),""),"")</f>
        <v/>
      </c>
      <c r="AF157" s="3" t="str">
        <f>IF(AE157&lt;&gt;"",IF(AE157&lt;&gt;"LIBSETS_DROP_MECHANIC_MONSTER_NAME",VLOOKUP(AE157,'LibSets constants'!$I$4:$L$1000,3,FALSE),""),"")</f>
        <v/>
      </c>
      <c r="AG157" s="3" t="str">
        <f>IF(AE157&lt;&gt;"",IF(AE157&lt;&gt;"LIBSETS_DROP_MECHANIC_MONSTER_NAME",VLOOKUP(AE157,'LibSets constants'!$I$4:$L$1000,4,FALSE),""),"")</f>
        <v/>
      </c>
      <c r="AH157" s="3" t="str">
        <f>IF(G157&lt;&gt;"LIBSETS_SETTYPE_BATTLEGROUND",IF(G157&lt;&gt;"LIBSETS_SETTYPE_SPECIAL",IF(AI157&lt;&gt;"",VLOOKUP(AI157,'ESO zone constants'!$D$2:$H$4950,5,FALSE),""),""),"")</f>
        <v/>
      </c>
      <c r="AK157" s="3" t="str">
        <f>IF(AJ157&lt;&gt;"",IF(AJ157&lt;&gt;"LIBSETS_DROP_MECHANIC_MONSTER_NAME",VLOOKUP(AJ157,'LibSets constants'!$I$4:$L$1000,3,FALSE),""),"")</f>
        <v/>
      </c>
      <c r="AL157" s="3" t="str">
        <f>IF(AJ157&lt;&gt;"",IF(AJ157&lt;&gt;"LIBSETS_DROP_MECHANIC_MONSTER_NAME",VLOOKUP(AJ157,'LibSets constants'!$I$4:$L$1000,4,FALSE),""),"")</f>
        <v/>
      </c>
      <c r="AM157" s="3" t="str">
        <f>IF(G157&lt;&gt;"LIBSETS_SETTYPE_BATTLEGROUND",IF(G157&lt;&gt;"LIBSETS_SETTYPE_SPECIAL",IF(AN157&lt;&gt;"",VLOOKUP(AN157,'ESO zone constants'!$D$2:$H$4950,5,FALSE),""),""),"")</f>
        <v/>
      </c>
      <c r="AP157" s="3" t="str">
        <f>IF(AO157&lt;&gt;"",IF(AO157&lt;&gt;"LIBSETS_DROP_MECHANIC_MONSTER_NAME",VLOOKUP(AO157,'LibSets constants'!$I$4:$L$1000,3,FALSE),""),"")</f>
        <v/>
      </c>
      <c r="AQ157" s="3" t="str">
        <f>IF(AO157&lt;&gt;"",IF(AO157&lt;&gt;"LIBSETS_DROP_MECHANIC_MONSTER_NAME",VLOOKUP(AO157,'LibSets constants'!$I$4:$L$1000,4,FALSE),""),"")</f>
        <v/>
      </c>
      <c r="AR157" s="3" t="str">
        <f>IF(G157&lt;&gt;"LIBSETS_SETTYPE_BATTLEGROUND",IF(G157&lt;&gt;"LIBSETS_SETTYPE_SPECIAL",IF(AS157&lt;&gt;"",VLOOKUP(AS157,'ESO zone constants'!$D$2:$H$4950,5,FALSE),""),""),"")</f>
        <v/>
      </c>
      <c r="AU157" s="3" t="str">
        <f>IF(AT157&lt;&gt;"",IF(AT157&lt;&gt;"LIBSETS_DROP_MECHANIC_MONSTER_NAME",VLOOKUP(AT157,'LibSets constants'!$I$4:$L$1000,3,FALSE),""),"")</f>
        <v/>
      </c>
      <c r="AV157" s="3" t="str">
        <f>IF(AT157&lt;&gt;"",IF(AT157&lt;&gt;"LIBSETS_DROP_MECHANIC_MONSTER_NAME",VLOOKUP(AT157,'LibSets constants'!$I$4:$L$1000,4,FALSE),""),"")</f>
        <v/>
      </c>
      <c r="AW157" s="21" t="str">
        <f t="shared" si="13"/>
        <v>[185] = {wayshrines={-1,-1,-1,},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1028</v>
      </c>
      <c r="C158" t="s">
        <v>1029</v>
      </c>
      <c r="D158" s="3">
        <f t="shared" si="12"/>
        <v>186</v>
      </c>
      <c r="G158" s="8" t="s">
        <v>1652</v>
      </c>
      <c r="I158" t="s">
        <v>97</v>
      </c>
      <c r="J158" t="s">
        <v>97</v>
      </c>
      <c r="K158">
        <v>-1</v>
      </c>
      <c r="L158">
        <v>-1</v>
      </c>
      <c r="M158">
        <v>-1</v>
      </c>
      <c r="N158">
        <v>0</v>
      </c>
      <c r="O158" s="70" t="s">
        <v>65</v>
      </c>
      <c r="P158" s="3">
        <f>IF(AND(G158&lt;&gt;"LIBSETS_SETTYPE_BATTLEGROUND",G158&lt;&gt;"LIBSETS_SETTYPE_SPECIAL",G158&lt;&gt;"LIBSETS_SETTYPE_MYTHIC"), IF(Q158&lt;&gt;"",VLOOKUP(Q158,'ESO zone constants'!$D$2:$H$4950,5,FALSE),""),"")</f>
        <v>131</v>
      </c>
      <c r="Q158" t="str">
        <f>IF(OR(K158="",K158&lt;=0,ISERROR(K158)),IF(AND(O158&lt;&gt;"",NOT(ISERROR(O158))),O158, ""),VLOOKUP(K158,'ESO wayshrine node constants'!$A$3:$D$10003,4,FALSE))</f>
        <v>Tempest Island</v>
      </c>
      <c r="S158" s="19" t="str">
        <f>IF(AND(R158&lt;&gt;"",NOT(ISERROR(R158))),R158,IF(P158&lt;&gt;"",IF(NOT(ISERROR(VLOOKUP(P158,'ESO Dungeon constants'!$D$3:$H$9999,5,FALSE))),VLOOKUP(P158,'ESO Dungeon constants'!$D$3:$I$9999,6,FALSE),VLOOKUP(P158,'ESO zone constants'!$H$2:$K$9984,4,FALSE)),""))</f>
        <v>DLC_BASE_GAME</v>
      </c>
      <c r="T158" s="3" t="str">
        <f>IF(S158&lt;&gt;"",VLOOKUP(S158,'LibSets constants'!$B$4:$C$1000,2,FALSE),"")</f>
        <v>Included in base game</v>
      </c>
      <c r="V158" s="3" t="str">
        <f>IF(U158&lt;&gt;"",IF(U158&lt;&gt;"LIBSETS_DROP_MECHANIC_MONSTER_NAME",VLOOKUP(U158,'LibSets constants'!$I$4:$L$1000,3,FALSE),""),"")</f>
        <v/>
      </c>
      <c r="W158" s="40" t="str">
        <f>IF(U158&lt;&gt;"",IF(U158&lt;&gt;"LIBSETS_DROP_MECHANIC_MONSTER_NAME",VLOOKUP(U158,'LibSets constants'!$I$4:$L$1000,4,FALSE),""),"")</f>
        <v/>
      </c>
      <c r="X158" s="3" t="str">
        <f>IF(G158&lt;&gt;"LIBSETS_SETTYPE_BATTLEGROUND",IF(G158&lt;&gt;"LIBSETS_SETTYPE_SPECIAL",IF(Y158&lt;&gt;"",VLOOKUP(Y158,'ESO zone constants'!$D$2:$H$4950,5,FALSE),""),""),"")</f>
        <v/>
      </c>
      <c r="AA158" s="3" t="str">
        <f>IF(Z158&lt;&gt;"",IF(Z158&lt;&gt;"LIBSETS_DROP_MECHANIC_MONSTER_NAME",VLOOKUP(Z158,'LibSets constants'!$I$4:$L$1000,3,FALSE),""),"")</f>
        <v/>
      </c>
      <c r="AB158" s="3" t="str">
        <f>IF(Z158&lt;&gt;"",IF(Z158&lt;&gt;"LIBSETS_DROP_MECHANIC_MONSTER_NAME",VLOOKUP(Z158,'LibSets constants'!$I$4:$L$1000,4,FALSE),""),"")</f>
        <v/>
      </c>
      <c r="AC158" s="3" t="str">
        <f>IF(G158&lt;&gt;"LIBSETS_SETTYPE_BATTLEGROUND",IF(G158&lt;&gt;"LIBSETS_SETTYPE_SPECIAL",IF(AD158&lt;&gt;"",VLOOKUP(AD158,'ESO zone constants'!$D$2:$H$4950,5,FALSE),""),""),"")</f>
        <v/>
      </c>
      <c r="AF158" s="3" t="str">
        <f>IF(AE158&lt;&gt;"",IF(AE158&lt;&gt;"LIBSETS_DROP_MECHANIC_MONSTER_NAME",VLOOKUP(AE158,'LibSets constants'!$I$4:$L$1000,3,FALSE),""),"")</f>
        <v/>
      </c>
      <c r="AG158" s="3" t="str">
        <f>IF(AE158&lt;&gt;"",IF(AE158&lt;&gt;"LIBSETS_DROP_MECHANIC_MONSTER_NAME",VLOOKUP(AE158,'LibSets constants'!$I$4:$L$1000,4,FALSE),""),"")</f>
        <v/>
      </c>
      <c r="AH158" s="3" t="str">
        <f>IF(G158&lt;&gt;"LIBSETS_SETTYPE_BATTLEGROUND",IF(G158&lt;&gt;"LIBSETS_SETTYPE_SPECIAL",IF(AI158&lt;&gt;"",VLOOKUP(AI158,'ESO zone constants'!$D$2:$H$4950,5,FALSE),""),""),"")</f>
        <v/>
      </c>
      <c r="AK158" s="3" t="str">
        <f>IF(AJ158&lt;&gt;"",IF(AJ158&lt;&gt;"LIBSETS_DROP_MECHANIC_MONSTER_NAME",VLOOKUP(AJ158,'LibSets constants'!$I$4:$L$1000,3,FALSE),""),"")</f>
        <v/>
      </c>
      <c r="AL158" s="3" t="str">
        <f>IF(AJ158&lt;&gt;"",IF(AJ158&lt;&gt;"LIBSETS_DROP_MECHANIC_MONSTER_NAME",VLOOKUP(AJ158,'LibSets constants'!$I$4:$L$1000,4,FALSE),""),"")</f>
        <v/>
      </c>
      <c r="AM158" s="3" t="str">
        <f>IF(G158&lt;&gt;"LIBSETS_SETTYPE_BATTLEGROUND",IF(G158&lt;&gt;"LIBSETS_SETTYPE_SPECIAL",IF(AN158&lt;&gt;"",VLOOKUP(AN158,'ESO zone constants'!$D$2:$H$4950,5,FALSE),""),""),"")</f>
        <v/>
      </c>
      <c r="AP158" s="3" t="str">
        <f>IF(AO158&lt;&gt;"",IF(AO158&lt;&gt;"LIBSETS_DROP_MECHANIC_MONSTER_NAME",VLOOKUP(AO158,'LibSets constants'!$I$4:$L$1000,3,FALSE),""),"")</f>
        <v/>
      </c>
      <c r="AQ158" s="3" t="str">
        <f>IF(AO158&lt;&gt;"",IF(AO158&lt;&gt;"LIBSETS_DROP_MECHANIC_MONSTER_NAME",VLOOKUP(AO158,'LibSets constants'!$I$4:$L$1000,4,FALSE),""),"")</f>
        <v/>
      </c>
      <c r="AR158" s="3" t="str">
        <f>IF(G158&lt;&gt;"LIBSETS_SETTYPE_BATTLEGROUND",IF(G158&lt;&gt;"LIBSETS_SETTYPE_SPECIAL",IF(AS158&lt;&gt;"",VLOOKUP(AS158,'ESO zone constants'!$D$2:$H$4950,5,FALSE),""),""),"")</f>
        <v/>
      </c>
      <c r="AU158" s="3" t="str">
        <f>IF(AT158&lt;&gt;"",IF(AT158&lt;&gt;"LIBSETS_DROP_MECHANIC_MONSTER_NAME",VLOOKUP(AT158,'LibSets constants'!$I$4:$L$1000,3,FALSE),""),"")</f>
        <v/>
      </c>
      <c r="AV158" s="3" t="str">
        <f>IF(AT158&lt;&gt;"",IF(AT158&lt;&gt;"LIBSETS_DROP_MECHANIC_MONSTER_NAME",VLOOKUP(AT158,'LibSets constants'!$I$4:$L$1000,4,FALSE),""),"")</f>
        <v/>
      </c>
      <c r="AW158" s="21" t="str">
        <f t="shared" si="13"/>
        <v>[186] = {wayshrines={-1,-1,-1,},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1030</v>
      </c>
      <c r="C159" t="s">
        <v>1031</v>
      </c>
      <c r="D159" s="3">
        <f t="shared" si="12"/>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constants'!$D$2:$H$4950,5,FALSE),""),"")</f>
        <v>117</v>
      </c>
      <c r="Q159" t="str">
        <f>IF(OR(K159="",K159&lt;=0,ISERROR(K159)),IF(AND(O159&lt;&gt;"",NOT(ISERROR(O159))),O159, ""),VLOOKUP(K159,'ESO wayshrine node constants'!$A$3:$D$10003,4,FALSE))</f>
        <v>Shadowfen</v>
      </c>
      <c r="S159" s="19" t="str">
        <f>IF(AND(R159&lt;&gt;"",NOT(ISERROR(R159))),R159,IF(P159&lt;&gt;"",IF(NOT(ISERROR(VLOOKUP(P159,'ESO Dungeon constants'!$D$3:$H$9999,5,FALSE))),VLOOKUP(P159,'ESO Dungeon constants'!$D$3:$I$9999,6,FALSE),VLOOKUP(P159,'ESO zone constants'!$H$2:$K$9984,4,FALSE)),""))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constants'!$D$2:$H$4950,5,FALSE),""),""),"")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constants'!$D$2:$H$4950,5,FALSE),""),""),"")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constants'!$D$2:$H$4950,5,FALSE),""),""),"")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constants'!$D$2:$H$4950,5,FALSE),""),""),"")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constants'!$D$2:$H$4950,5,FALSE),""),""),"")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1032</v>
      </c>
      <c r="C160" t="s">
        <v>1033</v>
      </c>
      <c r="D160" s="3">
        <f t="shared" si="12"/>
        <v>188</v>
      </c>
      <c r="G160" s="8" t="s">
        <v>1652</v>
      </c>
      <c r="I160" t="s">
        <v>97</v>
      </c>
      <c r="J160" t="s">
        <v>97</v>
      </c>
      <c r="K160">
        <v>-1</v>
      </c>
      <c r="L160">
        <v>-1</v>
      </c>
      <c r="M160">
        <v>-1</v>
      </c>
      <c r="N160">
        <v>0</v>
      </c>
      <c r="O160" s="70" t="s">
        <v>65</v>
      </c>
      <c r="P160" s="3">
        <f>IF(AND(G160&lt;&gt;"LIBSETS_SETTYPE_BATTLEGROUND",G160&lt;&gt;"LIBSETS_SETTYPE_SPECIAL",G160&lt;&gt;"LIBSETS_SETTYPE_MYTHIC"), IF(Q160&lt;&gt;"",VLOOKUP(Q160,'ESO zone constants'!$D$2:$H$4950,5,FALSE),""),"")</f>
        <v>131</v>
      </c>
      <c r="Q160" t="str">
        <f>IF(OR(K160="",K160&lt;=0,ISERROR(K160)),IF(AND(O160&lt;&gt;"",NOT(ISERROR(O160))),O160, ""),VLOOKUP(K160,'ESO wayshrine node constants'!$A$3:$D$10003,4,FALSE))</f>
        <v>Tempest Island</v>
      </c>
      <c r="S160" s="19" t="str">
        <f>IF(AND(R160&lt;&gt;"",NOT(ISERROR(R160))),R160,IF(P160&lt;&gt;"",IF(NOT(ISERROR(VLOOKUP(P160,'ESO Dungeon constants'!$D$3:$H$9999,5,FALSE))),VLOOKUP(P160,'ESO Dungeon constants'!$D$3:$I$9999,6,FALSE),VLOOKUP(P160,'ESO zone constants'!$H$2:$K$9984,4,FALSE)),""))</f>
        <v>DLC_BASE_GAME</v>
      </c>
      <c r="T160" s="3" t="str">
        <f>IF(S160&lt;&gt;"",VLOOKUP(S160,'LibSets constants'!$B$4:$C$1000,2,FALSE),"")</f>
        <v>Included in base game</v>
      </c>
      <c r="V160" s="3" t="str">
        <f>IF(U160&lt;&gt;"",IF(U160&lt;&gt;"LIBSETS_DROP_MECHANIC_MONSTER_NAME",VLOOKUP(U160,'LibSets constants'!$I$4:$L$1000,3,FALSE),""),"")</f>
        <v/>
      </c>
      <c r="W160" s="40" t="str">
        <f>IF(U160&lt;&gt;"",IF(U160&lt;&gt;"LIBSETS_DROP_MECHANIC_MONSTER_NAME",VLOOKUP(U160,'LibSets constants'!$I$4:$L$1000,4,FALSE),""),"")</f>
        <v/>
      </c>
      <c r="X160" s="3" t="str">
        <f>IF(G160&lt;&gt;"LIBSETS_SETTYPE_BATTLEGROUND",IF(G160&lt;&gt;"LIBSETS_SETTYPE_SPECIAL",IF(Y160&lt;&gt;"",VLOOKUP(Y160,'ESO zone constants'!$D$2:$H$4950,5,FALSE),""),""),"")</f>
        <v/>
      </c>
      <c r="AA160" s="3" t="str">
        <f>IF(Z160&lt;&gt;"",IF(Z160&lt;&gt;"LIBSETS_DROP_MECHANIC_MONSTER_NAME",VLOOKUP(Z160,'LibSets constants'!$I$4:$L$1000,3,FALSE),""),"")</f>
        <v/>
      </c>
      <c r="AB160" s="3" t="str">
        <f>IF(Z160&lt;&gt;"",IF(Z160&lt;&gt;"LIBSETS_DROP_MECHANIC_MONSTER_NAME",VLOOKUP(Z160,'LibSets constants'!$I$4:$L$1000,4,FALSE),""),"")</f>
        <v/>
      </c>
      <c r="AC160" s="3" t="str">
        <f>IF(G160&lt;&gt;"LIBSETS_SETTYPE_BATTLEGROUND",IF(G160&lt;&gt;"LIBSETS_SETTYPE_SPECIAL",IF(AD160&lt;&gt;"",VLOOKUP(AD160,'ESO zone constants'!$D$2:$H$4950,5,FALSE),""),""),"")</f>
        <v/>
      </c>
      <c r="AF160" s="3" t="str">
        <f>IF(AE160&lt;&gt;"",IF(AE160&lt;&gt;"LIBSETS_DROP_MECHANIC_MONSTER_NAME",VLOOKUP(AE160,'LibSets constants'!$I$4:$L$1000,3,FALSE),""),"")</f>
        <v/>
      </c>
      <c r="AG160" s="3" t="str">
        <f>IF(AE160&lt;&gt;"",IF(AE160&lt;&gt;"LIBSETS_DROP_MECHANIC_MONSTER_NAME",VLOOKUP(AE160,'LibSets constants'!$I$4:$L$1000,4,FALSE),""),"")</f>
        <v/>
      </c>
      <c r="AH160" s="3" t="str">
        <f>IF(G160&lt;&gt;"LIBSETS_SETTYPE_BATTLEGROUND",IF(G160&lt;&gt;"LIBSETS_SETTYPE_SPECIAL",IF(AI160&lt;&gt;"",VLOOKUP(AI160,'ESO zone constants'!$D$2:$H$4950,5,FALSE),""),""),"")</f>
        <v/>
      </c>
      <c r="AK160" s="3" t="str">
        <f>IF(AJ160&lt;&gt;"",IF(AJ160&lt;&gt;"LIBSETS_DROP_MECHANIC_MONSTER_NAME",VLOOKUP(AJ160,'LibSets constants'!$I$4:$L$1000,3,FALSE),""),"")</f>
        <v/>
      </c>
      <c r="AL160" s="3" t="str">
        <f>IF(AJ160&lt;&gt;"",IF(AJ160&lt;&gt;"LIBSETS_DROP_MECHANIC_MONSTER_NAME",VLOOKUP(AJ160,'LibSets constants'!$I$4:$L$1000,4,FALSE),""),"")</f>
        <v/>
      </c>
      <c r="AM160" s="3" t="str">
        <f>IF(G160&lt;&gt;"LIBSETS_SETTYPE_BATTLEGROUND",IF(G160&lt;&gt;"LIBSETS_SETTYPE_SPECIAL",IF(AN160&lt;&gt;"",VLOOKUP(AN160,'ESO zone constants'!$D$2:$H$4950,5,FALSE),""),""),"")</f>
        <v/>
      </c>
      <c r="AP160" s="3" t="str">
        <f>IF(AO160&lt;&gt;"",IF(AO160&lt;&gt;"LIBSETS_DROP_MECHANIC_MONSTER_NAME",VLOOKUP(AO160,'LibSets constants'!$I$4:$L$1000,3,FALSE),""),"")</f>
        <v/>
      </c>
      <c r="AQ160" s="3" t="str">
        <f>IF(AO160&lt;&gt;"",IF(AO160&lt;&gt;"LIBSETS_DROP_MECHANIC_MONSTER_NAME",VLOOKUP(AO160,'LibSets constants'!$I$4:$L$1000,4,FALSE),""),"")</f>
        <v/>
      </c>
      <c r="AR160" s="3" t="str">
        <f>IF(G160&lt;&gt;"LIBSETS_SETTYPE_BATTLEGROUND",IF(G160&lt;&gt;"LIBSETS_SETTYPE_SPECIAL",IF(AS160&lt;&gt;"",VLOOKUP(AS160,'ESO zone constants'!$D$2:$H$4950,5,FALSE),""),""),"")</f>
        <v/>
      </c>
      <c r="AU160" s="3" t="str">
        <f>IF(AT160&lt;&gt;"",IF(AT160&lt;&gt;"LIBSETS_DROP_MECHANIC_MONSTER_NAME",VLOOKUP(AT160,'LibSets constants'!$I$4:$L$1000,3,FALSE),""),"")</f>
        <v/>
      </c>
      <c r="AV160" s="3" t="str">
        <f>IF(AT160&lt;&gt;"",IF(AT160&lt;&gt;"LIBSETS_DROP_MECHANIC_MONSTER_NAME",VLOOKUP(AT160,'LibSets constants'!$I$4:$L$1000,4,FALSE),""),"")</f>
        <v/>
      </c>
      <c r="AW160" s="21" t="str">
        <f t="shared" si="13"/>
        <v>[188] = {wayshrines={-1,-1,-1,},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1034</v>
      </c>
      <c r="C161" t="s">
        <v>1035</v>
      </c>
      <c r="D161" s="3">
        <f t="shared" si="12"/>
        <v>190</v>
      </c>
      <c r="G161" s="8" t="s">
        <v>1652</v>
      </c>
      <c r="I161" t="s">
        <v>97</v>
      </c>
      <c r="J161" t="s">
        <v>97</v>
      </c>
      <c r="K161">
        <v>-1</v>
      </c>
      <c r="L161">
        <v>-1</v>
      </c>
      <c r="M161">
        <v>-1</v>
      </c>
      <c r="N161">
        <v>0</v>
      </c>
      <c r="O161" s="70" t="s">
        <v>52</v>
      </c>
      <c r="P161" s="3">
        <f>IF(AND(G161&lt;&gt;"LIBSETS_SETTYPE_BATTLEGROUND",G161&lt;&gt;"LIBSETS_SETTYPE_SPECIAL",G161&lt;&gt;"LIBSETS_SETTYPE_MYTHIC"), IF(Q161&lt;&gt;"",VLOOKUP(Q161,'ESO zone constants'!$D$2:$H$4950,5,FALSE),""),"")</f>
        <v>678</v>
      </c>
      <c r="Q161" t="str">
        <f>IF(OR(K161="",K161&lt;=0,ISERROR(K161)),IF(AND(O161&lt;&gt;"",NOT(ISERROR(O161))),O161, ""),VLOOKUP(K161,'ESO wayshrine node constants'!$A$3:$D$10003,4,FALSE))</f>
        <v>Imperial City Prison</v>
      </c>
      <c r="S161" s="19" t="str">
        <f>IF(AND(R161&lt;&gt;"",NOT(ISERROR(R161))),R161,IF(P161&lt;&gt;"",IF(NOT(ISERROR(VLOOKUP(P161,'ESO Dungeon constants'!$D$3:$H$9999,5,FALSE))),VLOOKUP(P161,'ESO Dungeon constants'!$D$3:$I$9999,6,FALSE),VLOOKUP(P161,'ESO zone constants'!$H$2:$K$9984,4,FALSE)),""))</f>
        <v>DLC_IMPERIAL_CITY</v>
      </c>
      <c r="T161" s="3" t="str">
        <f>IF(S161&lt;&gt;"",VLOOKUP(S161,'LibSets constants'!$B$4:$C$1000,2,FALSE),"")</f>
        <v>Imperial City</v>
      </c>
      <c r="V161" s="3" t="str">
        <f>IF(U161&lt;&gt;"",IF(U161&lt;&gt;"LIBSETS_DROP_MECHANIC_MONSTER_NAME",VLOOKUP(U161,'LibSets constants'!$I$4:$L$1000,3,FALSE),""),"")</f>
        <v/>
      </c>
      <c r="W161" s="40" t="str">
        <f>IF(U161&lt;&gt;"",IF(U161&lt;&gt;"LIBSETS_DROP_MECHANIC_MONSTER_NAME",VLOOKUP(U161,'LibSets constants'!$I$4:$L$1000,4,FALSE),""),"")</f>
        <v/>
      </c>
      <c r="X161" s="3" t="str">
        <f>IF(G161&lt;&gt;"LIBSETS_SETTYPE_BATTLEGROUND",IF(G161&lt;&gt;"LIBSETS_SETTYPE_SPECIAL",IF(Y161&lt;&gt;"",VLOOKUP(Y161,'ESO zone constants'!$D$2:$H$4950,5,FALSE),""),""),"")</f>
        <v/>
      </c>
      <c r="AA161" s="3" t="str">
        <f>IF(Z161&lt;&gt;"",IF(Z161&lt;&gt;"LIBSETS_DROP_MECHANIC_MONSTER_NAME",VLOOKUP(Z161,'LibSets constants'!$I$4:$L$1000,3,FALSE),""),"")</f>
        <v/>
      </c>
      <c r="AB161" s="3" t="str">
        <f>IF(Z161&lt;&gt;"",IF(Z161&lt;&gt;"LIBSETS_DROP_MECHANIC_MONSTER_NAME",VLOOKUP(Z161,'LibSets constants'!$I$4:$L$1000,4,FALSE),""),"")</f>
        <v/>
      </c>
      <c r="AC161" s="3" t="str">
        <f>IF(G161&lt;&gt;"LIBSETS_SETTYPE_BATTLEGROUND",IF(G161&lt;&gt;"LIBSETS_SETTYPE_SPECIAL",IF(AD161&lt;&gt;"",VLOOKUP(AD161,'ESO zone constants'!$D$2:$H$4950,5,FALSE),""),""),"")</f>
        <v/>
      </c>
      <c r="AF161" s="3" t="str">
        <f>IF(AE161&lt;&gt;"",IF(AE161&lt;&gt;"LIBSETS_DROP_MECHANIC_MONSTER_NAME",VLOOKUP(AE161,'LibSets constants'!$I$4:$L$1000,3,FALSE),""),"")</f>
        <v/>
      </c>
      <c r="AG161" s="3" t="str">
        <f>IF(AE161&lt;&gt;"",IF(AE161&lt;&gt;"LIBSETS_DROP_MECHANIC_MONSTER_NAME",VLOOKUP(AE161,'LibSets constants'!$I$4:$L$1000,4,FALSE),""),"")</f>
        <v/>
      </c>
      <c r="AH161" s="3" t="str">
        <f>IF(G161&lt;&gt;"LIBSETS_SETTYPE_BATTLEGROUND",IF(G161&lt;&gt;"LIBSETS_SETTYPE_SPECIAL",IF(AI161&lt;&gt;"",VLOOKUP(AI161,'ESO zone constants'!$D$2:$H$4950,5,FALSE),""),""),"")</f>
        <v/>
      </c>
      <c r="AK161" s="3" t="str">
        <f>IF(AJ161&lt;&gt;"",IF(AJ161&lt;&gt;"LIBSETS_DROP_MECHANIC_MONSTER_NAME",VLOOKUP(AJ161,'LibSets constants'!$I$4:$L$1000,3,FALSE),""),"")</f>
        <v/>
      </c>
      <c r="AL161" s="3" t="str">
        <f>IF(AJ161&lt;&gt;"",IF(AJ161&lt;&gt;"LIBSETS_DROP_MECHANIC_MONSTER_NAME",VLOOKUP(AJ161,'LibSets constants'!$I$4:$L$1000,4,FALSE),""),"")</f>
        <v/>
      </c>
      <c r="AM161" s="3" t="str">
        <f>IF(G161&lt;&gt;"LIBSETS_SETTYPE_BATTLEGROUND",IF(G161&lt;&gt;"LIBSETS_SETTYPE_SPECIAL",IF(AN161&lt;&gt;"",VLOOKUP(AN161,'ESO zone constants'!$D$2:$H$4950,5,FALSE),""),""),"")</f>
        <v/>
      </c>
      <c r="AP161" s="3" t="str">
        <f>IF(AO161&lt;&gt;"",IF(AO161&lt;&gt;"LIBSETS_DROP_MECHANIC_MONSTER_NAME",VLOOKUP(AO161,'LibSets constants'!$I$4:$L$1000,3,FALSE),""),"")</f>
        <v/>
      </c>
      <c r="AQ161" s="3" t="str">
        <f>IF(AO161&lt;&gt;"",IF(AO161&lt;&gt;"LIBSETS_DROP_MECHANIC_MONSTER_NAME",VLOOKUP(AO161,'LibSets constants'!$I$4:$L$1000,4,FALSE),""),"")</f>
        <v/>
      </c>
      <c r="AR161" s="3" t="str">
        <f>IF(G161&lt;&gt;"LIBSETS_SETTYPE_BATTLEGROUND",IF(G161&lt;&gt;"LIBSETS_SETTYPE_SPECIAL",IF(AS161&lt;&gt;"",VLOOKUP(AS161,'ESO zone constants'!$D$2:$H$4950,5,FALSE),""),""),"")</f>
        <v/>
      </c>
      <c r="AU161" s="3" t="str">
        <f>IF(AT161&lt;&gt;"",IF(AT161&lt;&gt;"LIBSETS_DROP_MECHANIC_MONSTER_NAME",VLOOKUP(AT161,'LibSets constants'!$I$4:$L$1000,3,FALSE),""),"")</f>
        <v/>
      </c>
      <c r="AV161" s="3" t="str">
        <f>IF(AT161&lt;&gt;"",IF(AT161&lt;&gt;"LIBSETS_DROP_MECHANIC_MONSTER_NAME",VLOOKUP(AT161,'LibSets constants'!$I$4:$L$1000,4,FALSE),""),"")</f>
        <v/>
      </c>
      <c r="AW161" s="21" t="str">
        <f t="shared" si="13"/>
        <v>[190] = {wayshrines={-1,-1,-1,},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1036</v>
      </c>
      <c r="C162" t="s">
        <v>1037</v>
      </c>
      <c r="D162" s="3">
        <f t="shared" si="12"/>
        <v>193</v>
      </c>
      <c r="G162" s="8" t="s">
        <v>1652</v>
      </c>
      <c r="I162" t="s">
        <v>97</v>
      </c>
      <c r="J162" t="s">
        <v>97</v>
      </c>
      <c r="K162">
        <v>-1</v>
      </c>
      <c r="L162">
        <v>-1</v>
      </c>
      <c r="M162">
        <v>-1</v>
      </c>
      <c r="N162">
        <v>0</v>
      </c>
      <c r="O162" s="70" t="s">
        <v>65</v>
      </c>
      <c r="P162" s="3">
        <f>IF(AND(G162&lt;&gt;"LIBSETS_SETTYPE_BATTLEGROUND",G162&lt;&gt;"LIBSETS_SETTYPE_SPECIAL",G162&lt;&gt;"LIBSETS_SETTYPE_MYTHIC"), IF(Q162&lt;&gt;"",VLOOKUP(Q162,'ESO zone constants'!$D$2:$H$4950,5,FALSE),""),"")</f>
        <v>131</v>
      </c>
      <c r="Q162" t="str">
        <f>IF(OR(K162="",K162&lt;=0,ISERROR(K162)),IF(AND(O162&lt;&gt;"",NOT(ISERROR(O162))),O162, ""),VLOOKUP(K162,'ESO wayshrine node constants'!$A$3:$D$10003,4,FALSE))</f>
        <v>Tempest Island</v>
      </c>
      <c r="S162" s="19" t="str">
        <f>IF(AND(R162&lt;&gt;"",NOT(ISERROR(R162))),R162,IF(P162&lt;&gt;"",IF(NOT(ISERROR(VLOOKUP(P162,'ESO Dungeon constants'!$D$3:$H$9999,5,FALSE))),VLOOKUP(P162,'ESO Dungeon constants'!$D$3:$I$9999,6,FALSE),VLOOKUP(P162,'ESO zone constants'!$H$2:$K$9984,4,FALSE)),""))</f>
        <v>DLC_BASE_GAME</v>
      </c>
      <c r="T162" s="3" t="str">
        <f>IF(S162&lt;&gt;"",VLOOKUP(S162,'LibSets constants'!$B$4:$C$1000,2,FALSE),"")</f>
        <v>Included in base game</v>
      </c>
      <c r="V162" s="44" t="str">
        <f>IF(U162&lt;&gt;"",IF(U162&lt;&gt;"LIBSETS_DROP_MECHANIC_MONSTER_NAME",VLOOKUP(U162,'LibSets constants'!$I$4:$L$1000,3,FALSE),""),"")</f>
        <v/>
      </c>
      <c r="W162" s="40" t="str">
        <f>IF(U162&lt;&gt;"",IF(U162&lt;&gt;"LIBSETS_DROP_MECHANIC_MONSTER_NAME",VLOOKUP(U162,'LibSets constants'!$I$4:$L$1000,4,FALSE),""),"")</f>
        <v/>
      </c>
      <c r="X162" s="3" t="str">
        <f>IF(G162&lt;&gt;"LIBSETS_SETTYPE_BATTLEGROUND",IF(G162&lt;&gt;"LIBSETS_SETTYPE_SPECIAL",IF(Y162&lt;&gt;"",VLOOKUP(Y162,'ESO zone constants'!$D$2:$H$4950,5,FALSE),""),""),"")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constants'!$D$2:$H$4950,5,FALSE),""),""),"")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constants'!$D$2:$H$4950,5,FALSE),""),""),"")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constants'!$D$2:$H$4950,5,FALSE),""),""),"")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constants'!$D$2:$H$4950,5,FALSE),""),""),"")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[193] = {wayshrines={-1,-1,-1,},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1038</v>
      </c>
      <c r="C163" t="s">
        <v>1039</v>
      </c>
      <c r="D163" s="3">
        <f t="shared" si="12"/>
        <v>194</v>
      </c>
      <c r="G163" s="8" t="s">
        <v>1652</v>
      </c>
      <c r="I163" t="s">
        <v>97</v>
      </c>
      <c r="J163" t="s">
        <v>97</v>
      </c>
      <c r="K163">
        <v>-1</v>
      </c>
      <c r="L163">
        <v>-1</v>
      </c>
      <c r="M163">
        <v>-1</v>
      </c>
      <c r="N163">
        <v>0</v>
      </c>
      <c r="O163" s="70" t="s">
        <v>62</v>
      </c>
      <c r="P163" s="3">
        <f>IF(AND(G163&lt;&gt;"LIBSETS_SETTYPE_BATTLEGROUND",G163&lt;&gt;"LIBSETS_SETTYPE_SPECIAL",G163&lt;&gt;"LIBSETS_SETTYPE_MYTHIC"), IF(Q163&lt;&gt;"",VLOOKUP(Q163,'ESO zone constants'!$D$2:$H$4950,5,FALSE),""),"")</f>
        <v>146</v>
      </c>
      <c r="Q163" t="str">
        <f>IF(OR(K163="",K163&lt;=0,ISERROR(K163)),IF(AND(O163&lt;&gt;"",NOT(ISERROR(O163))),O163, ""),VLOOKUP(K163,'ESO wayshrine node constants'!$A$3:$D$10003,4,FALSE))</f>
        <v>Wayrest Sewers I</v>
      </c>
      <c r="S163" s="19" t="str">
        <f>IF(AND(R163&lt;&gt;"",NOT(ISERROR(R163))),R163,IF(P163&lt;&gt;"",IF(NOT(ISERROR(VLOOKUP(P163,'ESO Dungeon constants'!$D$3:$H$9999,5,FALSE))),VLOOKUP(P163,'ESO Dungeon constants'!$D$3:$I$9999,6,FALSE),VLOOKUP(P163,'ESO zone constants'!$H$2:$K$9984,4,FALSE)),""))</f>
        <v>DLC_BASE_GAME</v>
      </c>
      <c r="T163" s="3" t="str">
        <f>IF(S163&lt;&gt;"",VLOOKUP(S163,'LibSets constants'!$B$4:$C$1000,2,FALSE),"")</f>
        <v>Included in base game</v>
      </c>
      <c r="V163" s="44" t="str">
        <f>IF(U163&lt;&gt;"",IF(U163&lt;&gt;"LIBSETS_DROP_MECHANIC_MONSTER_NAME",VLOOKUP(U163,'LibSets constants'!$I$4:$L$1000,3,FALSE),""),"")</f>
        <v/>
      </c>
      <c r="W163" s="40" t="str">
        <f>IF(U163&lt;&gt;"",IF(U163&lt;&gt;"LIBSETS_DROP_MECHANIC_MONSTER_NAME",VLOOKUP(U163,'LibSets constants'!$I$4:$L$1000,4,FALSE),""),"")</f>
        <v/>
      </c>
      <c r="X163" s="3">
        <f>IF(G163&lt;&gt;"LIBSETS_SETTYPE_BATTLEGROUND",IF(G163&lt;&gt;"LIBSETS_SETTYPE_SPECIAL",IF(Y163&lt;&gt;"",VLOOKUP(Y163,'ESO zone constants'!$D$2:$H$4950,5,FALSE),""),""),"")</f>
        <v>933</v>
      </c>
      <c r="Y163" t="s">
        <v>58</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constants'!$D$2:$H$4950,5,FALSE),""),""),"")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constants'!$D$2:$H$4950,5,FALSE),""),""),"")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constants'!$D$2:$H$4950,5,FALSE),""),""),"")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constants'!$D$2:$H$4950,5,FALSE),""),""),"")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[194] = {wayshrines={-1,-1,-1,}, dlcId=DLC_BASE_GAME</v>
      </c>
      <c r="AX163" s="21" t="str">
        <f t="shared" si="14"/>
        <v>, zoneIds={146,933}, veteran=false</v>
      </c>
      <c r="AY163" s="21" t="str">
        <f t="shared" si="15"/>
        <v>, setType=LIBSETS_SETTYPE_DUNGEON</v>
      </c>
      <c r="AZ163" s="21" t="str">
        <f t="shared" si="16"/>
        <v>},</v>
      </c>
      <c r="BA163" s="21" t="str">
        <f t="shared" si="17"/>
        <v xml:space="preserve"> --Combat Physician / Feldarzt   [Wayrest Sewers I, Wayrest Sewers II]</v>
      </c>
    </row>
    <row r="164" spans="1:53" x14ac:dyDescent="0.25">
      <c r="A164" s="12">
        <v>195</v>
      </c>
      <c r="B164" t="s">
        <v>1040</v>
      </c>
      <c r="C164" t="s">
        <v>1041</v>
      </c>
      <c r="D164" s="3">
        <f t="shared" si="12"/>
        <v>195</v>
      </c>
      <c r="G164" s="8" t="s">
        <v>1652</v>
      </c>
      <c r="I164" t="s">
        <v>97</v>
      </c>
      <c r="J164" t="s">
        <v>97</v>
      </c>
      <c r="K164">
        <v>-1</v>
      </c>
      <c r="L164">
        <v>-1</v>
      </c>
      <c r="M164">
        <v>-1</v>
      </c>
      <c r="N164">
        <v>0</v>
      </c>
      <c r="O164" s="70" t="s">
        <v>52</v>
      </c>
      <c r="P164" s="3">
        <f>IF(AND(G164&lt;&gt;"LIBSETS_SETTYPE_BATTLEGROUND",G164&lt;&gt;"LIBSETS_SETTYPE_SPECIAL",G164&lt;&gt;"LIBSETS_SETTYPE_MYTHIC"), IF(Q164&lt;&gt;"",VLOOKUP(Q164,'ESO zone constants'!$D$2:$H$4950,5,FALSE),""),"")</f>
        <v>678</v>
      </c>
      <c r="Q164" t="str">
        <f>IF(OR(K164="",K164&lt;=0,ISERROR(K164)),IF(AND(O164&lt;&gt;"",NOT(ISERROR(O164))),O164, ""),VLOOKUP(K164,'ESO wayshrine node constants'!$A$3:$D$10003,4,FALSE))</f>
        <v>Imperial City Prison</v>
      </c>
      <c r="S164" s="19" t="str">
        <f>IF(AND(R164&lt;&gt;"",NOT(ISERROR(R164))),R164,IF(P164&lt;&gt;"",IF(NOT(ISERROR(VLOOKUP(P164,'ESO Dungeon constants'!$D$3:$H$9999,5,FALSE))),VLOOKUP(P164,'ESO Dungeon constants'!$D$3:$I$9999,6,FALSE),VLOOKUP(P164,'ESO zone constants'!$H$2:$K$9984,4,FALSE)),""))</f>
        <v>DLC_IMPERIAL_CITY</v>
      </c>
      <c r="T164" s="3" t="str">
        <f>IF(S164&lt;&gt;"",VLOOKUP(S164,'LibSets constants'!$B$4:$C$1000,2,FALSE),"")</f>
        <v>Imperial City</v>
      </c>
      <c r="V164" s="44" t="str">
        <f>IF(U164&lt;&gt;"",IF(U164&lt;&gt;"LIBSETS_DROP_MECHANIC_MONSTER_NAME",VLOOKUP(U164,'LibSets constants'!$I$4:$L$1000,3,FALSE),""),"")</f>
        <v/>
      </c>
      <c r="W164" s="40" t="str">
        <f>IF(U164&lt;&gt;"",IF(U164&lt;&gt;"LIBSETS_DROP_MECHANIC_MONSTER_NAME",VLOOKUP(U164,'LibSets constants'!$I$4:$L$1000,4,FALSE),""),"")</f>
        <v/>
      </c>
      <c r="X164" s="3" t="str">
        <f>IF(G164&lt;&gt;"LIBSETS_SETTYPE_BATTLEGROUND",IF(G164&lt;&gt;"LIBSETS_SETTYPE_SPECIAL",IF(Y164&lt;&gt;"",VLOOKUP(Y164,'ESO zone constants'!$D$2:$H$4950,5,FALSE),""),""),"")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constants'!$D$2:$H$4950,5,FALSE),""),""),"")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constants'!$D$2:$H$4950,5,FALSE),""),""),"")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constants'!$D$2:$H$4950,5,FALSE),""),""),"")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constants'!$D$2:$H$4950,5,FALSE),""),""),"")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[195] = {wayshrines={-1,-1,-1,},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1042</v>
      </c>
      <c r="C165" t="s">
        <v>1043</v>
      </c>
      <c r="D165" s="3">
        <f t="shared" si="12"/>
        <v>196</v>
      </c>
      <c r="G165" s="8" t="s">
        <v>1652</v>
      </c>
      <c r="I165" t="s">
        <v>97</v>
      </c>
      <c r="J165" t="s">
        <v>97</v>
      </c>
      <c r="K165">
        <v>-1</v>
      </c>
      <c r="L165">
        <v>-1</v>
      </c>
      <c r="M165">
        <v>-1</v>
      </c>
      <c r="N165">
        <v>0</v>
      </c>
      <c r="O165" s="70" t="s">
        <v>52</v>
      </c>
      <c r="P165" s="3">
        <f>IF(AND(G165&lt;&gt;"LIBSETS_SETTYPE_BATTLEGROUND",G165&lt;&gt;"LIBSETS_SETTYPE_SPECIAL",G165&lt;&gt;"LIBSETS_SETTYPE_MYTHIC"), IF(Q165&lt;&gt;"",VLOOKUP(Q165,'ESO zone constants'!$D$2:$H$4950,5,FALSE),""),"")</f>
        <v>678</v>
      </c>
      <c r="Q165" t="str">
        <f>IF(OR(K165="",K165&lt;=0,ISERROR(K165)),IF(AND(O165&lt;&gt;"",NOT(ISERROR(O165))),O165, ""),VLOOKUP(K165,'ESO wayshrine node constants'!$A$3:$D$10003,4,FALSE))</f>
        <v>Imperial City Prison</v>
      </c>
      <c r="S165" s="19" t="str">
        <f>IF(AND(R165&lt;&gt;"",NOT(ISERROR(R165))),R165,IF(P165&lt;&gt;"",IF(NOT(ISERROR(VLOOKUP(P165,'ESO Dungeon constants'!$D$3:$H$9999,5,FALSE))),VLOOKUP(P165,'ESO Dungeon constants'!$D$3:$I$9999,6,FALSE),VLOOKUP(P165,'ESO zone constants'!$H$2:$K$9984,4,FALSE)),""))</f>
        <v>DLC_IMPERIAL_CITY</v>
      </c>
      <c r="T165" s="3" t="str">
        <f>IF(S165&lt;&gt;"",VLOOKUP(S165,'LibSets constants'!$B$4:$C$1000,2,FALSE),"")</f>
        <v>Imperial City</v>
      </c>
      <c r="V165" s="44" t="str">
        <f>IF(U165&lt;&gt;"",IF(U165&lt;&gt;"LIBSETS_DROP_MECHANIC_MONSTER_NAME",VLOOKUP(U165,'LibSets constants'!$I$4:$L$1000,3,FALSE),""),"")</f>
        <v/>
      </c>
      <c r="W165" s="40" t="str">
        <f>IF(U165&lt;&gt;"",IF(U165&lt;&gt;"LIBSETS_DROP_MECHANIC_MONSTER_NAME",VLOOKUP(U165,'LibSets constants'!$I$4:$L$1000,4,FALSE),""),"")</f>
        <v/>
      </c>
      <c r="X165" s="3" t="str">
        <f>IF(G165&lt;&gt;"LIBSETS_SETTYPE_BATTLEGROUND",IF(G165&lt;&gt;"LIBSETS_SETTYPE_SPECIAL",IF(Y165&lt;&gt;"",VLOOKUP(Y165,'ESO zone constants'!$D$2:$H$4950,5,FALSE),""),""),"")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constants'!$D$2:$H$4950,5,FALSE),""),""),"")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constants'!$D$2:$H$4950,5,FALSE),""),""),"")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constants'!$D$2:$H$4950,5,FALSE),""),""),"")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constants'!$D$2:$H$4950,5,FALSE),""),""),"")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[196] = {wayshrines={-1,-1,-1,},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1044</v>
      </c>
      <c r="C166" t="s">
        <v>1045</v>
      </c>
      <c r="D166" s="3">
        <f t="shared" si="12"/>
        <v>197</v>
      </c>
      <c r="G166" s="8" t="s">
        <v>1652</v>
      </c>
      <c r="I166" t="s">
        <v>97</v>
      </c>
      <c r="J166" t="s">
        <v>97</v>
      </c>
      <c r="K166">
        <v>-1</v>
      </c>
      <c r="L166">
        <v>-1</v>
      </c>
      <c r="M166">
        <v>-1</v>
      </c>
      <c r="N166">
        <v>0</v>
      </c>
      <c r="O166" s="70" t="s">
        <v>102</v>
      </c>
      <c r="P166" s="3">
        <f>IF(AND(G166&lt;&gt;"LIBSETS_SETTYPE_BATTLEGROUND",G166&lt;&gt;"LIBSETS_SETTYPE_SPECIAL",G166&lt;&gt;"LIBSETS_SETTYPE_MYTHIC"), IF(Q166&lt;&gt;"",VLOOKUP(Q166,'ESO zone constants'!$D$2:$H$4950,5,FALSE),""),"")</f>
        <v>380</v>
      </c>
      <c r="Q166" t="str">
        <f>IF(OR(K166="",K166&lt;=0,ISERROR(K166)),IF(AND(O166&lt;&gt;"",NOT(ISERROR(O166))),O166, ""),VLOOKUP(K166,'ESO wayshrine node constants'!$A$3:$D$10003,4,FALSE))</f>
        <v>The Banished Cells I</v>
      </c>
      <c r="S166" s="19" t="str">
        <f>IF(AND(R166&lt;&gt;"",NOT(ISERROR(R166))),R166,IF(P166&lt;&gt;"",IF(NOT(ISERROR(VLOOKUP(P166,'ESO Dungeon constants'!$D$3:$H$9999,5,FALSE))),VLOOKUP(P166,'ESO Dungeon constants'!$D$3:$I$9999,6,FALSE),VLOOKUP(P166,'ESO zone constants'!$H$2:$K$9984,4,FALSE)),""))</f>
        <v>DLC_BASE_GAME</v>
      </c>
      <c r="T166" s="3" t="str">
        <f>IF(S166&lt;&gt;"",VLOOKUP(S166,'LibSets constants'!$B$4:$C$1000,2,FALSE),"")</f>
        <v>Included in base game</v>
      </c>
      <c r="V166" s="44" t="str">
        <f>IF(U166&lt;&gt;"",IF(U166&lt;&gt;"LIBSETS_DROP_MECHANIC_MONSTER_NAME",VLOOKUP(U166,'LibSets constants'!$I$4:$L$1000,3,FALSE),""),"")</f>
        <v/>
      </c>
      <c r="W166" s="40" t="str">
        <f>IF(U166&lt;&gt;"",IF(U166&lt;&gt;"LIBSETS_DROP_MECHANIC_MONSTER_NAME",VLOOKUP(U166,'LibSets constants'!$I$4:$L$1000,4,FALSE),""),"")</f>
        <v/>
      </c>
      <c r="X166" s="3">
        <f>IF(G166&lt;&gt;"LIBSETS_SETTYPE_BATTLEGROUND",IF(G166&lt;&gt;"LIBSETS_SETTYPE_SPECIAL",IF(Y166&lt;&gt;"",VLOOKUP(Y166,'ESO zone constants'!$D$2:$H$4950,5,FALSE),""),""),"")</f>
        <v>935</v>
      </c>
      <c r="Y166" t="s">
        <v>103</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constants'!$D$2:$H$4950,5,FALSE),""),""),"")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constants'!$D$2:$H$4950,5,FALSE),""),""),"")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constants'!$D$2:$H$4950,5,FALSE),""),""),"")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constants'!$D$2:$H$4950,5,FALSE),""),""),"")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[197] = {wayshrines={-1,-1,-1,}, dlcId=DLC_BASE_GAME</v>
      </c>
      <c r="AX166" s="21" t="str">
        <f t="shared" si="14"/>
        <v>, zoneIds={380,935}, veteran=false</v>
      </c>
      <c r="AY166" s="21" t="str">
        <f t="shared" si="15"/>
        <v>, setType=LIBSETS_SETTYPE_DUNGEON</v>
      </c>
      <c r="AZ166" s="21" t="str">
        <f t="shared" si="16"/>
        <v>},</v>
      </c>
      <c r="BA166" s="21" t="str">
        <f t="shared" si="17"/>
        <v xml:space="preserve"> --Tormentor / Quälender   [The Banished Cells I, The Banished Cells II]</v>
      </c>
    </row>
    <row r="167" spans="1:53" x14ac:dyDescent="0.25">
      <c r="A167" s="12">
        <v>198</v>
      </c>
      <c r="B167" t="s">
        <v>1046</v>
      </c>
      <c r="C167" t="s">
        <v>1047</v>
      </c>
      <c r="D167" s="3">
        <f t="shared" si="12"/>
        <v>198</v>
      </c>
      <c r="G167" s="8" t="s">
        <v>1652</v>
      </c>
      <c r="I167" t="s">
        <v>97</v>
      </c>
      <c r="J167" t="s">
        <v>97</v>
      </c>
      <c r="K167">
        <v>-1</v>
      </c>
      <c r="L167">
        <v>-1</v>
      </c>
      <c r="M167">
        <v>-1</v>
      </c>
      <c r="N167">
        <v>0</v>
      </c>
      <c r="O167" s="70" t="s">
        <v>54</v>
      </c>
      <c r="P167" s="3">
        <f>IF(AND(G167&lt;&gt;"LIBSETS_SETTYPE_BATTLEGROUND",G167&lt;&gt;"LIBSETS_SETTYPE_SPECIAL",G167&lt;&gt;"LIBSETS_SETTYPE_MYTHIC"), IF(Q167&lt;&gt;"",VLOOKUP(Q167,'ESO zone constants'!$D$2:$H$4950,5,FALSE),""),"")</f>
        <v>688</v>
      </c>
      <c r="Q167" t="str">
        <f>IF(OR(K167="",K167&lt;=0,ISERROR(K167)),IF(AND(O167&lt;&gt;"",NOT(ISERROR(O167))),O167, ""),VLOOKUP(K167,'ESO wayshrine node constants'!$A$3:$D$10003,4,FALSE))</f>
        <v>White-Gold Tower</v>
      </c>
      <c r="S167" s="19" t="str">
        <f>IF(AND(R167&lt;&gt;"",NOT(ISERROR(R167))),R167,IF(P167&lt;&gt;"",IF(NOT(ISERROR(VLOOKUP(P167,'ESO Dungeon constants'!$D$3:$H$9999,5,FALSE))),VLOOKUP(P167,'ESO Dungeon constants'!$D$3:$I$9999,6,FALSE),VLOOKUP(P167,'ESO zone constants'!$H$2:$K$9984,4,FALSE)),""))</f>
        <v>DLC_IMPERIAL_CITY</v>
      </c>
      <c r="T167" s="3" t="str">
        <f>IF(S167&lt;&gt;"",VLOOKUP(S167,'LibSets constants'!$B$4:$C$1000,2,FALSE),"")</f>
        <v>Imperial City</v>
      </c>
      <c r="V167" s="44" t="str">
        <f>IF(U167&lt;&gt;"",IF(U167&lt;&gt;"LIBSETS_DROP_MECHANIC_MONSTER_NAME",VLOOKUP(U167,'LibSets constants'!$I$4:$L$1000,3,FALSE),""),"")</f>
        <v/>
      </c>
      <c r="W167" s="40" t="str">
        <f>IF(U167&lt;&gt;"",IF(U167&lt;&gt;"LIBSETS_DROP_MECHANIC_MONSTER_NAME",VLOOKUP(U167,'LibSets constants'!$I$4:$L$1000,4,FALSE),""),"")</f>
        <v/>
      </c>
      <c r="X167" s="3" t="str">
        <f>IF(G167&lt;&gt;"LIBSETS_SETTYPE_BATTLEGROUND",IF(G167&lt;&gt;"LIBSETS_SETTYPE_SPECIAL",IF(Y167&lt;&gt;"",VLOOKUP(Y167,'ESO zone constants'!$D$2:$H$4950,5,FALSE),""),""),"")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constants'!$D$2:$H$4950,5,FALSE),""),""),"")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constants'!$D$2:$H$4950,5,FALSE),""),""),"")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constants'!$D$2:$H$4950,5,FALSE),""),""),"")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constants'!$D$2:$H$4950,5,FALSE),""),""),"")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[198] = {wayshrines={-1,-1,-1,},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1048</v>
      </c>
      <c r="C168" t="s">
        <v>1049</v>
      </c>
      <c r="D168" s="3">
        <f t="shared" si="12"/>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constants'!$D$2:$H$4950,5,FALSE),""),"")</f>
        <v>643</v>
      </c>
      <c r="Q168" t="str">
        <f>IF(OR(K168="",K168&lt;=0,ISERROR(K168)),IF(AND(O168&lt;&gt;"",NOT(ISERROR(O168))),O168, ""),VLOOKUP(K168,'ESO wayshrine node constants'!$A$3:$D$10003,4,FALSE))</f>
        <v>Imperial Sewers</v>
      </c>
      <c r="S168" s="19" t="str">
        <f>IF(AND(R168&lt;&gt;"",NOT(ISERROR(R168))),R168,IF(P168&lt;&gt;"",IF(NOT(ISERROR(VLOOKUP(P168,'ESO Dungeon constants'!$D$3:$H$9999,5,FALSE))),VLOOKUP(P168,'ESO Dungeon constants'!$D$3:$I$9999,6,FALSE),VLOOKUP(P168,'ESO zone constants'!$H$2:$K$9984,4,FALSE)),""))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constants'!$D$2:$H$4950,5,FALSE),""),""),"")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constants'!$D$2:$H$4950,5,FALSE),""),""),"")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constants'!$D$2:$H$4950,5,FALSE),""),""),"")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constants'!$D$2:$H$4950,5,FALSE),""),""),"")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constants'!$D$2:$H$4950,5,FALSE),""),""),"")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1050</v>
      </c>
      <c r="C169" t="s">
        <v>1051</v>
      </c>
      <c r="D169" s="3">
        <f t="shared" si="12"/>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constants'!$D$2:$H$4950,5,FALSE),""),"")</f>
        <v>643</v>
      </c>
      <c r="Q169" t="str">
        <f>IF(OR(K169="",K169&lt;=0,ISERROR(K169)),IF(AND(O169&lt;&gt;"",NOT(ISERROR(O169))),O169, ""),VLOOKUP(K169,'ESO wayshrine node constants'!$A$3:$D$10003,4,FALSE))</f>
        <v>Imperial Sewers</v>
      </c>
      <c r="S169" s="19" t="str">
        <f>IF(AND(R169&lt;&gt;"",NOT(ISERROR(R169))),R169,IF(P169&lt;&gt;"",IF(NOT(ISERROR(VLOOKUP(P169,'ESO Dungeon constants'!$D$3:$H$9999,5,FALSE))),VLOOKUP(P169,'ESO Dungeon constants'!$D$3:$I$9999,6,FALSE),VLOOKUP(P169,'ESO zone constants'!$H$2:$K$9984,4,FALSE)),""))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constants'!$D$2:$H$4950,5,FALSE),""),""),"")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constants'!$D$2:$H$4950,5,FALSE),""),""),"")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constants'!$D$2:$H$4950,5,FALSE),""),""),"")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constants'!$D$2:$H$4950,5,FALSE),""),""),"")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constants'!$D$2:$H$4950,5,FALSE),""),""),"")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1052</v>
      </c>
      <c r="C170" t="s">
        <v>1053</v>
      </c>
      <c r="D170" s="3">
        <f t="shared" si="12"/>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constants'!$D$2:$H$4950,5,FALSE),""),"")</f>
        <v>643</v>
      </c>
      <c r="Q170" t="str">
        <f>IF(OR(K170="",K170&lt;=0,ISERROR(K170)),IF(AND(O170&lt;&gt;"",NOT(ISERROR(O170))),O170, ""),VLOOKUP(K170,'ESO wayshrine node constants'!$A$3:$D$10003,4,FALSE))</f>
        <v>Imperial Sewers</v>
      </c>
      <c r="S170" s="19" t="str">
        <f>IF(AND(R170&lt;&gt;"",NOT(ISERROR(R170))),R170,IF(P170&lt;&gt;"",IF(NOT(ISERROR(VLOOKUP(P170,'ESO Dungeon constants'!$D$3:$H$9999,5,FALSE))),VLOOKUP(P170,'ESO Dungeon constants'!$D$3:$I$9999,6,FALSE),VLOOKUP(P170,'ESO zone constants'!$H$2:$K$9984,4,FALSE)),""))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constants'!$D$2:$H$4950,5,FALSE),""),""),"")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constants'!$D$2:$H$4950,5,FALSE),""),""),"")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constants'!$D$2:$H$4950,5,FALSE),""),""),"")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constants'!$D$2:$H$4950,5,FALSE),""),""),"")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constants'!$D$2:$H$4950,5,FALSE),""),""),"")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1054</v>
      </c>
      <c r="C171" t="s">
        <v>1055</v>
      </c>
      <c r="D171" s="3">
        <f t="shared" si="12"/>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constants'!$D$2:$H$4950,5,FALSE),""),"")</f>
        <v>584</v>
      </c>
      <c r="Q171" t="str">
        <f>IF(OR(K171="",K171&lt;=0,ISERROR(K171)),IF(AND(O171&lt;&gt;"",NOT(ISERROR(O171))),O171, ""),VLOOKUP(K171,'ESO wayshrine node constants'!$A$3:$D$10003,4,FALSE))</f>
        <v>Imperial City</v>
      </c>
      <c r="S171" s="19" t="str">
        <f>IF(AND(R171&lt;&gt;"",NOT(ISERROR(R171))),R171,IF(P171&lt;&gt;"",IF(NOT(ISERROR(VLOOKUP(P171,'ESO Dungeon constants'!$D$3:$H$9999,5,FALSE))),VLOOKUP(P171,'ESO Dungeon constants'!$D$3:$I$9999,6,FALSE),VLOOKUP(P171,'ESO zone constants'!$H$2:$K$9984,4,FALSE)),""))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40" t="str">
        <f>IF(U171&lt;&gt;"",IF(U171&lt;&gt;"LIBSETS_DROP_MECHANIC_MONSTER_NAME",VLOOKUP(U171,'LibSets constants'!$I$4:$L$1000,4,FALSE),""),"")</f>
        <v>Tägliches Zufallsverlies Belohnungsemail</v>
      </c>
      <c r="X171" s="3" t="str">
        <f>IF(G171&lt;&gt;"LIBSETS_SETTYPE_BATTLEGROUND",IF(G171&lt;&gt;"LIBSETS_SETTYPE_SPECIAL",IF(Y171&lt;&gt;"",VLOOKUP(Y171,'ESO zone constants'!$D$2:$H$4950,5,FALSE),""),""),"")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constants'!$D$2:$H$4950,5,FALSE),""),""),"")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constants'!$D$2:$H$4950,5,FALSE),""),""),"")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constants'!$D$2:$H$4950,5,FALSE),""),""),"")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constants'!$D$2:$H$4950,5,FALSE),""),""),"")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1056</v>
      </c>
      <c r="C172" t="s">
        <v>1057</v>
      </c>
      <c r="D172" s="3">
        <f t="shared" si="12"/>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constants'!$D$2:$H$4950,5,FALSE),""),"")</f>
        <v>584</v>
      </c>
      <c r="Q172" t="str">
        <f>IF(OR(K172="",K172&lt;=0,ISERROR(K172)),IF(AND(O172&lt;&gt;"",NOT(ISERROR(O172))),O172, ""),VLOOKUP(K172,'ESO wayshrine node constants'!$A$3:$D$10003,4,FALSE))</f>
        <v>Imperial City</v>
      </c>
      <c r="S172" s="19" t="str">
        <f>IF(AND(R172&lt;&gt;"",NOT(ISERROR(R172))),R172,IF(P172&lt;&gt;"",IF(NOT(ISERROR(VLOOKUP(P172,'ESO Dungeon constants'!$D$3:$H$9999,5,FALSE))),VLOOKUP(P172,'ESO Dungeon constants'!$D$3:$I$9999,6,FALSE),VLOOKUP(P172,'ESO zone constants'!$H$2:$K$9984,4,FALSE)),""))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40" t="str">
        <f>IF(U172&lt;&gt;"",IF(U172&lt;&gt;"LIBSETS_DROP_MECHANIC_MONSTER_NAME",VLOOKUP(U172,'LibSets constants'!$I$4:$L$1000,4,FALSE),""),"")</f>
        <v>Tägliches Zufallsverlies Belohnungsemail</v>
      </c>
      <c r="X172" s="3" t="str">
        <f>IF(G172&lt;&gt;"LIBSETS_SETTYPE_BATTLEGROUND",IF(G172&lt;&gt;"LIBSETS_SETTYPE_SPECIAL",IF(Y172&lt;&gt;"",VLOOKUP(Y172,'ESO zone constants'!$D$2:$H$4950,5,FALSE),""),""),"")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constants'!$D$2:$H$4950,5,FALSE),""),""),"")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constants'!$D$2:$H$4950,5,FALSE),""),""),"")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constants'!$D$2:$H$4950,5,FALSE),""),""),"")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constants'!$D$2:$H$4950,5,FALSE),""),""),"")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1058</v>
      </c>
      <c r="C173" t="s">
        <v>1059</v>
      </c>
      <c r="D173" s="3">
        <f t="shared" si="12"/>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constants'!$D$2:$H$4950,5,FALSE),""),"")</f>
        <v>584</v>
      </c>
      <c r="Q173" t="str">
        <f>IF(OR(K173="",K173&lt;=0,ISERROR(K173)),IF(AND(O173&lt;&gt;"",NOT(ISERROR(O173))),O173, ""),VLOOKUP(K173,'ESO wayshrine node constants'!$A$3:$D$10003,4,FALSE))</f>
        <v>Imperial City</v>
      </c>
      <c r="S173" s="19" t="str">
        <f>IF(AND(R173&lt;&gt;"",NOT(ISERROR(R173))),R173,IF(P173&lt;&gt;"",IF(NOT(ISERROR(VLOOKUP(P173,'ESO Dungeon constants'!$D$3:$H$9999,5,FALSE))),VLOOKUP(P173,'ESO Dungeon constants'!$D$3:$I$9999,6,FALSE),VLOOKUP(P173,'ESO zone constants'!$H$2:$K$9984,4,FALSE)),""))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40" t="str">
        <f>IF(U173&lt;&gt;"",IF(U173&lt;&gt;"LIBSETS_DROP_MECHANIC_MONSTER_NAME",VLOOKUP(U173,'LibSets constants'!$I$4:$L$1000,4,FALSE),""),"")</f>
        <v>Tägliches Zufallsverlies Belohnungsemail</v>
      </c>
      <c r="X173" s="3" t="str">
        <f>IF(G173&lt;&gt;"LIBSETS_SETTYPE_BATTLEGROUND",IF(G173&lt;&gt;"LIBSETS_SETTYPE_SPECIAL",IF(Y173&lt;&gt;"",VLOOKUP(Y173,'ESO zone constants'!$D$2:$H$4950,5,FALSE),""),""),"")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constants'!$D$2:$H$4950,5,FALSE),""),""),"")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constants'!$D$2:$H$4950,5,FALSE),""),""),"")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constants'!$D$2:$H$4950,5,FALSE),""),""),"")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constants'!$D$2:$H$4950,5,FALSE),""),""),"")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constants'!$D$2:$H$4950,5,FALSE),""),"")</f>
        <v>684</v>
      </c>
      <c r="Q174" t="str">
        <f>IF(OR(K174="",K174&lt;=0,ISERROR(K174)),IF(AND(O174&lt;&gt;"",NOT(ISERROR(O174))),O174, ""),VLOOKUP(K174,'ESO wayshrine node constants'!$A$3:$D$10003,4,FALSE))</f>
        <v>Wrothgar</v>
      </c>
      <c r="S174" s="19" t="str">
        <f>IF(AND(R174&lt;&gt;"",NOT(ISERROR(R174))),R174,IF(P174&lt;&gt;"",IF(NOT(ISERROR(VLOOKUP(P174,'ESO Dungeon constants'!$D$3:$H$9999,5,FALSE))),VLOOKUP(P174,'ESO Dungeon constants'!$D$3:$I$9999,6,FALSE),VLOOKUP(P174,'ESO zone constants'!$H$2:$K$9984,4,FALSE)),""))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constants'!$D$2:$H$4950,5,FALSE),""),""),"")</f>
        <v>684</v>
      </c>
      <c r="Y174" t="str">
        <f>VLOOKUP(L174,'ESO wayshrine node constants'!$A$3:$D$10003,4,FALSE)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constants'!$D$2:$H$4950,5,FALSE),""),""),"")</f>
        <v>684</v>
      </c>
      <c r="AD174" t="str">
        <f>VLOOKUP(M174,'ESO wayshrine node constants'!$A$3:$D$10003,4,FALSE)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constants'!$D$2:$H$4950,5,FALSE),""),""),"")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constants'!$D$2:$H$4950,5,FALSE),""),""),"")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constants'!$D$2:$H$4950,5,FALSE),""),""),"")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constants'!$D$2:$H$4950,5,FALSE),""),"")</f>
        <v>684</v>
      </c>
      <c r="Q175" t="str">
        <f>IF(OR(K175="",K175&lt;=0,ISERROR(K175)),IF(AND(O175&lt;&gt;"",NOT(ISERROR(O175))),O175, ""),VLOOKUP(K175,'ESO wayshrine node constants'!$A$3:$D$10003,4,FALSE))</f>
        <v>Wrothgar</v>
      </c>
      <c r="S175" s="19" t="str">
        <f>IF(AND(R175&lt;&gt;"",NOT(ISERROR(R175))),R175,IF(P175&lt;&gt;"",IF(NOT(ISERROR(VLOOKUP(P175,'ESO Dungeon constants'!$D$3:$H$9999,5,FALSE))),VLOOKUP(P175,'ESO Dungeon constants'!$D$3:$I$9999,6,FALSE),VLOOKUP(P175,'ESO zone constants'!$H$2:$K$9984,4,FALSE)),""))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constants'!$D$2:$H$4950,5,FALSE),""),""),"")</f>
        <v>684</v>
      </c>
      <c r="Y175" t="str">
        <f>VLOOKUP(L175,'ESO wayshrine node constants'!$A$3:$D$10003,4,FALSE)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constants'!$D$2:$H$4950,5,FALSE),""),""),"")</f>
        <v>684</v>
      </c>
      <c r="AD175" t="str">
        <f>VLOOKUP(M175,'ESO wayshrine node constants'!$A$3:$D$10003,4,FALSE)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constants'!$D$2:$H$4950,5,FALSE),""),""),"")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constants'!$D$2:$H$4950,5,FALSE),""),""),"")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constants'!$D$2:$H$4950,5,FALSE),""),""),"")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constants'!$D$2:$H$4950,5,FALSE),""),"")</f>
        <v/>
      </c>
      <c r="Q176" t="str">
        <f>IF(OR(K176="",K176&lt;=0,ISERROR(K176)),IF(AND(O176&lt;&gt;"",NOT(ISERROR(O176))),O176, ""),VLOOKUP(K176,'ESO wayshrine node constants'!$A$3:$D$10003,4,FALSE))</f>
        <v/>
      </c>
      <c r="R176" s="70"/>
      <c r="S176" s="19" t="str">
        <f>IF(AND(R176&lt;&gt;"",NOT(ISERROR(R176))),R176,IF(P176&lt;&gt;"",IF(NOT(ISERROR(VLOOKUP(P176,'ESO Dungeon constants'!$D$3:$H$9999,5,FALSE))),VLOOKUP(P176,'ESO Dungeon constants'!$D$3:$I$9999,6,FALSE),VLOOKUP(P176,'ESO zone constants'!$H$2:$K$9984,4,FALSE)),""))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constants'!$D$2:$H$4950,5,FALSE),""),""),"")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constants'!$D$2:$H$4950,5,FALSE),""),""),"")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constants'!$D$2:$H$4950,5,FALSE),""),""),"")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constants'!$D$2:$H$4950,5,FALSE),""),""),"")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constants'!$D$2:$H$4950,5,FALSE),""),""),"")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x14ac:dyDescent="0.25">
      <c r="A177" s="12">
        <v>210</v>
      </c>
      <c r="B177" t="s">
        <v>1065</v>
      </c>
      <c r="C177" t="s">
        <v>1066</v>
      </c>
      <c r="D177" s="3">
        <f t="shared" si="12"/>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constants'!$D$2:$H$4950,5,FALSE),""),"")</f>
        <v>684</v>
      </c>
      <c r="Q177" t="str">
        <f>IF(OR(K177="",K177&lt;=0,ISERROR(K177)),IF(AND(O177&lt;&gt;"",NOT(ISERROR(O177))),O177, ""),VLOOKUP(K177,'ESO wayshrine node constants'!$A$3:$D$10003,4,FALSE))</f>
        <v>Wrothgar</v>
      </c>
      <c r="S177" s="19" t="str">
        <f>IF(AND(R177&lt;&gt;"",NOT(ISERROR(R177))),R177,IF(P177&lt;&gt;"",IF(NOT(ISERROR(VLOOKUP(P177,'ESO Dungeon constants'!$D$3:$H$9999,5,FALSE))),VLOOKUP(P177,'ESO Dungeon constants'!$D$3:$I$9999,6,FALSE),VLOOKUP(P177,'ESO zone constants'!$H$2:$K$9984,4,FALSE)),""))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constants'!$D$2:$H$4950,5,FALSE),""),""),"")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constants'!$D$2:$H$4950,5,FALSE),""),""),"")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constants'!$D$2:$H$4950,5,FALSE),""),""),"")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constants'!$D$2:$H$4950,5,FALSE),""),""),"")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constants'!$D$2:$H$4950,5,FALSE),""),""),"")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1067</v>
      </c>
      <c r="C178" t="s">
        <v>1067</v>
      </c>
      <c r="D178" s="3">
        <f t="shared" si="12"/>
        <v>211</v>
      </c>
      <c r="G178" s="8" t="s">
        <v>1647</v>
      </c>
      <c r="I178" t="s">
        <v>97</v>
      </c>
      <c r="J178" t="s">
        <v>97</v>
      </c>
      <c r="K178">
        <v>-1</v>
      </c>
      <c r="L178">
        <v>-1</v>
      </c>
      <c r="M178">
        <v>-1</v>
      </c>
      <c r="N178">
        <v>0</v>
      </c>
      <c r="O178" s="70" t="s">
        <v>457</v>
      </c>
      <c r="P178" s="3">
        <f>IF(AND(G178&lt;&gt;"LIBSETS_SETTYPE_BATTLEGROUND",G178&lt;&gt;"LIBSETS_SETTYPE_SPECIAL",G178&lt;&gt;"LIBSETS_SETTYPE_MYTHIC"), IF(Q178&lt;&gt;"",VLOOKUP(Q178,'ESO zone constants'!$D$2:$H$4950,5,FALSE),""),"")</f>
        <v>677</v>
      </c>
      <c r="Q178" t="str">
        <f>IF(OR(K178="",K178&lt;=0,ISERROR(K178)),IF(AND(O178&lt;&gt;"",NOT(ISERROR(O178))),O178, ""),VLOOKUP(K178,'ESO wayshrine node constants'!$A$3:$D$10003,4,FALSE))</f>
        <v>Maelstrom Arena</v>
      </c>
      <c r="S178" s="19" t="str">
        <f>IF(AND(R178&lt;&gt;"",NOT(ISERROR(R178))),R178,IF(P178&lt;&gt;"",IF(NOT(ISERROR(VLOOKUP(P178,'ESO Dungeon constants'!$D$3:$H$9999,5,FALSE))),VLOOKUP(P178,'ESO Dungeon constants'!$D$3:$I$9999,6,FALSE),VLOOKUP(P178,'ESO zone constants'!$H$2:$K$9984,4,FALSE)),""))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constants'!$D$2:$H$4950,5,FALSE),""),""),"")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constants'!$D$2:$H$4950,5,FALSE),""),""),"")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constants'!$D$2:$H$4950,5,FALSE),""),""),"")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constants'!$D$2:$H$4950,5,FALSE),""),""),"")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constants'!$D$2:$H$4950,5,FALSE),""),""),"")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{wayshrines={-1,-1,-1,},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1068</v>
      </c>
      <c r="C179" t="s">
        <v>1069</v>
      </c>
      <c r="D179" s="3">
        <f t="shared" si="12"/>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constants'!$D$2:$H$4950,5,FALSE),""),"")</f>
        <v>684</v>
      </c>
      <c r="Q179" t="str">
        <f>IF(OR(K179="",K179&lt;=0,ISERROR(K179)),IF(AND(O179&lt;&gt;"",NOT(ISERROR(O179))),O179, ""),VLOOKUP(K179,'ESO wayshrine node constants'!$A$3:$D$10003,4,FALSE))</f>
        <v>Wrothgar</v>
      </c>
      <c r="S179" s="19" t="str">
        <f>IF(AND(R179&lt;&gt;"",NOT(ISERROR(R179))),R179,IF(P179&lt;&gt;"",IF(NOT(ISERROR(VLOOKUP(P179,'ESO Dungeon constants'!$D$3:$H$9999,5,FALSE))),VLOOKUP(P179,'ESO Dungeon constants'!$D$3:$I$9999,6,FALSE),VLOOKUP(P179,'ESO zone constants'!$H$2:$K$9984,4,FALSE)),""))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constants'!$D$2:$H$4950,5,FALSE),""),""),"")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constants'!$D$2:$H$4950,5,FALSE),""),""),"")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constants'!$D$2:$H$4950,5,FALSE),""),""),"")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constants'!$D$2:$H$4950,5,FALSE),""),""),"")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constants'!$D$2:$H$4950,5,FALSE),""),""),"")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1070</v>
      </c>
      <c r="C180" t="s">
        <v>1071</v>
      </c>
      <c r="D180" s="3">
        <f t="shared" si="12"/>
        <v>213</v>
      </c>
      <c r="G180" s="8" t="s">
        <v>1647</v>
      </c>
      <c r="I180" t="s">
        <v>97</v>
      </c>
      <c r="J180" t="s">
        <v>97</v>
      </c>
      <c r="K180">
        <v>-1</v>
      </c>
      <c r="L180">
        <v>-1</v>
      </c>
      <c r="M180">
        <v>-1</v>
      </c>
      <c r="N180">
        <v>0</v>
      </c>
      <c r="O180" s="70" t="s">
        <v>457</v>
      </c>
      <c r="P180" s="3">
        <f>IF(AND(G180&lt;&gt;"LIBSETS_SETTYPE_BATTLEGROUND",G180&lt;&gt;"LIBSETS_SETTYPE_SPECIAL",G180&lt;&gt;"LIBSETS_SETTYPE_MYTHIC"), IF(Q180&lt;&gt;"",VLOOKUP(Q180,'ESO zone constants'!$D$2:$H$4950,5,FALSE),""),"")</f>
        <v>677</v>
      </c>
      <c r="Q180" t="str">
        <f>IF(OR(K180="",K180&lt;=0,ISERROR(K180)),IF(AND(O180&lt;&gt;"",NOT(ISERROR(O180))),O180, ""),VLOOKUP(K180,'ESO wayshrine node constants'!$A$3:$D$10003,4,FALSE))</f>
        <v>Maelstrom Arena</v>
      </c>
      <c r="S180" s="19" t="str">
        <f>IF(AND(R180&lt;&gt;"",NOT(ISERROR(R180))),R180,IF(P180&lt;&gt;"",IF(NOT(ISERROR(VLOOKUP(P180,'ESO Dungeon constants'!$D$3:$H$9999,5,FALSE))),VLOOKUP(P180,'ESO Dungeon constants'!$D$3:$I$9999,6,FALSE),VLOOKUP(P180,'ESO zone constants'!$H$2:$K$9984,4,FALSE)),""))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constants'!$D$2:$H$4950,5,FALSE),""),""),"")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constants'!$D$2:$H$4950,5,FALSE),""),""),"")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constants'!$D$2:$H$4950,5,FALSE),""),""),"")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constants'!$D$2:$H$4950,5,FALSE),""),""),"")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constants'!$D$2:$H$4950,5,FALSE),""),""),"")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{wayshrines={-1,-1,-1,},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1072</v>
      </c>
      <c r="C181" t="s">
        <v>1072</v>
      </c>
      <c r="D181" s="3">
        <f t="shared" si="12"/>
        <v>214</v>
      </c>
      <c r="G181" s="8" t="s">
        <v>1647</v>
      </c>
      <c r="I181" t="s">
        <v>97</v>
      </c>
      <c r="J181" t="s">
        <v>97</v>
      </c>
      <c r="K181">
        <v>-1</v>
      </c>
      <c r="L181">
        <v>-1</v>
      </c>
      <c r="M181">
        <v>-1</v>
      </c>
      <c r="N181">
        <v>0</v>
      </c>
      <c r="O181" s="70" t="s">
        <v>457</v>
      </c>
      <c r="P181" s="3">
        <f>IF(AND(G181&lt;&gt;"LIBSETS_SETTYPE_BATTLEGROUND",G181&lt;&gt;"LIBSETS_SETTYPE_SPECIAL",G181&lt;&gt;"LIBSETS_SETTYPE_MYTHIC"), IF(Q181&lt;&gt;"",VLOOKUP(Q181,'ESO zone constants'!$D$2:$H$4950,5,FALSE),""),"")</f>
        <v>677</v>
      </c>
      <c r="Q181" t="str">
        <f>IF(OR(K181="",K181&lt;=0,ISERROR(K181)),IF(AND(O181&lt;&gt;"",NOT(ISERROR(O181))),O181, ""),VLOOKUP(K181,'ESO wayshrine node constants'!$A$3:$D$10003,4,FALSE))</f>
        <v>Maelstrom Arena</v>
      </c>
      <c r="S181" s="19" t="str">
        <f>IF(AND(R181&lt;&gt;"",NOT(ISERROR(R181))),R181,IF(P181&lt;&gt;"",IF(NOT(ISERROR(VLOOKUP(P181,'ESO Dungeon constants'!$D$3:$H$9999,5,FALSE))),VLOOKUP(P181,'ESO Dungeon constants'!$D$3:$I$9999,6,FALSE),VLOOKUP(P181,'ESO zone constants'!$H$2:$K$9984,4,FALSE)),""))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constants'!$D$2:$H$4950,5,FALSE),""),""),"")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constants'!$D$2:$H$4950,5,FALSE),""),""),"")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constants'!$D$2:$H$4950,5,FALSE),""),""),"")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constants'!$D$2:$H$4950,5,FALSE),""),""),"")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constants'!$D$2:$H$4950,5,FALSE),""),""),"")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{wayshrines={-1,-1,-1,},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1073</v>
      </c>
      <c r="C182" t="s">
        <v>1074</v>
      </c>
      <c r="D182" s="3">
        <f t="shared" si="12"/>
        <v>215</v>
      </c>
      <c r="G182" s="8" t="s">
        <v>1647</v>
      </c>
      <c r="I182" t="s">
        <v>97</v>
      </c>
      <c r="J182" t="s">
        <v>97</v>
      </c>
      <c r="K182">
        <v>-1</v>
      </c>
      <c r="L182">
        <v>-1</v>
      </c>
      <c r="M182">
        <v>-1</v>
      </c>
      <c r="N182">
        <v>0</v>
      </c>
      <c r="O182" s="70" t="s">
        <v>457</v>
      </c>
      <c r="P182" s="3">
        <f>IF(AND(G182&lt;&gt;"LIBSETS_SETTYPE_BATTLEGROUND",G182&lt;&gt;"LIBSETS_SETTYPE_SPECIAL",G182&lt;&gt;"LIBSETS_SETTYPE_MYTHIC"), IF(Q182&lt;&gt;"",VLOOKUP(Q182,'ESO zone constants'!$D$2:$H$4950,5,FALSE),""),"")</f>
        <v>677</v>
      </c>
      <c r="Q182" t="str">
        <f>IF(OR(K182="",K182&lt;=0,ISERROR(K182)),IF(AND(O182&lt;&gt;"",NOT(ISERROR(O182))),O182, ""),VLOOKUP(K182,'ESO wayshrine node constants'!$A$3:$D$10003,4,FALSE))</f>
        <v>Maelstrom Arena</v>
      </c>
      <c r="S182" s="19" t="str">
        <f>IF(AND(R182&lt;&gt;"",NOT(ISERROR(R182))),R182,IF(P182&lt;&gt;"",IF(NOT(ISERROR(VLOOKUP(P182,'ESO Dungeon constants'!$D$3:$H$9999,5,FALSE))),VLOOKUP(P182,'ESO Dungeon constants'!$D$3:$I$9999,6,FALSE),VLOOKUP(P182,'ESO zone constants'!$H$2:$K$9984,4,FALSE)),""))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constants'!$D$2:$H$4950,5,FALSE),""),""),"")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constants'!$D$2:$H$4950,5,FALSE),""),""),"")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constants'!$D$2:$H$4950,5,FALSE),""),""),"")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constants'!$D$2:$H$4950,5,FALSE),""),""),"")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constants'!$D$2:$H$4950,5,FALSE),""),""),"")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{wayshrines={-1,-1,-1,},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1075</v>
      </c>
      <c r="C183" t="s">
        <v>1076</v>
      </c>
      <c r="D183" s="3">
        <f t="shared" si="12"/>
        <v>216</v>
      </c>
      <c r="G183" s="8" t="s">
        <v>1647</v>
      </c>
      <c r="I183" t="s">
        <v>97</v>
      </c>
      <c r="J183" t="s">
        <v>97</v>
      </c>
      <c r="K183">
        <v>-1</v>
      </c>
      <c r="L183">
        <v>-1</v>
      </c>
      <c r="M183">
        <v>-1</v>
      </c>
      <c r="N183">
        <v>0</v>
      </c>
      <c r="O183" s="70" t="s">
        <v>457</v>
      </c>
      <c r="P183" s="3">
        <f>IF(AND(G183&lt;&gt;"LIBSETS_SETTYPE_BATTLEGROUND",G183&lt;&gt;"LIBSETS_SETTYPE_SPECIAL",G183&lt;&gt;"LIBSETS_SETTYPE_MYTHIC"), IF(Q183&lt;&gt;"",VLOOKUP(Q183,'ESO zone constants'!$D$2:$H$4950,5,FALSE),""),"")</f>
        <v>677</v>
      </c>
      <c r="Q183" t="str">
        <f>IF(OR(K183="",K183&lt;=0,ISERROR(K183)),IF(AND(O183&lt;&gt;"",NOT(ISERROR(O183))),O183, ""),VLOOKUP(K183,'ESO wayshrine node constants'!$A$3:$D$10003,4,FALSE))</f>
        <v>Maelstrom Arena</v>
      </c>
      <c r="S183" s="19" t="str">
        <f>IF(AND(R183&lt;&gt;"",NOT(ISERROR(R183))),R183,IF(P183&lt;&gt;"",IF(NOT(ISERROR(VLOOKUP(P183,'ESO Dungeon constants'!$D$3:$H$9999,5,FALSE))),VLOOKUP(P183,'ESO Dungeon constants'!$D$3:$I$9999,6,FALSE),VLOOKUP(P183,'ESO zone constants'!$H$2:$K$9984,4,FALSE)),""))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constants'!$D$2:$H$4950,5,FALSE),""),""),"")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constants'!$D$2:$H$4950,5,FALSE),""),""),"")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constants'!$D$2:$H$4950,5,FALSE),""),""),"")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constants'!$D$2:$H$4950,5,FALSE),""),""),"")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constants'!$D$2:$H$4950,5,FALSE),""),""),"")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{wayshrines={-1,-1,-1,},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1077</v>
      </c>
      <c r="C184" t="s">
        <v>1078</v>
      </c>
      <c r="D184" s="3">
        <f t="shared" si="12"/>
        <v>217</v>
      </c>
      <c r="G184" s="8" t="s">
        <v>1647</v>
      </c>
      <c r="I184" t="s">
        <v>97</v>
      </c>
      <c r="J184" t="s">
        <v>97</v>
      </c>
      <c r="K184">
        <v>-1</v>
      </c>
      <c r="L184">
        <v>-1</v>
      </c>
      <c r="M184">
        <v>-1</v>
      </c>
      <c r="N184">
        <v>0</v>
      </c>
      <c r="O184" s="70" t="s">
        <v>457</v>
      </c>
      <c r="P184" s="3">
        <f>IF(AND(G184&lt;&gt;"LIBSETS_SETTYPE_BATTLEGROUND",G184&lt;&gt;"LIBSETS_SETTYPE_SPECIAL",G184&lt;&gt;"LIBSETS_SETTYPE_MYTHIC"), IF(Q184&lt;&gt;"",VLOOKUP(Q184,'ESO zone constants'!$D$2:$H$4950,5,FALSE),""),"")</f>
        <v>677</v>
      </c>
      <c r="Q184" t="str">
        <f>IF(OR(K184="",K184&lt;=0,ISERROR(K184)),IF(AND(O184&lt;&gt;"",NOT(ISERROR(O184))),O184, ""),VLOOKUP(K184,'ESO wayshrine node constants'!$A$3:$D$10003,4,FALSE))</f>
        <v>Maelstrom Arena</v>
      </c>
      <c r="S184" s="19" t="str">
        <f>IF(AND(R184&lt;&gt;"",NOT(ISERROR(R184))),R184,IF(P184&lt;&gt;"",IF(NOT(ISERROR(VLOOKUP(P184,'ESO Dungeon constants'!$D$3:$H$9999,5,FALSE))),VLOOKUP(P184,'ESO Dungeon constants'!$D$3:$I$9999,6,FALSE),VLOOKUP(P184,'ESO zone constants'!$H$2:$K$9984,4,FALSE)),""))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constants'!$D$2:$H$4950,5,FALSE),""),""),"")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constants'!$D$2:$H$4950,5,FALSE),""),""),"")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constants'!$D$2:$H$4950,5,FALSE),""),""),"")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constants'!$D$2:$H$4950,5,FALSE),""),""),"")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constants'!$D$2:$H$4950,5,FALSE),""),""),"")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{wayshrines={-1,-1,-1,},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1079</v>
      </c>
      <c r="C185" t="s">
        <v>1080</v>
      </c>
      <c r="D185" s="3">
        <f t="shared" si="12"/>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constants'!$D$2:$H$4950,5,FALSE),""),"")</f>
        <v>684</v>
      </c>
      <c r="Q185" t="str">
        <f>IF(OR(K185="",K185&lt;=0,ISERROR(K185)),IF(AND(O185&lt;&gt;"",NOT(ISERROR(O185))),O185, ""),VLOOKUP(K185,'ESO wayshrine node constants'!$A$3:$D$10003,4,FALSE))</f>
        <v>Wrothgar</v>
      </c>
      <c r="S185" s="19" t="str">
        <f>IF(AND(R185&lt;&gt;"",NOT(ISERROR(R185))),R185,IF(P185&lt;&gt;"",IF(NOT(ISERROR(VLOOKUP(P185,'ESO Dungeon constants'!$D$3:$H$9999,5,FALSE))),VLOOKUP(P185,'ESO Dungeon constants'!$D$3:$I$9999,6,FALSE),VLOOKUP(P185,'ESO zone constants'!$H$2:$K$9984,4,FALSE)),""))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constants'!$D$2:$H$4950,5,FALSE),""),""),"")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constants'!$D$2:$H$4950,5,FALSE),""),""),"")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constants'!$D$2:$H$4950,5,FALSE),""),""),"")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constants'!$D$2:$H$4950,5,FALSE),""),""),"")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constants'!$D$2:$H$4950,5,FALSE),""),""),"")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constants'!$D$2:$H$4950,5,FALSE),""),"")</f>
        <v>684</v>
      </c>
      <c r="Q186" t="str">
        <f>IF(OR(K186="",K186&lt;=0,ISERROR(K186)),IF(AND(O186&lt;&gt;"",NOT(ISERROR(O186))),O186, ""),VLOOKUP(K186,'ESO wayshrine node constants'!$A$3:$D$10003,4,FALSE))</f>
        <v>Wrothgar</v>
      </c>
      <c r="S186" s="19" t="str">
        <f>IF(AND(R186&lt;&gt;"",NOT(ISERROR(R186))),R186,IF(P186&lt;&gt;"",IF(NOT(ISERROR(VLOOKUP(P186,'ESO Dungeon constants'!$D$3:$H$9999,5,FALSE))),VLOOKUP(P186,'ESO Dungeon constants'!$D$3:$I$9999,6,FALSE),VLOOKUP(P186,'ESO zone constants'!$H$2:$K$9984,4,FALSE)),""))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constants'!$D$2:$H$4950,5,FALSE),""),""),"")</f>
        <v>684</v>
      </c>
      <c r="Y186" t="str">
        <f>VLOOKUP(L186,'ESO wayshrine node constants'!$A$3:$D$10003,4,FALSE)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constants'!$D$2:$H$4950,5,FALSE),""),""),"")</f>
        <v>684</v>
      </c>
      <c r="AD186" t="str">
        <f>VLOOKUP(M186,'ESO wayshrine node constants'!$A$3:$D$10003,4,FALSE)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constants'!$D$2:$H$4950,5,FALSE),""),""),"")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constants'!$D$2:$H$4950,5,FALSE),""),""),"")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constants'!$D$2:$H$4950,5,FALSE),""),""),"")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constants'!$D$2:$H$4950,5,FALSE),""),"")</f>
        <v>816</v>
      </c>
      <c r="Q187" t="str">
        <f>IF(OR(K187="",K187&lt;=0,ISERROR(K187)),IF(AND(O187&lt;&gt;"",NOT(ISERROR(O187))),O187, ""),VLOOKUP(K187,'ESO wayshrine node constants'!$A$3:$D$10003,4,FALSE))</f>
        <v>Hew's Bane</v>
      </c>
      <c r="S187" s="19" t="str">
        <f>IF(AND(R187&lt;&gt;"",NOT(ISERROR(R187))),R187,IF(P187&lt;&gt;"",IF(NOT(ISERROR(VLOOKUP(P187,'ESO Dungeon constants'!$D$3:$H$9999,5,FALSE))),VLOOKUP(P187,'ESO Dungeon constants'!$D$3:$I$9999,6,FALSE),VLOOKUP(P187,'ESO zone constants'!$H$2:$K$9984,4,FALSE)),""))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constants'!$D$2:$H$4950,5,FALSE),""),""),"")</f>
        <v>816</v>
      </c>
      <c r="Y187" t="str">
        <f>VLOOKUP(L187,'ESO wayshrine node constants'!$A$3:$D$10003,4,FALSE)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constants'!$D$2:$H$4950,5,FALSE),""),""),"")</f>
        <v>816</v>
      </c>
      <c r="AD187" t="str">
        <f>VLOOKUP(M187,'ESO wayshrine node constants'!$A$3:$D$10003,4,FALSE)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constants'!$D$2:$H$4950,5,FALSE),""),""),"")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constants'!$D$2:$H$4950,5,FALSE),""),""),"")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constants'!$D$2:$H$4950,5,FALSE),""),""),"")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constants'!$D$2:$H$4950,5,FALSE),""),"")</f>
        <v>816</v>
      </c>
      <c r="Q188" t="str">
        <f>IF(OR(K188="",K188&lt;=0,ISERROR(K188)),IF(AND(O188&lt;&gt;"",NOT(ISERROR(O188))),O188, ""),VLOOKUP(K188,'ESO wayshrine node constants'!$A$3:$D$10003,4,FALSE))</f>
        <v>Hew's Bane</v>
      </c>
      <c r="S188" s="19" t="str">
        <f>IF(AND(R188&lt;&gt;"",NOT(ISERROR(R188))),R188,IF(P188&lt;&gt;"",IF(NOT(ISERROR(VLOOKUP(P188,'ESO Dungeon constants'!$D$3:$H$9999,5,FALSE))),VLOOKUP(P188,'ESO Dungeon constants'!$D$3:$I$9999,6,FALSE),VLOOKUP(P188,'ESO zone constants'!$H$2:$K$9984,4,FALSE)),""))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constants'!$D$2:$H$4950,5,FALSE),""),""),"")</f>
        <v>816</v>
      </c>
      <c r="Y188" t="str">
        <f>VLOOKUP(L188,'ESO wayshrine node constants'!$A$3:$D$10003,4,FALSE)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constants'!$D$2:$H$4950,5,FALSE),""),""),"")</f>
        <v>816</v>
      </c>
      <c r="AD188" t="str">
        <f>VLOOKUP(M188,'ESO wayshrine node constants'!$A$3:$D$10003,4,FALSE)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constants'!$D$2:$H$4950,5,FALSE),""),""),"")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constants'!$D$2:$H$4950,5,FALSE),""),""),"")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constants'!$D$2:$H$4950,5,FALSE),""),""),"")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constants'!$D$2:$H$4950,5,FALSE),""),"")</f>
        <v>816</v>
      </c>
      <c r="Q189" t="str">
        <f>IF(OR(K189="",K189&lt;=0,ISERROR(K189)),IF(AND(O189&lt;&gt;"",NOT(ISERROR(O189))),O189, ""),VLOOKUP(K189,'ESO wayshrine node constants'!$A$3:$D$10003,4,FALSE))</f>
        <v>Hew's Bane</v>
      </c>
      <c r="S189" s="19" t="str">
        <f>IF(AND(R189&lt;&gt;"",NOT(ISERROR(R189))),R189,IF(P189&lt;&gt;"",IF(NOT(ISERROR(VLOOKUP(P189,'ESO Dungeon constants'!$D$3:$H$9999,5,FALSE))),VLOOKUP(P189,'ESO Dungeon constants'!$D$3:$I$9999,6,FALSE),VLOOKUP(P189,'ESO zone constants'!$H$2:$K$9984,4,FALSE)),""))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constants'!$D$2:$H$4950,5,FALSE),""),""),"")</f>
        <v>816</v>
      </c>
      <c r="Y189" t="str">
        <f>VLOOKUP(L189,'ESO wayshrine node constants'!$A$3:$D$10003,4,FALSE)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constants'!$D$2:$H$4950,5,FALSE),""),""),"")</f>
        <v>816</v>
      </c>
      <c r="AD189" t="str">
        <f>VLOOKUP(M189,'ESO wayshrine node constants'!$A$3:$D$10003,4,FALSE)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constants'!$D$2:$H$4950,5,FALSE),""),""),"")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constants'!$D$2:$H$4950,5,FALSE),""),""),"")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constants'!$D$2:$H$4950,5,FALSE),""),""),"")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1088</v>
      </c>
      <c r="C190" t="s">
        <v>1089</v>
      </c>
      <c r="D190" s="3">
        <f t="shared" si="12"/>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constants'!$D$2:$H$4950,5,FALSE),""),"")</f>
        <v>816</v>
      </c>
      <c r="Q190" t="str">
        <f>IF(OR(K190="",K190&lt;=0,ISERROR(K190)),IF(AND(O190&lt;&gt;"",NOT(ISERROR(O190))),O190, ""),VLOOKUP(K190,'ESO wayshrine node constants'!$A$3:$D$10003,4,FALSE))</f>
        <v>Hew's Bane</v>
      </c>
      <c r="S190" s="19" t="str">
        <f>IF(AND(R190&lt;&gt;"",NOT(ISERROR(R190))),R190,IF(P190&lt;&gt;"",IF(NOT(ISERROR(VLOOKUP(P190,'ESO Dungeon constants'!$D$3:$H$9999,5,FALSE))),VLOOKUP(P190,'ESO Dungeon constants'!$D$3:$I$9999,6,FALSE),VLOOKUP(P190,'ESO zone constants'!$H$2:$K$9984,4,FALSE)),""))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constants'!$D$2:$H$4950,5,FALSE),""),""),"")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constants'!$D$2:$H$4950,5,FALSE),""),""),"")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constants'!$D$2:$H$4950,5,FALSE),""),""),"")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constants'!$D$2:$H$4950,5,FALSE),""),""),"")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constants'!$D$2:$H$4950,5,FALSE),""),""),"")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1090</v>
      </c>
      <c r="C191" t="s">
        <v>1091</v>
      </c>
      <c r="D191" s="3">
        <f t="shared" si="12"/>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constants'!$D$2:$H$4950,5,FALSE),""),"")</f>
        <v>816</v>
      </c>
      <c r="Q191" t="str">
        <f>IF(OR(K191="",K191&lt;=0,ISERROR(K191)),IF(AND(O191&lt;&gt;"",NOT(ISERROR(O191))),O191, ""),VLOOKUP(K191,'ESO wayshrine node constants'!$A$3:$D$10003,4,FALSE))</f>
        <v>Hew's Bane</v>
      </c>
      <c r="S191" s="19" t="str">
        <f>IF(AND(R191&lt;&gt;"",NOT(ISERROR(R191))),R191,IF(P191&lt;&gt;"",IF(NOT(ISERROR(VLOOKUP(P191,'ESO Dungeon constants'!$D$3:$H$9999,5,FALSE))),VLOOKUP(P191,'ESO Dungeon constants'!$D$3:$I$9999,6,FALSE),VLOOKUP(P191,'ESO zone constants'!$H$2:$K$9984,4,FALSE)),""))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constants'!$D$2:$H$4950,5,FALSE),""),""),"")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constants'!$D$2:$H$4950,5,FALSE),""),""),"")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constants'!$D$2:$H$4950,5,FALSE),""),""),"")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constants'!$D$2:$H$4950,5,FALSE),""),""),"")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constants'!$D$2:$H$4950,5,FALSE),""),""),"")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1092</v>
      </c>
      <c r="C192" t="s">
        <v>1093</v>
      </c>
      <c r="D192" s="3">
        <f t="shared" si="12"/>
        <v>229</v>
      </c>
      <c r="G192" s="8" t="s">
        <v>1656</v>
      </c>
      <c r="I192" t="s">
        <v>97</v>
      </c>
      <c r="J192" t="s">
        <v>97</v>
      </c>
      <c r="K192">
        <v>-1</v>
      </c>
      <c r="L192">
        <v>-1</v>
      </c>
      <c r="M192">
        <v>-1</v>
      </c>
      <c r="N192">
        <v>0</v>
      </c>
      <c r="O192" s="70" t="s">
        <v>483</v>
      </c>
      <c r="P192" s="3">
        <f>IF(AND(G192&lt;&gt;"LIBSETS_SETTYPE_BATTLEGROUND",G192&lt;&gt;"LIBSETS_SETTYPE_SPECIAL",G192&lt;&gt;"LIBSETS_SETTYPE_MYTHIC"), IF(Q192&lt;&gt;"",VLOOKUP(Q192,'ESO zone constants'!$D$2:$H$4950,5,FALSE),""),"")</f>
        <v>725</v>
      </c>
      <c r="Q192" t="str">
        <f>IF(OR(K192="",K192&lt;=0,ISERROR(K192)),IF(AND(O192&lt;&gt;"",NOT(ISERROR(O192))),O192, ""),VLOOKUP(K192,'ESO wayshrine node constants'!$A$3:$D$10003,4,FALSE))</f>
        <v>Maw of Lorkhaj</v>
      </c>
      <c r="S192" s="19" t="str">
        <f>IF(AND(R192&lt;&gt;"",NOT(ISERROR(R192))),R192,IF(P192&lt;&gt;"",IF(NOT(ISERROR(VLOOKUP(P192,'ESO Dungeon constants'!$D$3:$H$9999,5,FALSE))),VLOOKUP(P192,'ESO Dungeon constants'!$D$3:$I$9999,6,FALSE),VLOOKUP(P192,'ESO zone constants'!$H$2:$K$9984,4,FALSE)),""))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constants'!$D$2:$H$4950,5,FALSE),""),""),"")</f>
        <v/>
      </c>
      <c r="Z192" s="40"/>
      <c r="AA192" s="40"/>
      <c r="AB192" s="40"/>
      <c r="AC192" s="3" t="str">
        <f>IF(G192&lt;&gt;"LIBSETS_SETTYPE_BATTLEGROUND",IF(G192&lt;&gt;"LIBSETS_SETTYPE_SPECIAL",IF(AD192&lt;&gt;"",VLOOKUP(AD192,'ESO zone constants'!$D$2:$H$4950,5,FALSE),""),""),"")</f>
        <v/>
      </c>
      <c r="AE192" s="40"/>
      <c r="AF192" s="40"/>
      <c r="AG192" s="40"/>
      <c r="AH192" s="3" t="str">
        <f>IF(G192&lt;&gt;"LIBSETS_SETTYPE_BATTLEGROUND",IF(G192&lt;&gt;"LIBSETS_SETTYPE_SPECIAL",IF(AI192&lt;&gt;"",VLOOKUP(AI192,'ESO zone constants'!$D$2:$H$4950,5,FALSE),""),""),"")</f>
        <v/>
      </c>
      <c r="AJ192" s="40"/>
      <c r="AK192" s="40"/>
      <c r="AL192" s="40"/>
      <c r="AM192" s="3" t="str">
        <f>IF(G192&lt;&gt;"LIBSETS_SETTYPE_BATTLEGROUND",IF(G192&lt;&gt;"LIBSETS_SETTYPE_SPECIAL",IF(AN192&lt;&gt;"",VLOOKUP(AN192,'ESO zone constants'!$D$2:$H$4950,5,FALSE),""),""),"")</f>
        <v/>
      </c>
      <c r="AO192" s="40"/>
      <c r="AP192" s="40"/>
      <c r="AQ192" s="40"/>
      <c r="AR192" s="3" t="str">
        <f>IF(G192&lt;&gt;"LIBSETS_SETTYPE_BATTLEGROUND",IF(G192&lt;&gt;"LIBSETS_SETTYPE_SPECIAL",IF(AS192&lt;&gt;"",VLOOKUP(AS192,'ESO zone constants'!$D$2:$H$4950,5,FALSE),""),""),"")</f>
        <v/>
      </c>
      <c r="AT192" s="40"/>
      <c r="AU192" s="40"/>
      <c r="AV192" s="40"/>
      <c r="AW192" s="21" t="str">
        <f t="shared" si="13"/>
        <v>[229] = {wayshrines={-1,-1,-1,},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1094</v>
      </c>
      <c r="C193" t="s">
        <v>1095</v>
      </c>
      <c r="D193" s="3">
        <f t="shared" si="12"/>
        <v>230</v>
      </c>
      <c r="G193" s="8" t="s">
        <v>1656</v>
      </c>
      <c r="I193" t="s">
        <v>97</v>
      </c>
      <c r="J193" t="s">
        <v>97</v>
      </c>
      <c r="K193">
        <v>-1</v>
      </c>
      <c r="L193">
        <v>-1</v>
      </c>
      <c r="M193">
        <v>-1</v>
      </c>
      <c r="N193">
        <v>0</v>
      </c>
      <c r="O193" s="70" t="s">
        <v>483</v>
      </c>
      <c r="P193" s="3">
        <f>IF(AND(G193&lt;&gt;"LIBSETS_SETTYPE_BATTLEGROUND",G193&lt;&gt;"LIBSETS_SETTYPE_SPECIAL",G193&lt;&gt;"LIBSETS_SETTYPE_MYTHIC"), IF(Q193&lt;&gt;"",VLOOKUP(Q193,'ESO zone constants'!$D$2:$H$4950,5,FALSE),""),"")</f>
        <v>725</v>
      </c>
      <c r="Q193" t="str">
        <f>IF(OR(K193="",K193&lt;=0,ISERROR(K193)),IF(AND(O193&lt;&gt;"",NOT(ISERROR(O193))),O193, ""),VLOOKUP(K193,'ESO wayshrine node constants'!$A$3:$D$10003,4,FALSE))</f>
        <v>Maw of Lorkhaj</v>
      </c>
      <c r="S193" s="19" t="str">
        <f>IF(AND(R193&lt;&gt;"",NOT(ISERROR(R193))),R193,IF(P193&lt;&gt;"",IF(NOT(ISERROR(VLOOKUP(P193,'ESO Dungeon constants'!$D$3:$H$9999,5,FALSE))),VLOOKUP(P193,'ESO Dungeon constants'!$D$3:$I$9999,6,FALSE),VLOOKUP(P193,'ESO zone constants'!$H$2:$K$9984,4,FALSE)),""))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constants'!$D$2:$H$4950,5,FALSE),""),""),"")</f>
        <v/>
      </c>
      <c r="Z193" s="40"/>
      <c r="AA193" s="40"/>
      <c r="AB193" s="40"/>
      <c r="AC193" s="3" t="str">
        <f>IF(G193&lt;&gt;"LIBSETS_SETTYPE_BATTLEGROUND",IF(G193&lt;&gt;"LIBSETS_SETTYPE_SPECIAL",IF(AD193&lt;&gt;"",VLOOKUP(AD193,'ESO zone constants'!$D$2:$H$4950,5,FALSE),""),""),"")</f>
        <v/>
      </c>
      <c r="AE193" s="40"/>
      <c r="AF193" s="40"/>
      <c r="AG193" s="40"/>
      <c r="AH193" s="3" t="str">
        <f>IF(G193&lt;&gt;"LIBSETS_SETTYPE_BATTLEGROUND",IF(G193&lt;&gt;"LIBSETS_SETTYPE_SPECIAL",IF(AI193&lt;&gt;"",VLOOKUP(AI193,'ESO zone constants'!$D$2:$H$4950,5,FALSE),""),""),"")</f>
        <v/>
      </c>
      <c r="AJ193" s="40"/>
      <c r="AK193" s="40"/>
      <c r="AL193" s="40"/>
      <c r="AM193" s="3" t="str">
        <f>IF(G193&lt;&gt;"LIBSETS_SETTYPE_BATTLEGROUND",IF(G193&lt;&gt;"LIBSETS_SETTYPE_SPECIAL",IF(AN193&lt;&gt;"",VLOOKUP(AN193,'ESO zone constants'!$D$2:$H$4950,5,FALSE),""),""),"")</f>
        <v/>
      </c>
      <c r="AO193" s="40"/>
      <c r="AP193" s="40"/>
      <c r="AQ193" s="40"/>
      <c r="AR193" s="3" t="str">
        <f>IF(G193&lt;&gt;"LIBSETS_SETTYPE_BATTLEGROUND",IF(G193&lt;&gt;"LIBSETS_SETTYPE_SPECIAL",IF(AS193&lt;&gt;"",VLOOKUP(AS193,'ESO zone constants'!$D$2:$H$4950,5,FALSE),""),""),"")</f>
        <v/>
      </c>
      <c r="AT193" s="40"/>
      <c r="AU193" s="40"/>
      <c r="AV193" s="40"/>
      <c r="AW193" s="21" t="str">
        <f t="shared" si="13"/>
        <v>[230] = {wayshrines={-1,-1,-1,},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1096</v>
      </c>
      <c r="C194" t="s">
        <v>1097</v>
      </c>
      <c r="D194" s="3">
        <f t="shared" si="12"/>
        <v>231</v>
      </c>
      <c r="G194" s="8" t="s">
        <v>1656</v>
      </c>
      <c r="I194" t="s">
        <v>97</v>
      </c>
      <c r="J194" t="s">
        <v>97</v>
      </c>
      <c r="K194">
        <v>-1</v>
      </c>
      <c r="L194">
        <v>-1</v>
      </c>
      <c r="M194">
        <v>-1</v>
      </c>
      <c r="N194">
        <v>0</v>
      </c>
      <c r="O194" s="70" t="s">
        <v>483</v>
      </c>
      <c r="P194" s="3">
        <f>IF(AND(G194&lt;&gt;"LIBSETS_SETTYPE_BATTLEGROUND",G194&lt;&gt;"LIBSETS_SETTYPE_SPECIAL",G194&lt;&gt;"LIBSETS_SETTYPE_MYTHIC"), IF(Q194&lt;&gt;"",VLOOKUP(Q194,'ESO zone constants'!$D$2:$H$4950,5,FALSE),""),"")</f>
        <v>725</v>
      </c>
      <c r="Q194" t="str">
        <f>IF(OR(K194="",K194&lt;=0,ISERROR(K194)),IF(AND(O194&lt;&gt;"",NOT(ISERROR(O194))),O194, ""),VLOOKUP(K194,'ESO wayshrine node constants'!$A$3:$D$10003,4,FALSE))</f>
        <v>Maw of Lorkhaj</v>
      </c>
      <c r="S194" s="19" t="str">
        <f>IF(AND(R194&lt;&gt;"",NOT(ISERROR(R194))),R194,IF(P194&lt;&gt;"",IF(NOT(ISERROR(VLOOKUP(P194,'ESO Dungeon constants'!$D$3:$H$9999,5,FALSE))),VLOOKUP(P194,'ESO Dungeon constants'!$D$3:$I$9999,6,FALSE),VLOOKUP(P194,'ESO zone constants'!$H$2:$K$9984,4,FALSE)),""))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constants'!$D$2:$H$4950,5,FALSE),""),""),"")</f>
        <v/>
      </c>
      <c r="Z194" s="40"/>
      <c r="AA194" s="40"/>
      <c r="AB194" s="40"/>
      <c r="AC194" s="3" t="str">
        <f>IF(G194&lt;&gt;"LIBSETS_SETTYPE_BATTLEGROUND",IF(G194&lt;&gt;"LIBSETS_SETTYPE_SPECIAL",IF(AD194&lt;&gt;"",VLOOKUP(AD194,'ESO zone constants'!$D$2:$H$4950,5,FALSE),""),""),"")</f>
        <v/>
      </c>
      <c r="AE194" s="40"/>
      <c r="AF194" s="40"/>
      <c r="AG194" s="40"/>
      <c r="AH194" s="3" t="str">
        <f>IF(G194&lt;&gt;"LIBSETS_SETTYPE_BATTLEGROUND",IF(G194&lt;&gt;"LIBSETS_SETTYPE_SPECIAL",IF(AI194&lt;&gt;"",VLOOKUP(AI194,'ESO zone constants'!$D$2:$H$4950,5,FALSE),""),""),"")</f>
        <v/>
      </c>
      <c r="AJ194" s="40"/>
      <c r="AK194" s="40"/>
      <c r="AL194" s="40"/>
      <c r="AM194" s="3" t="str">
        <f>IF(G194&lt;&gt;"LIBSETS_SETTYPE_BATTLEGROUND",IF(G194&lt;&gt;"LIBSETS_SETTYPE_SPECIAL",IF(AN194&lt;&gt;"",VLOOKUP(AN194,'ESO zone constants'!$D$2:$H$4950,5,FALSE),""),""),"")</f>
        <v/>
      </c>
      <c r="AO194" s="40"/>
      <c r="AP194" s="40"/>
      <c r="AQ194" s="40"/>
      <c r="AR194" s="3" t="str">
        <f>IF(G194&lt;&gt;"LIBSETS_SETTYPE_BATTLEGROUND",IF(G194&lt;&gt;"LIBSETS_SETTYPE_SPECIAL",IF(AS194&lt;&gt;"",VLOOKUP(AS194,'ESO zone constants'!$D$2:$H$4950,5,FALSE),""),""),"")</f>
        <v/>
      </c>
      <c r="AT194" s="40"/>
      <c r="AU194" s="40"/>
      <c r="AV194" s="40"/>
      <c r="AW194" s="21" t="str">
        <f t="shared" si="13"/>
        <v>[231] = {wayshrines={-1,-1,-1,},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1098</v>
      </c>
      <c r="C195" t="s">
        <v>1099</v>
      </c>
      <c r="D195" s="3">
        <f t="shared" ref="D195:D258" si="18">A195</f>
        <v>232</v>
      </c>
      <c r="G195" s="8" t="s">
        <v>1656</v>
      </c>
      <c r="I195" t="s">
        <v>97</v>
      </c>
      <c r="J195" t="s">
        <v>97</v>
      </c>
      <c r="K195">
        <v>-1</v>
      </c>
      <c r="L195">
        <v>-1</v>
      </c>
      <c r="M195">
        <v>-1</v>
      </c>
      <c r="N195">
        <v>0</v>
      </c>
      <c r="O195" s="70" t="s">
        <v>483</v>
      </c>
      <c r="P195" s="3">
        <f>IF(AND(G195&lt;&gt;"LIBSETS_SETTYPE_BATTLEGROUND",G195&lt;&gt;"LIBSETS_SETTYPE_SPECIAL",G195&lt;&gt;"LIBSETS_SETTYPE_MYTHIC"), IF(Q195&lt;&gt;"",VLOOKUP(Q195,'ESO zone constants'!$D$2:$H$4950,5,FALSE),""),"")</f>
        <v>725</v>
      </c>
      <c r="Q195" t="str">
        <f>IF(OR(K195="",K195&lt;=0,ISERROR(K195)),IF(AND(O195&lt;&gt;"",NOT(ISERROR(O195))),O195, ""),VLOOKUP(K195,'ESO wayshrine node constants'!$A$3:$D$10003,4,FALSE))</f>
        <v>Maw of Lorkhaj</v>
      </c>
      <c r="S195" s="19" t="str">
        <f>IF(AND(R195&lt;&gt;"",NOT(ISERROR(R195))),R195,IF(P195&lt;&gt;"",IF(NOT(ISERROR(VLOOKUP(P195,'ESO Dungeon constants'!$D$3:$H$9999,5,FALSE))),VLOOKUP(P195,'ESO Dungeon constants'!$D$3:$I$9999,6,FALSE),VLOOKUP(P195,'ESO zone constants'!$H$2:$K$9984,4,FALSE)),""))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constants'!$D$2:$H$4950,5,FALSE),""),""),"")</f>
        <v/>
      </c>
      <c r="Z195" s="40"/>
      <c r="AA195" s="40"/>
      <c r="AB195" s="40"/>
      <c r="AC195" s="3" t="str">
        <f>IF(G195&lt;&gt;"LIBSETS_SETTYPE_BATTLEGROUND",IF(G195&lt;&gt;"LIBSETS_SETTYPE_SPECIAL",IF(AD195&lt;&gt;"",VLOOKUP(AD195,'ESO zone constants'!$D$2:$H$4950,5,FALSE),""),""),"")</f>
        <v/>
      </c>
      <c r="AE195" s="40"/>
      <c r="AF195" s="40"/>
      <c r="AG195" s="40"/>
      <c r="AH195" s="3" t="str">
        <f>IF(G195&lt;&gt;"LIBSETS_SETTYPE_BATTLEGROUND",IF(G195&lt;&gt;"LIBSETS_SETTYPE_SPECIAL",IF(AI195&lt;&gt;"",VLOOKUP(AI195,'ESO zone constants'!$D$2:$H$4950,5,FALSE),""),""),"")</f>
        <v/>
      </c>
      <c r="AJ195" s="40"/>
      <c r="AK195" s="40"/>
      <c r="AL195" s="40"/>
      <c r="AM195" s="3" t="str">
        <f>IF(G195&lt;&gt;"LIBSETS_SETTYPE_BATTLEGROUND",IF(G195&lt;&gt;"LIBSETS_SETTYPE_SPECIAL",IF(AN195&lt;&gt;"",VLOOKUP(AN195,'ESO zone constants'!$D$2:$H$4950,5,FALSE),""),""),"")</f>
        <v/>
      </c>
      <c r="AO195" s="40"/>
      <c r="AP195" s="40"/>
      <c r="AQ195" s="40"/>
      <c r="AR195" s="3" t="str">
        <f>IF(G195&lt;&gt;"LIBSETS_SETTYPE_BATTLEGROUND",IF(G195&lt;&gt;"LIBSETS_SETTYPE_SPECIAL",IF(AS195&lt;&gt;"",VLOOKUP(AS195,'ESO zone constants'!$D$2:$H$4950,5,FALSE),""),""),"")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{wayshrines={-1,-1,-1,},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 t="shared" si="18"/>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constants'!$D$2:$H$4950,5,FALSE),""),"")</f>
        <v>181</v>
      </c>
      <c r="Q196" t="str">
        <f>IF(OR(K196="",K196&lt;=0,ISERROR(K196)),IF(AND(O196&lt;&gt;"",NOT(ISERROR(O196))),O196, ""),VLOOKUP(K196,'ESO wayshrine node constants'!$A$3:$D$10003,4,FALSE))</f>
        <v>Cyrodiil</v>
      </c>
      <c r="S196" s="19" t="str">
        <f>IF(AND(R196&lt;&gt;"",NOT(ISERROR(R196))),R196,IF(P196&lt;&gt;"",IF(NOT(ISERROR(VLOOKUP(P196,'ESO Dungeon constants'!$D$3:$H$9999,5,FALSE))),VLOOKUP(P196,'ESO Dungeon constants'!$D$3:$I$9999,6,FALSE),VLOOKUP(P196,'ESO zone constants'!$H$2:$K$9984,4,FALSE)),""))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40" t="str">
        <f>IF(U196&lt;&gt;"",IF(U196&lt;&gt;"LIBSETS_DROP_MECHANIC_MONSTER_NAME",VLOOKUP(U196,'LibSets constants'!$I$4:$L$1000,4,FALSE),""),"")</f>
        <v>Gerechter Lohn (Cyrodiil/Schlachtfeld Mail)</v>
      </c>
      <c r="X196" s="3">
        <f>IF(G196&lt;&gt;"LIBSETS_SETTYPE_BATTLEGROUND",IF(G196&lt;&gt;"LIBSETS_SETTYPE_SPECIAL",IF(Y196&lt;&gt;"",VLOOKUP(Y196,'ESO zone constants'!$D$2:$H$4950,5,FALSE),""),""),"")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constants'!$D$2:$H$4950,5,FALSE),""),""),"")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constants'!$D$2:$H$4950,5,FALSE),""),""),"")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constants'!$D$2:$H$4950,5,FALSE),""),""),"")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constants'!$D$2:$H$4950,5,FALSE),""),""),"")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x14ac:dyDescent="0.25">
      <c r="A197" s="12">
        <v>235</v>
      </c>
      <c r="B197" t="s">
        <v>1102</v>
      </c>
      <c r="C197" t="s">
        <v>1103</v>
      </c>
      <c r="D197" s="3">
        <f t="shared" si="18"/>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constants'!$D$2:$H$4950,5,FALSE),""),"")</f>
        <v>181</v>
      </c>
      <c r="Q197" t="str">
        <f>IF(OR(K197="",K197&lt;=0,ISERROR(K197)),IF(AND(O197&lt;&gt;"",NOT(ISERROR(O197))),O197, ""),VLOOKUP(K197,'ESO wayshrine node constants'!$A$3:$D$10003,4,FALSE))</f>
        <v>Cyrodiil</v>
      </c>
      <c r="S197" s="19" t="str">
        <f>IF(AND(R197&lt;&gt;"",NOT(ISERROR(R197))),R197,IF(P197&lt;&gt;"",IF(NOT(ISERROR(VLOOKUP(P197,'ESO Dungeon constants'!$D$3:$H$9999,5,FALSE))),VLOOKUP(P197,'ESO Dungeon constants'!$D$3:$I$9999,6,FALSE),VLOOKUP(P197,'ESO zone constants'!$H$2:$K$9984,4,FALSE)),""))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40" t="str">
        <f>IF(U197&lt;&gt;"",IF(U197&lt;&gt;"LIBSETS_DROP_MECHANIC_MONSTER_NAME",VLOOKUP(U197,'LibSets constants'!$I$4:$L$1000,4,FALSE),""),"")</f>
        <v>Gerechter Lohn (Cyrodiil/Schlachtfeld Mail)</v>
      </c>
      <c r="X197" s="3">
        <f>IF(G197&lt;&gt;"LIBSETS_SETTYPE_BATTLEGROUND",IF(G197&lt;&gt;"LIBSETS_SETTYPE_SPECIAL",IF(Y197&lt;&gt;"",VLOOKUP(Y197,'ESO zone constants'!$D$2:$H$4950,5,FALSE),""),""),"")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constants'!$D$2:$H$4950,5,FALSE),""),""),"")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constants'!$D$2:$H$4950,5,FALSE),""),""),"")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constants'!$D$2:$H$4950,5,FALSE),""),""),"")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constants'!$D$2:$H$4950,5,FALSE),""),""),"")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x14ac:dyDescent="0.25">
      <c r="A198" s="12">
        <v>236</v>
      </c>
      <c r="B198" t="s">
        <v>1104</v>
      </c>
      <c r="C198" t="s">
        <v>1105</v>
      </c>
      <c r="D198" s="3">
        <f t="shared" si="18"/>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constants'!$D$2:$H$4950,5,FALSE),""),"")</f>
        <v>181</v>
      </c>
      <c r="Q198" t="str">
        <f>IF(OR(K198="",K198&lt;=0,ISERROR(K198)),IF(AND(O198&lt;&gt;"",NOT(ISERROR(O198))),O198, ""),VLOOKUP(K198,'ESO wayshrine node constants'!$A$3:$D$10003,4,FALSE))</f>
        <v>Cyrodiil</v>
      </c>
      <c r="S198" s="19" t="str">
        <f>IF(AND(R198&lt;&gt;"",NOT(ISERROR(R198))),R198,IF(P198&lt;&gt;"",IF(NOT(ISERROR(VLOOKUP(P198,'ESO Dungeon constants'!$D$3:$H$9999,5,FALSE))),VLOOKUP(P198,'ESO Dungeon constants'!$D$3:$I$9999,6,FALSE),VLOOKUP(P198,'ESO zone constants'!$H$2:$K$9984,4,FALSE)),""))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40" t="str">
        <f>IF(U198&lt;&gt;"",IF(U198&lt;&gt;"LIBSETS_DROP_MECHANIC_MONSTER_NAME",VLOOKUP(U198,'LibSets constants'!$I$4:$L$1000,4,FALSE),""),"")</f>
        <v>Gerechter Lohn (Cyrodiil/Schlachtfeld Mail)</v>
      </c>
      <c r="X198" s="3">
        <f>IF(G198&lt;&gt;"LIBSETS_SETTYPE_BATTLEGROUND",IF(G198&lt;&gt;"LIBSETS_SETTYPE_SPECIAL",IF(Y198&lt;&gt;"",VLOOKUP(Y198,'ESO zone constants'!$D$2:$H$4950,5,FALSE),""),""),"")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constants'!$D$2:$H$4950,5,FALSE),""),""),"")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constants'!$D$2:$H$4950,5,FALSE),""),""),"")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constants'!$D$2:$H$4950,5,FALSE),""),""),"")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constants'!$D$2:$H$4950,5,FALSE),""),""),"")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x14ac:dyDescent="0.25">
      <c r="A199" s="12">
        <v>237</v>
      </c>
      <c r="B199" t="s">
        <v>1106</v>
      </c>
      <c r="C199" t="s">
        <v>1107</v>
      </c>
      <c r="D199" s="3">
        <f t="shared" si="18"/>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constants'!$D$2:$H$4950,5,FALSE),""),"")</f>
        <v>181</v>
      </c>
      <c r="Q199" t="str">
        <f>IF(OR(K199="",K199&lt;=0,ISERROR(K199)),IF(AND(O199&lt;&gt;"",NOT(ISERROR(O199))),O199, ""),VLOOKUP(K199,'ESO wayshrine node constants'!$A$3:$D$10003,4,FALSE))</f>
        <v>Cyrodiil</v>
      </c>
      <c r="S199" s="19" t="str">
        <f>IF(AND(R199&lt;&gt;"",NOT(ISERROR(R199))),R199,IF(P199&lt;&gt;"",IF(NOT(ISERROR(VLOOKUP(P199,'ESO Dungeon constants'!$D$3:$H$9999,5,FALSE))),VLOOKUP(P199,'ESO Dungeon constants'!$D$3:$I$9999,6,FALSE),VLOOKUP(P199,'ESO zone constants'!$H$2:$K$9984,4,FALSE)),""))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40" t="str">
        <f>IF(U199&lt;&gt;"",IF(U199&lt;&gt;"LIBSETS_DROP_MECHANIC_MONSTER_NAME",VLOOKUP(U199,'LibSets constants'!$I$4:$L$1000,4,FALSE),""),"")</f>
        <v>Gerechter Lohn (Cyrodiil/Schlachtfeld Mail)</v>
      </c>
      <c r="X199" s="3">
        <f>IF(G199&lt;&gt;"LIBSETS_SETTYPE_BATTLEGROUND",IF(G199&lt;&gt;"LIBSETS_SETTYPE_SPECIAL",IF(Y199&lt;&gt;"",VLOOKUP(Y199,'ESO zone constants'!$D$2:$H$4950,5,FALSE),""),""),"")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constants'!$D$2:$H$4950,5,FALSE),""),""),"")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constants'!$D$2:$H$4950,5,FALSE),""),""),"")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constants'!$D$2:$H$4950,5,FALSE),""),""),"")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constants'!$D$2:$H$4950,5,FALSE),""),""),"")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x14ac:dyDescent="0.25">
      <c r="A200" s="12">
        <v>238</v>
      </c>
      <c r="B200" t="s">
        <v>1108</v>
      </c>
      <c r="C200" t="s">
        <v>1109</v>
      </c>
      <c r="D200" s="3">
        <f t="shared" si="18"/>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constants'!$D$2:$H$4950,5,FALSE),""),"")</f>
        <v>181</v>
      </c>
      <c r="Q200" t="str">
        <f>IF(OR(K200="",K200&lt;=0,ISERROR(K200)),IF(AND(O200&lt;&gt;"",NOT(ISERROR(O200))),O200, ""),VLOOKUP(K200,'ESO wayshrine node constants'!$A$3:$D$10003,4,FALSE))</f>
        <v>Cyrodiil</v>
      </c>
      <c r="S200" s="19" t="str">
        <f>IF(AND(R200&lt;&gt;"",NOT(ISERROR(R200))),R200,IF(P200&lt;&gt;"",IF(NOT(ISERROR(VLOOKUP(P200,'ESO Dungeon constants'!$D$3:$H$9999,5,FALSE))),VLOOKUP(P200,'ESO Dungeon constants'!$D$3:$I$9999,6,FALSE),VLOOKUP(P200,'ESO zone constants'!$H$2:$K$9984,4,FALSE)),""))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40" t="str">
        <f>IF(U200&lt;&gt;"",IF(U200&lt;&gt;"LIBSETS_DROP_MECHANIC_MONSTER_NAME",VLOOKUP(U200,'LibSets constants'!$I$4:$L$1000,4,FALSE),""),"")</f>
        <v>Gerechter Lohn (Cyrodiil/Schlachtfeld Mail)</v>
      </c>
      <c r="X200" s="3">
        <f>IF(G200&lt;&gt;"LIBSETS_SETTYPE_BATTLEGROUND",IF(G200&lt;&gt;"LIBSETS_SETTYPE_SPECIAL",IF(Y200&lt;&gt;"",VLOOKUP(Y200,'ESO zone constants'!$D$2:$H$4950,5,FALSE),""),""),"")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constants'!$D$2:$H$4950,5,FALSE),""),""),"")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constants'!$D$2:$H$4950,5,FALSE),""),""),"")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constants'!$D$2:$H$4950,5,FALSE),""),""),"")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constants'!$D$2:$H$4950,5,FALSE),""),""),"")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x14ac:dyDescent="0.25">
      <c r="A201" s="12">
        <v>239</v>
      </c>
      <c r="B201" t="s">
        <v>1110</v>
      </c>
      <c r="C201" t="s">
        <v>1111</v>
      </c>
      <c r="D201" s="3">
        <f t="shared" si="18"/>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constants'!$D$2:$H$4950,5,FALSE),""),"")</f>
        <v>181</v>
      </c>
      <c r="Q201" t="str">
        <f>IF(OR(K201="",K201&lt;=0,ISERROR(K201)),IF(AND(O201&lt;&gt;"",NOT(ISERROR(O201))),O201, ""),VLOOKUP(K201,'ESO wayshrine node constants'!$A$3:$D$10003,4,FALSE))</f>
        <v>Cyrodiil</v>
      </c>
      <c r="S201" s="19" t="str">
        <f>IF(AND(R201&lt;&gt;"",NOT(ISERROR(R201))),R201,IF(P201&lt;&gt;"",IF(NOT(ISERROR(VLOOKUP(P201,'ESO Dungeon constants'!$D$3:$H$9999,5,FALSE))),VLOOKUP(P201,'ESO Dungeon constants'!$D$3:$I$9999,6,FALSE),VLOOKUP(P201,'ESO zone constants'!$H$2:$K$9984,4,FALSE)),""))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40" t="str">
        <f>IF(U201&lt;&gt;"",IF(U201&lt;&gt;"LIBSETS_DROP_MECHANIC_MONSTER_NAME",VLOOKUP(U201,'LibSets constants'!$I$4:$L$1000,4,FALSE),""),"")</f>
        <v>Gerechter Lohn (Cyrodiil/Schlachtfeld Mail)</v>
      </c>
      <c r="X201" s="3">
        <f>IF(G201&lt;&gt;"LIBSETS_SETTYPE_BATTLEGROUND",IF(G201&lt;&gt;"LIBSETS_SETTYPE_SPECIAL",IF(Y201&lt;&gt;"",VLOOKUP(Y201,'ESO zone constants'!$D$2:$H$4950,5,FALSE),""),""),"")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constants'!$D$2:$H$4950,5,FALSE),""),""),"")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constants'!$D$2:$H$4950,5,FALSE),""),""),"")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constants'!$D$2:$H$4950,5,FALSE),""),""),"")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constants'!$D$2:$H$4950,5,FALSE),""),""),"")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constants'!$D$2:$H$4950,5,FALSE),""),"")</f>
        <v>823</v>
      </c>
      <c r="Q202" t="str">
        <f>IF(OR(K202="",K202&lt;=0,ISERROR(K202)),IF(AND(O202&lt;&gt;"",NOT(ISERROR(O202))),O202, ""),VLOOKUP(K202,'ESO wayshrine node constants'!$A$3:$D$10003,4,FALSE))</f>
        <v>Gold Coast</v>
      </c>
      <c r="S202" s="19" t="str">
        <f>IF(AND(R202&lt;&gt;"",NOT(ISERROR(R202))),R202,IF(P202&lt;&gt;"",IF(NOT(ISERROR(VLOOKUP(P202,'ESO Dungeon constants'!$D$3:$H$9999,5,FALSE))),VLOOKUP(P202,'ESO Dungeon constants'!$D$3:$I$9999,6,FALSE),VLOOKUP(P202,'ESO zone constants'!$H$2:$K$9984,4,FALSE)),""))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constants'!$D$2:$H$4950,5,FALSE),""),""),"")</f>
        <v>823</v>
      </c>
      <c r="Y202" t="str">
        <f>VLOOKUP(L202,'ESO wayshrine node constants'!$A$3:$D$10003,4,FALSE)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constants'!$D$2:$H$4950,5,FALSE),""),""),"")</f>
        <v>823</v>
      </c>
      <c r="AD202" t="str">
        <f>VLOOKUP(M202,'ESO wayshrine node constants'!$A$3:$D$10003,4,FALSE)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constants'!$D$2:$H$4950,5,FALSE),""),""),"")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constants'!$D$2:$H$4950,5,FALSE),""),""),"")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constants'!$D$2:$H$4950,5,FALSE),""),""),"")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constants'!$D$2:$H$4950,5,FALSE),""),"")</f>
        <v>823</v>
      </c>
      <c r="Q203" t="str">
        <f>IF(OR(K203="",K203&lt;=0,ISERROR(K203)),IF(AND(O203&lt;&gt;"",NOT(ISERROR(O203))),O203, ""),VLOOKUP(K203,'ESO wayshrine node constants'!$A$3:$D$10003,4,FALSE))</f>
        <v>Gold Coast</v>
      </c>
      <c r="S203" s="19" t="str">
        <f>IF(AND(R203&lt;&gt;"",NOT(ISERROR(R203))),R203,IF(P203&lt;&gt;"",IF(NOT(ISERROR(VLOOKUP(P203,'ESO Dungeon constants'!$D$3:$H$9999,5,FALSE))),VLOOKUP(P203,'ESO Dungeon constants'!$D$3:$I$9999,6,FALSE),VLOOKUP(P203,'ESO zone constants'!$H$2:$K$9984,4,FALSE)),""))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constants'!$D$2:$H$4950,5,FALSE),""),""),"")</f>
        <v>823</v>
      </c>
      <c r="Y203" t="str">
        <f>VLOOKUP(L203,'ESO wayshrine node constants'!$A$3:$D$10003,4,FALSE)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constants'!$D$2:$H$4950,5,FALSE),""),""),"")</f>
        <v>823</v>
      </c>
      <c r="AD203" t="str">
        <f>VLOOKUP(M203,'ESO wayshrine node constants'!$A$3:$D$10003,4,FALSE)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constants'!$D$2:$H$4950,5,FALSE),""),""),"")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constants'!$D$2:$H$4950,5,FALSE),""),""),"")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constants'!$D$2:$H$4950,5,FALSE),""),""),"")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constants'!$D$2:$H$4950,5,FALSE),""),"")</f>
        <v>823</v>
      </c>
      <c r="Q204" t="str">
        <f>IF(OR(K204="",K204&lt;=0,ISERROR(K204)),IF(AND(O204&lt;&gt;"",NOT(ISERROR(O204))),O204, ""),VLOOKUP(K204,'ESO wayshrine node constants'!$A$3:$D$10003,4,FALSE))</f>
        <v>Gold Coast</v>
      </c>
      <c r="S204" s="19" t="str">
        <f>IF(AND(R204&lt;&gt;"",NOT(ISERROR(R204))),R204,IF(P204&lt;&gt;"",IF(NOT(ISERROR(VLOOKUP(P204,'ESO Dungeon constants'!$D$3:$H$9999,5,FALSE))),VLOOKUP(P204,'ESO Dungeon constants'!$D$3:$I$9999,6,FALSE),VLOOKUP(P204,'ESO zone constants'!$H$2:$K$9984,4,FALSE)),""))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constants'!$D$2:$H$4950,5,FALSE),""),""),"")</f>
        <v>823</v>
      </c>
      <c r="Y204" t="str">
        <f>VLOOKUP(L204,'ESO wayshrine node constants'!$A$3:$D$10003,4,FALSE)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constants'!$D$2:$H$4950,5,FALSE),""),""),"")</f>
        <v>823</v>
      </c>
      <c r="AD204" t="str">
        <f>VLOOKUP(M204,'ESO wayshrine node constants'!$A$3:$D$10003,4,FALSE)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constants'!$D$2:$H$4950,5,FALSE),""),""),"")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constants'!$D$2:$H$4950,5,FALSE),""),""),"")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constants'!$D$2:$H$4950,5,FALSE),""),""),"")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1118</v>
      </c>
      <c r="C205" t="s">
        <v>1119</v>
      </c>
      <c r="D205" s="3">
        <f t="shared" si="18"/>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constants'!$D$2:$H$4950,5,FALSE),""),"")</f>
        <v>823</v>
      </c>
      <c r="Q205" t="str">
        <f>IF(OR(K205="",K205&lt;=0,ISERROR(K205)),IF(AND(O205&lt;&gt;"",NOT(ISERROR(O205))),O205, ""),VLOOKUP(K205,'ESO wayshrine node constants'!$A$3:$D$10003,4,FALSE))</f>
        <v>Gold Coast</v>
      </c>
      <c r="S205" s="19" t="str">
        <f>IF(AND(R205&lt;&gt;"",NOT(ISERROR(R205))),R205,IF(P205&lt;&gt;"",IF(NOT(ISERROR(VLOOKUP(P205,'ESO Dungeon constants'!$D$3:$H$9999,5,FALSE))),VLOOKUP(P205,'ESO Dungeon constants'!$D$3:$I$9999,6,FALSE),VLOOKUP(P205,'ESO zone constants'!$H$2:$K$9984,4,FALSE)),""))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constants'!$D$2:$H$4950,5,FALSE),""),""),"")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constants'!$D$2:$H$4950,5,FALSE),""),""),"")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constants'!$D$2:$H$4950,5,FALSE),""),""),"")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constants'!$D$2:$H$4950,5,FALSE),""),""),"")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constants'!$D$2:$H$4950,5,FALSE),""),""),"")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1120</v>
      </c>
      <c r="C206" t="s">
        <v>1121</v>
      </c>
      <c r="D206" s="3">
        <f t="shared" si="18"/>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constants'!$D$2:$H$4950,5,FALSE),""),"")</f>
        <v>823</v>
      </c>
      <c r="Q206" t="str">
        <f>IF(OR(K206="",K206&lt;=0,ISERROR(K206)),IF(AND(O206&lt;&gt;"",NOT(ISERROR(O206))),O206, ""),VLOOKUP(K206,'ESO wayshrine node constants'!$A$3:$D$10003,4,FALSE))</f>
        <v>Gold Coast</v>
      </c>
      <c r="S206" s="19" t="str">
        <f>IF(AND(R206&lt;&gt;"",NOT(ISERROR(R206))),R206,IF(P206&lt;&gt;"",IF(NOT(ISERROR(VLOOKUP(P206,'ESO Dungeon constants'!$D$3:$H$9999,5,FALSE))),VLOOKUP(P206,'ESO Dungeon constants'!$D$3:$I$9999,6,FALSE),VLOOKUP(P206,'ESO zone constants'!$H$2:$K$9984,4,FALSE)),""))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constants'!$D$2:$H$4950,5,FALSE),""),""),"")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constants'!$D$2:$H$4950,5,FALSE),""),""),"")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constants'!$D$2:$H$4950,5,FALSE),""),""),"")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constants'!$D$2:$H$4950,5,FALSE),""),""),"")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constants'!$D$2:$H$4950,5,FALSE),""),""),"")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1122</v>
      </c>
      <c r="C207" t="s">
        <v>1123</v>
      </c>
      <c r="D207" s="3">
        <f t="shared" si="18"/>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constants'!$D$2:$H$4950,5,FALSE),""),"")</f>
        <v>823</v>
      </c>
      <c r="Q207" t="str">
        <f>IF(OR(K207="",K207&lt;=0,ISERROR(K207)),IF(AND(O207&lt;&gt;"",NOT(ISERROR(O207))),O207, ""),VLOOKUP(K207,'ESO wayshrine node constants'!$A$3:$D$10003,4,FALSE))</f>
        <v>Gold Coast</v>
      </c>
      <c r="S207" s="19" t="str">
        <f>IF(AND(R207&lt;&gt;"",NOT(ISERROR(R207))),R207,IF(P207&lt;&gt;"",IF(NOT(ISERROR(VLOOKUP(P207,'ESO Dungeon constants'!$D$3:$H$9999,5,FALSE))),VLOOKUP(P207,'ESO Dungeon constants'!$D$3:$I$9999,6,FALSE),VLOOKUP(P207,'ESO zone constants'!$H$2:$K$9984,4,FALSE)),""))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constants'!$D$2:$H$4950,5,FALSE),""),""),"")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constants'!$D$2:$H$4950,5,FALSE),""),""),"")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constants'!$D$2:$H$4950,5,FALSE),""),""),"")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constants'!$D$2:$H$4950,5,FALSE),""),""),"")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constants'!$D$2:$H$4950,5,FALSE),""),""),"")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1124</v>
      </c>
      <c r="C208" t="s">
        <v>1125</v>
      </c>
      <c r="D208" s="3">
        <f t="shared" si="18"/>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constants'!$D$2:$H$4950,5,FALSE),""),"")</f>
        <v>643</v>
      </c>
      <c r="Q208" t="str">
        <f>IF(OR(K208="",K208&lt;=0,ISERROR(K208)),IF(AND(O208&lt;&gt;"",NOT(ISERROR(O208))),O208, ""),VLOOKUP(K208,'ESO wayshrine node constants'!$A$3:$D$10003,4,FALSE))</f>
        <v>Imperial Sewers</v>
      </c>
      <c r="S208" s="19" t="str">
        <f>IF(AND(R208&lt;&gt;"",NOT(ISERROR(R208))),R208,IF(P208&lt;&gt;"",IF(NOT(ISERROR(VLOOKUP(P208,'ESO Dungeon constants'!$D$3:$H$9999,5,FALSE))),VLOOKUP(P208,'ESO Dungeon constants'!$D$3:$I$9999,6,FALSE),VLOOKUP(P208,'ESO zone constants'!$H$2:$K$9984,4,FALSE)),""))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constants'!$D$2:$H$4950,5,FALSE),""),""),"")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constants'!$D$2:$H$4950,5,FALSE),""),""),"")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constants'!$D$2:$H$4950,5,FALSE),""),""),"")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constants'!$D$2:$H$4950,5,FALSE),""),""),"")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constants'!$D$2:$H$4950,5,FALSE),""),""),"")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1126</v>
      </c>
      <c r="C209" t="s">
        <v>1127</v>
      </c>
      <c r="D209" s="3">
        <f t="shared" si="18"/>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constants'!$D$2:$H$4950,5,FALSE),""),"")</f>
        <v>643</v>
      </c>
      <c r="Q209" t="str">
        <f>IF(OR(K209="",K209&lt;=0,ISERROR(K209)),IF(AND(O209&lt;&gt;"",NOT(ISERROR(O209))),O209, ""),VLOOKUP(K209,'ESO wayshrine node constants'!$A$3:$D$10003,4,FALSE))</f>
        <v>Imperial Sewers</v>
      </c>
      <c r="S209" s="19" t="str">
        <f>IF(AND(R209&lt;&gt;"",NOT(ISERROR(R209))),R209,IF(P209&lt;&gt;"",IF(NOT(ISERROR(VLOOKUP(P209,'ESO Dungeon constants'!$D$3:$H$9999,5,FALSE))),VLOOKUP(P209,'ESO Dungeon constants'!$D$3:$I$9999,6,FALSE),VLOOKUP(P209,'ESO zone constants'!$H$2:$K$9984,4,FALSE)),""))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constants'!$D$2:$H$4950,5,FALSE),""),""),"")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constants'!$D$2:$H$4950,5,FALSE),""),""),"")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constants'!$D$2:$H$4950,5,FALSE),""),""),"")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constants'!$D$2:$H$4950,5,FALSE),""),""),"")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constants'!$D$2:$H$4950,5,FALSE),""),""),"")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1128</v>
      </c>
      <c r="C210" t="s">
        <v>1129</v>
      </c>
      <c r="D210" s="3">
        <f t="shared" si="18"/>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constants'!$D$2:$H$4950,5,FALSE),""),"")</f>
        <v>643</v>
      </c>
      <c r="Q210" t="str">
        <f>IF(OR(K210="",K210&lt;=0,ISERROR(K210)),IF(AND(O210&lt;&gt;"",NOT(ISERROR(O210))),O210, ""),VLOOKUP(K210,'ESO wayshrine node constants'!$A$3:$D$10003,4,FALSE))</f>
        <v>Imperial Sewers</v>
      </c>
      <c r="S210" s="19" t="str">
        <f>IF(AND(R210&lt;&gt;"",NOT(ISERROR(R210))),R210,IF(P210&lt;&gt;"",IF(NOT(ISERROR(VLOOKUP(P210,'ESO Dungeon constants'!$D$3:$H$9999,5,FALSE))),VLOOKUP(P210,'ESO Dungeon constants'!$D$3:$I$9999,6,FALSE),VLOOKUP(P210,'ESO zone constants'!$H$2:$K$9984,4,FALSE)),""))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constants'!$D$2:$H$4950,5,FALSE),""),""),"")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constants'!$D$2:$H$4950,5,FALSE),""),""),"")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constants'!$D$2:$H$4950,5,FALSE),""),""),"")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constants'!$D$2:$H$4950,5,FALSE),""),""),"")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constants'!$D$2:$H$4950,5,FALSE),""),""),"")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1130</v>
      </c>
      <c r="C211" t="s">
        <v>1131</v>
      </c>
      <c r="D211" s="3">
        <f t="shared" si="18"/>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constants'!$D$2:$H$4950,5,FALSE),""),"")</f>
        <v>643</v>
      </c>
      <c r="Q211" t="str">
        <f>IF(OR(K211="",K211&lt;=0,ISERROR(K211)),IF(AND(O211&lt;&gt;"",NOT(ISERROR(O211))),O211, ""),VLOOKUP(K211,'ESO wayshrine node constants'!$A$3:$D$10003,4,FALSE))</f>
        <v>Imperial Sewers</v>
      </c>
      <c r="S211" s="19" t="str">
        <f>IF(AND(R211&lt;&gt;"",NOT(ISERROR(R211))),R211,IF(P211&lt;&gt;"",IF(NOT(ISERROR(VLOOKUP(P211,'ESO Dungeon constants'!$D$3:$H$9999,5,FALSE))),VLOOKUP(P211,'ESO Dungeon constants'!$D$3:$I$9999,6,FALSE),VLOOKUP(P211,'ESO zone constants'!$H$2:$K$9984,4,FALSE)),""))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constants'!$D$2:$H$4950,5,FALSE),""),""),"")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constants'!$D$2:$H$4950,5,FALSE),""),""),"")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constants'!$D$2:$H$4950,5,FALSE),""),""),"")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constants'!$D$2:$H$4950,5,FALSE),""),""),"")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constants'!$D$2:$H$4950,5,FALSE),""),""),"")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1132</v>
      </c>
      <c r="C212" t="s">
        <v>13</v>
      </c>
      <c r="D212" s="3">
        <f t="shared" si="18"/>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constants'!$D$2:$H$4950,5,FALSE),""),"")</f>
        <v>843</v>
      </c>
      <c r="Q212" t="str">
        <f>IF(OR(K212="",K212&lt;=0,ISERROR(K212)),IF(AND(O212&lt;&gt;"",NOT(ISERROR(O212))),O212, ""),VLOOKUP(K212,'ESO wayshrine node constants'!$A$3:$D$10003,4,FALSE))</f>
        <v>Ruins of Mazzatun</v>
      </c>
      <c r="S212" s="19" t="str">
        <f>IF(AND(R212&lt;&gt;"",NOT(ISERROR(R212))),R212,IF(P212&lt;&gt;"",IF(NOT(ISERROR(VLOOKUP(P212,'ESO Dungeon constants'!$D$3:$H$9999,5,FALSE))),VLOOKUP(P212,'ESO Dungeon constants'!$D$3:$I$9999,6,FALSE),VLOOKUP(P212,'ESO zone constants'!$H$2:$K$9984,4,FALSE)),""))</f>
        <v>DLC_SHADOWS_OF_THE_HIST</v>
      </c>
      <c r="T212" s="3" t="str">
        <f>IF(S212&lt;&gt;"",VLOOKUP(S212,'LibSets constants'!$B$4:$C$1000,2,FALSE),"")</f>
        <v>Shadows of the Hist</v>
      </c>
      <c r="U212" s="33" t="s">
        <v>1726</v>
      </c>
      <c r="V212" s="43" t="s">
        <v>1532</v>
      </c>
      <c r="W212" s="40" t="s">
        <v>1821</v>
      </c>
      <c r="X212" s="3" t="str">
        <f>IF(G212&lt;&gt;"LIBSETS_SETTYPE_BATTLEGROUND",IF(G212&lt;&gt;"LIBSETS_SETTYPE_SPECIAL",IF(Y212&lt;&gt;"",VLOOKUP(Y212,'ESO zone constants'!$D$2:$H$4950,5,FALSE),""),""),"")</f>
        <v/>
      </c>
      <c r="Z212" s="43"/>
      <c r="AA212" s="43"/>
      <c r="AB212" s="43"/>
      <c r="AC212" s="3" t="str">
        <f>IF(G212&lt;&gt;"LIBSETS_SETTYPE_BATTLEGROUND",IF(G212&lt;&gt;"LIBSETS_SETTYPE_SPECIAL",IF(AD212&lt;&gt;"",VLOOKUP(AD212,'ESO zone constants'!$D$2:$H$4950,5,FALSE),""),""),"")</f>
        <v/>
      </c>
      <c r="AE212" s="43"/>
      <c r="AF212" s="43"/>
      <c r="AG212" s="43"/>
      <c r="AH212" s="3" t="str">
        <f>IF(G212&lt;&gt;"LIBSETS_SETTYPE_BATTLEGROUND",IF(G212&lt;&gt;"LIBSETS_SETTYPE_SPECIAL",IF(AI212&lt;&gt;"",VLOOKUP(AI212,'ESO zone constants'!$D$2:$H$4950,5,FALSE),""),""),"")</f>
        <v/>
      </c>
      <c r="AJ212" s="43"/>
      <c r="AK212" s="43"/>
      <c r="AL212" s="43"/>
      <c r="AM212" s="3" t="str">
        <f>IF(G212&lt;&gt;"LIBSETS_SETTYPE_BATTLEGROUND",IF(G212&lt;&gt;"LIBSETS_SETTYPE_SPECIAL",IF(AN212&lt;&gt;"",VLOOKUP(AN212,'ESO zone constants'!$D$2:$H$4950,5,FALSE),""),""),"")</f>
        <v/>
      </c>
      <c r="AO212" s="43"/>
      <c r="AP212" s="43"/>
      <c r="AQ212" s="43"/>
      <c r="AR212" s="3" t="str">
        <f>IF(G212&lt;&gt;"LIBSETS_SETTYPE_BATTLEGROUND",IF(G212&lt;&gt;"LIBSETS_SETTYPE_SPECIAL",IF(AS212&lt;&gt;"",VLOOKUP(AS212,'ESO zone constants'!$D$2:$H$4950,5,FALSE),""),""),"")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constants'!$D$2:$H$4950,5,FALSE),""),"")</f>
        <v>848</v>
      </c>
      <c r="Q213" t="str">
        <f>IF(OR(K213="",K213&lt;=0,ISERROR(K213)),IF(AND(O213&lt;&gt;"",NOT(ISERROR(O213))),O213, ""),VLOOKUP(K213,'ESO wayshrine node constants'!$A$3:$D$10003,4,FALSE))</f>
        <v>Cradle of Shadows</v>
      </c>
      <c r="S213" s="19" t="str">
        <f>IF(AND(R213&lt;&gt;"",NOT(ISERROR(R213))),R213,IF(P213&lt;&gt;"",IF(NOT(ISERROR(VLOOKUP(P213,'ESO Dungeon constants'!$D$3:$H$9999,5,FALSE))),VLOOKUP(P213,'ESO Dungeon constants'!$D$3:$I$9999,6,FALSE),VLOOKUP(P213,'ESO zone constants'!$H$2:$K$9984,4,FALSE)),""))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constants'!$D$2:$H$4950,5,FALSE),""),""),"")</f>
        <v/>
      </c>
      <c r="Z213" s="43"/>
      <c r="AA213" s="43"/>
      <c r="AB213" s="43"/>
      <c r="AC213" s="3" t="str">
        <f>IF(G213&lt;&gt;"LIBSETS_SETTYPE_BATTLEGROUND",IF(G213&lt;&gt;"LIBSETS_SETTYPE_SPECIAL",IF(AD213&lt;&gt;"",VLOOKUP(AD213,'ESO zone constants'!$D$2:$H$4950,5,FALSE),""),""),"")</f>
        <v/>
      </c>
      <c r="AE213" s="43"/>
      <c r="AF213" s="43"/>
      <c r="AG213" s="43"/>
      <c r="AH213" s="3" t="str">
        <f>IF(G213&lt;&gt;"LIBSETS_SETTYPE_BATTLEGROUND",IF(G213&lt;&gt;"LIBSETS_SETTYPE_SPECIAL",IF(AI213&lt;&gt;"",VLOOKUP(AI213,'ESO zone constants'!$D$2:$H$4950,5,FALSE),""),""),"")</f>
        <v/>
      </c>
      <c r="AJ213" s="43"/>
      <c r="AK213" s="43"/>
      <c r="AL213" s="43"/>
      <c r="AM213" s="3" t="str">
        <f>IF(G213&lt;&gt;"LIBSETS_SETTYPE_BATTLEGROUND",IF(G213&lt;&gt;"LIBSETS_SETTYPE_SPECIAL",IF(AN213&lt;&gt;"",VLOOKUP(AN213,'ESO zone constants'!$D$2:$H$4950,5,FALSE),""),""),"")</f>
        <v/>
      </c>
      <c r="AO213" s="43"/>
      <c r="AP213" s="43"/>
      <c r="AQ213" s="43"/>
      <c r="AR213" s="3" t="str">
        <f>IF(G213&lt;&gt;"LIBSETS_SETTYPE_BATTLEGROUND",IF(G213&lt;&gt;"LIBSETS_SETTYPE_SPECIAL",IF(AS213&lt;&gt;"",VLOOKUP(AS213,'ESO zone constants'!$D$2:$H$4950,5,FALSE),""),""),"")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1133</v>
      </c>
      <c r="C214" t="s">
        <v>1134</v>
      </c>
      <c r="D214" s="3">
        <f t="shared" si="18"/>
        <v>258</v>
      </c>
      <c r="G214" s="8" t="s">
        <v>1652</v>
      </c>
      <c r="I214" t="s">
        <v>97</v>
      </c>
      <c r="J214" t="s">
        <v>97</v>
      </c>
      <c r="K214">
        <v>-1</v>
      </c>
      <c r="L214">
        <v>-1</v>
      </c>
      <c r="M214">
        <v>-1</v>
      </c>
      <c r="N214">
        <v>0</v>
      </c>
      <c r="O214" s="70" t="s">
        <v>53</v>
      </c>
      <c r="P214" s="3">
        <f>IF(AND(G214&lt;&gt;"LIBSETS_SETTYPE_BATTLEGROUND",G214&lt;&gt;"LIBSETS_SETTYPE_SPECIAL",G214&lt;&gt;"LIBSETS_SETTYPE_MYTHIC"), IF(Q214&lt;&gt;"",VLOOKUP(Q214,'ESO zone constants'!$D$2:$H$4950,5,FALSE),""),"")</f>
        <v>843</v>
      </c>
      <c r="Q214" t="str">
        <f>IF(OR(K214="",K214&lt;=0,ISERROR(K214)),IF(AND(O214&lt;&gt;"",NOT(ISERROR(O214))),O214, ""),VLOOKUP(K214,'ESO wayshrine node constants'!$A$3:$D$10003,4,FALSE))</f>
        <v>Ruins of Mazzatun</v>
      </c>
      <c r="S214" s="19" t="str">
        <f>IF(AND(R214&lt;&gt;"",NOT(ISERROR(R214))),R214,IF(P214&lt;&gt;"",IF(NOT(ISERROR(VLOOKUP(P214,'ESO Dungeon constants'!$D$3:$H$9999,5,FALSE))),VLOOKUP(P214,'ESO Dungeon constants'!$D$3:$I$9999,6,FALSE),VLOOKUP(P214,'ESO zone constants'!$H$2:$K$9984,4,FALSE)),""))</f>
        <v>DLC_SHADOWS_OF_THE_HIST</v>
      </c>
      <c r="T214" s="3" t="str">
        <f>IF(S214&lt;&gt;"",VLOOKUP(S214,'LibSets constants'!$B$4:$C$1000,2,FALSE),"")</f>
        <v>Shadows of the Hist</v>
      </c>
      <c r="V214" s="41" t="str">
        <f>IF(U214&lt;&gt;"",IF(U214&lt;&gt;"LIBSETS_DROP_MECHANIC_MONSTER_NAME",VLOOKUP(U214,'LibSets constants'!$I$4:$L$1000,3,FALSE),""),"")</f>
        <v/>
      </c>
      <c r="W214" s="40" t="str">
        <f>IF(U214&lt;&gt;"",IF(U214&lt;&gt;"LIBSETS_DROP_MECHANIC_MONSTER_NAME",VLOOKUP(U214,'LibSets constants'!$I$4:$L$1000,4,FALSE),""),"")</f>
        <v/>
      </c>
      <c r="X214" s="3" t="str">
        <f>IF(G214&lt;&gt;"LIBSETS_SETTYPE_BATTLEGROUND",IF(G214&lt;&gt;"LIBSETS_SETTYPE_SPECIAL",IF(Y214&lt;&gt;"",VLOOKUP(Y214,'ESO zone constants'!$D$2:$H$4950,5,FALSE),""),""),"")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constants'!$D$2:$H$4950,5,FALSE),""),""),"")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constants'!$D$2:$H$4950,5,FALSE),""),""),"")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constants'!$D$2:$H$4950,5,FALSE),""),""),"")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constants'!$D$2:$H$4950,5,FALSE),""),""),"")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[258] = {wayshrines={-1,-1,-1,},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1135</v>
      </c>
      <c r="C215" t="s">
        <v>1136</v>
      </c>
      <c r="D215" s="3">
        <f t="shared" si="18"/>
        <v>259</v>
      </c>
      <c r="G215" s="8" t="s">
        <v>1652</v>
      </c>
      <c r="I215" t="s">
        <v>97</v>
      </c>
      <c r="J215" t="s">
        <v>97</v>
      </c>
      <c r="K215">
        <v>-1</v>
      </c>
      <c r="L215">
        <v>-1</v>
      </c>
      <c r="M215">
        <v>-1</v>
      </c>
      <c r="N215">
        <v>0</v>
      </c>
      <c r="O215" s="70" t="s">
        <v>53</v>
      </c>
      <c r="P215" s="3">
        <f>IF(AND(G215&lt;&gt;"LIBSETS_SETTYPE_BATTLEGROUND",G215&lt;&gt;"LIBSETS_SETTYPE_SPECIAL",G215&lt;&gt;"LIBSETS_SETTYPE_MYTHIC"), IF(Q215&lt;&gt;"",VLOOKUP(Q215,'ESO zone constants'!$D$2:$H$4950,5,FALSE),""),"")</f>
        <v>843</v>
      </c>
      <c r="Q215" t="str">
        <f>IF(OR(K215="",K215&lt;=0,ISERROR(K215)),IF(AND(O215&lt;&gt;"",NOT(ISERROR(O215))),O215, ""),VLOOKUP(K215,'ESO wayshrine node constants'!$A$3:$D$10003,4,FALSE))</f>
        <v>Ruins of Mazzatun</v>
      </c>
      <c r="S215" s="19" t="str">
        <f>IF(AND(R215&lt;&gt;"",NOT(ISERROR(R215))),R215,IF(P215&lt;&gt;"",IF(NOT(ISERROR(VLOOKUP(P215,'ESO Dungeon constants'!$D$3:$H$9999,5,FALSE))),VLOOKUP(P215,'ESO Dungeon constants'!$D$3:$I$9999,6,FALSE),VLOOKUP(P215,'ESO zone constants'!$H$2:$K$9984,4,FALSE)),""))</f>
        <v>DLC_SHADOWS_OF_THE_HIST</v>
      </c>
      <c r="T215" s="3" t="str">
        <f>IF(S215&lt;&gt;"",VLOOKUP(S215,'LibSets constants'!$B$4:$C$1000,2,FALSE),"")</f>
        <v>Shadows of the Hist</v>
      </c>
      <c r="V215" s="41" t="str">
        <f>IF(U215&lt;&gt;"",IF(U215&lt;&gt;"LIBSETS_DROP_MECHANIC_MONSTER_NAME",VLOOKUP(U215,'LibSets constants'!$I$4:$L$1000,3,FALSE),""),"")</f>
        <v/>
      </c>
      <c r="W215" s="40" t="str">
        <f>IF(U215&lt;&gt;"",IF(U215&lt;&gt;"LIBSETS_DROP_MECHANIC_MONSTER_NAME",VLOOKUP(U215,'LibSets constants'!$I$4:$L$1000,4,FALSE),""),"")</f>
        <v/>
      </c>
      <c r="X215" s="3" t="str">
        <f>IF(G215&lt;&gt;"LIBSETS_SETTYPE_BATTLEGROUND",IF(G215&lt;&gt;"LIBSETS_SETTYPE_SPECIAL",IF(Y215&lt;&gt;"",VLOOKUP(Y215,'ESO zone constants'!$D$2:$H$4950,5,FALSE),""),""),"")</f>
        <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constants'!$D$2:$H$4950,5,FALSE),""),""),"")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constants'!$D$2:$H$4950,5,FALSE),""),""),"")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constants'!$D$2:$H$4950,5,FALSE),""),""),"")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constants'!$D$2:$H$4950,5,FALSE),""),""),"")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[259] = {wayshrines={-1,-1,-1,},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1137</v>
      </c>
      <c r="C216" t="s">
        <v>1138</v>
      </c>
      <c r="D216" s="3">
        <f t="shared" si="18"/>
        <v>260</v>
      </c>
      <c r="G216" s="8" t="s">
        <v>1652</v>
      </c>
      <c r="I216" t="s">
        <v>97</v>
      </c>
      <c r="J216" t="s">
        <v>97</v>
      </c>
      <c r="K216">
        <v>-1</v>
      </c>
      <c r="L216">
        <v>-1</v>
      </c>
      <c r="M216">
        <v>-1</v>
      </c>
      <c r="N216">
        <v>0</v>
      </c>
      <c r="O216" s="70" t="s">
        <v>53</v>
      </c>
      <c r="P216" s="3">
        <f>IF(AND(G216&lt;&gt;"LIBSETS_SETTYPE_BATTLEGROUND",G216&lt;&gt;"LIBSETS_SETTYPE_SPECIAL",G216&lt;&gt;"LIBSETS_SETTYPE_MYTHIC"), IF(Q216&lt;&gt;"",VLOOKUP(Q216,'ESO zone constants'!$D$2:$H$4950,5,FALSE),""),"")</f>
        <v>843</v>
      </c>
      <c r="Q216" t="str">
        <f>IF(OR(K216="",K216&lt;=0,ISERROR(K216)),IF(AND(O216&lt;&gt;"",NOT(ISERROR(O216))),O216, ""),VLOOKUP(K216,'ESO wayshrine node constants'!$A$3:$D$10003,4,FALSE))</f>
        <v>Ruins of Mazzatun</v>
      </c>
      <c r="S216" s="19" t="str">
        <f>IF(AND(R216&lt;&gt;"",NOT(ISERROR(R216))),R216,IF(P216&lt;&gt;"",IF(NOT(ISERROR(VLOOKUP(P216,'ESO Dungeon constants'!$D$3:$H$9999,5,FALSE))),VLOOKUP(P216,'ESO Dungeon constants'!$D$3:$I$9999,6,FALSE),VLOOKUP(P216,'ESO zone constants'!$H$2:$K$9984,4,FALSE)),""))</f>
        <v>DLC_SHADOWS_OF_THE_HIST</v>
      </c>
      <c r="T216" s="3" t="str">
        <f>IF(S216&lt;&gt;"",VLOOKUP(S216,'LibSets constants'!$B$4:$C$1000,2,FALSE),"")</f>
        <v>Shadows of the Hist</v>
      </c>
      <c r="V216" s="41" t="str">
        <f>IF(U216&lt;&gt;"",IF(U216&lt;&gt;"LIBSETS_DROP_MECHANIC_MONSTER_NAME",VLOOKUP(U216,'LibSets constants'!$I$4:$L$1000,3,FALSE),""),"")</f>
        <v/>
      </c>
      <c r="W216" s="40" t="str">
        <f>IF(U216&lt;&gt;"",IF(U216&lt;&gt;"LIBSETS_DROP_MECHANIC_MONSTER_NAME",VLOOKUP(U216,'LibSets constants'!$I$4:$L$1000,4,FALSE),""),"")</f>
        <v/>
      </c>
      <c r="X216" s="3" t="str">
        <f>IF(G216&lt;&gt;"LIBSETS_SETTYPE_BATTLEGROUND",IF(G216&lt;&gt;"LIBSETS_SETTYPE_SPECIAL",IF(Y216&lt;&gt;"",VLOOKUP(Y216,'ESO zone constants'!$D$2:$H$4950,5,FALSE),""),""),"")</f>
        <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constants'!$D$2:$H$4950,5,FALSE),""),""),"")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constants'!$D$2:$H$4950,5,FALSE),""),""),"")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constants'!$D$2:$H$4950,5,FALSE),""),""),"")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constants'!$D$2:$H$4950,5,FALSE),""),""),"")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[260] = {wayshrines={-1,-1,-1,},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1139</v>
      </c>
      <c r="C217" t="s">
        <v>1140</v>
      </c>
      <c r="D217" s="3">
        <f t="shared" si="18"/>
        <v>261</v>
      </c>
      <c r="G217" s="8" t="s">
        <v>1652</v>
      </c>
      <c r="I217" t="s">
        <v>97</v>
      </c>
      <c r="J217" t="s">
        <v>97</v>
      </c>
      <c r="K217">
        <v>-1</v>
      </c>
      <c r="L217">
        <v>-1</v>
      </c>
      <c r="M217">
        <v>-1</v>
      </c>
      <c r="N217">
        <v>0</v>
      </c>
      <c r="O217" s="70" t="s">
        <v>72</v>
      </c>
      <c r="P217" s="3">
        <f>IF(AND(G217&lt;&gt;"LIBSETS_SETTYPE_BATTLEGROUND",G217&lt;&gt;"LIBSETS_SETTYPE_SPECIAL",G217&lt;&gt;"LIBSETS_SETTYPE_MYTHIC"), IF(Q217&lt;&gt;"",VLOOKUP(Q217,'ESO zone constants'!$D$2:$H$4950,5,FALSE),""),"")</f>
        <v>848</v>
      </c>
      <c r="Q217" t="str">
        <f>IF(OR(K217="",K217&lt;=0,ISERROR(K217)),IF(AND(O217&lt;&gt;"",NOT(ISERROR(O217))),O217, ""),VLOOKUP(K217,'ESO wayshrine node constants'!$A$3:$D$10003,4,FALSE))</f>
        <v>Cradle of Shadows</v>
      </c>
      <c r="S217" s="19" t="str">
        <f>IF(AND(R217&lt;&gt;"",NOT(ISERROR(R217))),R217,IF(P217&lt;&gt;"",IF(NOT(ISERROR(VLOOKUP(P217,'ESO Dungeon constants'!$D$3:$H$9999,5,FALSE))),VLOOKUP(P217,'ESO Dungeon constants'!$D$3:$I$9999,6,FALSE),VLOOKUP(P217,'ESO zone constants'!$H$2:$K$9984,4,FALSE)),""))</f>
        <v>DLC_SHADOWS_OF_THE_HIST</v>
      </c>
      <c r="T217" s="3" t="str">
        <f>IF(S217&lt;&gt;"",VLOOKUP(S217,'LibSets constants'!$B$4:$C$1000,2,FALSE),"")</f>
        <v>Shadows of the Hist</v>
      </c>
      <c r="V217" s="41" t="str">
        <f>IF(U217&lt;&gt;"",IF(U217&lt;&gt;"LIBSETS_DROP_MECHANIC_MONSTER_NAME",VLOOKUP(U217,'LibSets constants'!$I$4:$L$1000,3,FALSE),""),"")</f>
        <v/>
      </c>
      <c r="W217" s="40" t="str">
        <f>IF(U217&lt;&gt;"",IF(U217&lt;&gt;"LIBSETS_DROP_MECHANIC_MONSTER_NAME",VLOOKUP(U217,'LibSets constants'!$I$4:$L$1000,4,FALSE),""),"")</f>
        <v/>
      </c>
      <c r="X217" s="3" t="str">
        <f>IF(G217&lt;&gt;"LIBSETS_SETTYPE_BATTLEGROUND",IF(G217&lt;&gt;"LIBSETS_SETTYPE_SPECIAL",IF(Y217&lt;&gt;"",VLOOKUP(Y217,'ESO zone constants'!$D$2:$H$4950,5,FALSE),""),""),"")</f>
        <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constants'!$D$2:$H$4950,5,FALSE),""),""),"")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constants'!$D$2:$H$4950,5,FALSE),""),""),"")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constants'!$D$2:$H$4950,5,FALSE),""),""),"")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constants'!$D$2:$H$4950,5,FALSE),""),""),"")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[261] = {wayshrines={-1,-1,-1,},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1141</v>
      </c>
      <c r="C218" t="s">
        <v>1142</v>
      </c>
      <c r="D218" s="3">
        <f t="shared" si="18"/>
        <v>262</v>
      </c>
      <c r="G218" s="8" t="s">
        <v>1652</v>
      </c>
      <c r="I218" t="s">
        <v>97</v>
      </c>
      <c r="J218" t="s">
        <v>97</v>
      </c>
      <c r="K218">
        <v>-1</v>
      </c>
      <c r="L218">
        <v>-1</v>
      </c>
      <c r="M218">
        <v>-1</v>
      </c>
      <c r="N218">
        <v>0</v>
      </c>
      <c r="O218" s="70" t="s">
        <v>72</v>
      </c>
      <c r="P218" s="3">
        <f>IF(AND(G218&lt;&gt;"LIBSETS_SETTYPE_BATTLEGROUND",G218&lt;&gt;"LIBSETS_SETTYPE_SPECIAL",G218&lt;&gt;"LIBSETS_SETTYPE_MYTHIC"), IF(Q218&lt;&gt;"",VLOOKUP(Q218,'ESO zone constants'!$D$2:$H$4950,5,FALSE),""),"")</f>
        <v>848</v>
      </c>
      <c r="Q218" t="str">
        <f>IF(OR(K218="",K218&lt;=0,ISERROR(K218)),IF(AND(O218&lt;&gt;"",NOT(ISERROR(O218))),O218, ""),VLOOKUP(K218,'ESO wayshrine node constants'!$A$3:$D$10003,4,FALSE))</f>
        <v>Cradle of Shadows</v>
      </c>
      <c r="S218" s="19" t="str">
        <f>IF(AND(R218&lt;&gt;"",NOT(ISERROR(R218))),R218,IF(P218&lt;&gt;"",IF(NOT(ISERROR(VLOOKUP(P218,'ESO Dungeon constants'!$D$3:$H$9999,5,FALSE))),VLOOKUP(P218,'ESO Dungeon constants'!$D$3:$I$9999,6,FALSE),VLOOKUP(P218,'ESO zone constants'!$H$2:$K$9984,4,FALSE)),""))</f>
        <v>DLC_SHADOWS_OF_THE_HIST</v>
      </c>
      <c r="T218" s="3" t="str">
        <f>IF(S218&lt;&gt;"",VLOOKUP(S218,'LibSets constants'!$B$4:$C$1000,2,FALSE),"")</f>
        <v>Shadows of the Hist</v>
      </c>
      <c r="V218" s="41" t="str">
        <f>IF(U218&lt;&gt;"",IF(U218&lt;&gt;"LIBSETS_DROP_MECHANIC_MONSTER_NAME",VLOOKUP(U218,'LibSets constants'!$I$4:$L$1000,3,FALSE),""),"")</f>
        <v/>
      </c>
      <c r="W218" s="40" t="str">
        <f>IF(U218&lt;&gt;"",IF(U218&lt;&gt;"LIBSETS_DROP_MECHANIC_MONSTER_NAME",VLOOKUP(U218,'LibSets constants'!$I$4:$L$1000,4,FALSE),""),"")</f>
        <v/>
      </c>
      <c r="X218" s="3" t="str">
        <f>IF(G218&lt;&gt;"LIBSETS_SETTYPE_BATTLEGROUND",IF(G218&lt;&gt;"LIBSETS_SETTYPE_SPECIAL",IF(Y218&lt;&gt;"",VLOOKUP(Y218,'ESO zone constants'!$D$2:$H$4950,5,FALSE),""),""),"")</f>
        <v/>
      </c>
      <c r="Z218" s="42"/>
      <c r="AA218" s="41" t="str">
        <f>IF(Z218&lt;&gt;"",IF(Z218&lt;&gt;"LIBSETS_DROP_MECHANIC_MONSTER_NAME",VLOOKUP(Z218,'LibSets constants'!$I$4:$L$1000,3,FALSE),""),"")</f>
        <v/>
      </c>
      <c r="AB218" s="41" t="str">
        <f>IF(Z218&lt;&gt;"",IF(Z218&lt;&gt;"LIBSETS_DROP_MECHANIC_MONSTER_NAME",VLOOKUP(Z218,'LibSets constants'!$I$4:$L$1000,4,FALSE),""),"")</f>
        <v/>
      </c>
      <c r="AC218" s="3" t="str">
        <f>IF(G218&lt;&gt;"LIBSETS_SETTYPE_BATTLEGROUND",IF(G218&lt;&gt;"LIBSETS_SETTYPE_SPECIAL",IF(AD218&lt;&gt;"",VLOOKUP(AD218,'ESO zone constants'!$D$2:$H$4950,5,FALSE),""),""),"")</f>
        <v/>
      </c>
      <c r="AE218" s="42"/>
      <c r="AF218" s="41" t="str">
        <f>IF(AE218&lt;&gt;"",IF(AE218&lt;&gt;"LIBSETS_DROP_MECHANIC_MONSTER_NAME",VLOOKUP(AE218,'LibSets constants'!$I$4:$L$1000,3,FALSE),""),"")</f>
        <v/>
      </c>
      <c r="AG218" s="41" t="str">
        <f>IF(AE218&lt;&gt;"",IF(AE218&lt;&gt;"LIBSETS_DROP_MECHANIC_MONSTER_NAME",VLOOKUP(AE218,'LibSets constants'!$I$4:$L$1000,4,FALSE),""),"")</f>
        <v/>
      </c>
      <c r="AH218" s="3" t="str">
        <f>IF(G218&lt;&gt;"LIBSETS_SETTYPE_BATTLEGROUND",IF(G218&lt;&gt;"LIBSETS_SETTYPE_SPECIAL",IF(AI218&lt;&gt;"",VLOOKUP(AI218,'ESO zone constants'!$D$2:$H$4950,5,FALSE),""),""),"")</f>
        <v/>
      </c>
      <c r="AJ218" s="42"/>
      <c r="AK218" s="41" t="str">
        <f>IF(AJ218&lt;&gt;"",IF(AJ218&lt;&gt;"LIBSETS_DROP_MECHANIC_MONSTER_NAME",VLOOKUP(AJ218,'LibSets constants'!$I$4:$L$1000,3,FALSE),""),"")</f>
        <v/>
      </c>
      <c r="AL218" s="41" t="str">
        <f>IF(AJ218&lt;&gt;"",IF(AJ218&lt;&gt;"LIBSETS_DROP_MECHANIC_MONSTER_NAME",VLOOKUP(AJ218,'LibSets constants'!$I$4:$L$1000,4,FALSE),""),"")</f>
        <v/>
      </c>
      <c r="AM218" s="3" t="str">
        <f>IF(G218&lt;&gt;"LIBSETS_SETTYPE_BATTLEGROUND",IF(G218&lt;&gt;"LIBSETS_SETTYPE_SPECIAL",IF(AN218&lt;&gt;"",VLOOKUP(AN218,'ESO zone constants'!$D$2:$H$4950,5,FALSE),""),""),"")</f>
        <v/>
      </c>
      <c r="AO218" s="42"/>
      <c r="AP218" s="41" t="str">
        <f>IF(AO218&lt;&gt;"",IF(AO218&lt;&gt;"LIBSETS_DROP_MECHANIC_MONSTER_NAME",VLOOKUP(AO218,'LibSets constants'!$I$4:$L$1000,3,FALSE),""),"")</f>
        <v/>
      </c>
      <c r="AQ218" s="41" t="str">
        <f>IF(AO218&lt;&gt;"",IF(AO218&lt;&gt;"LIBSETS_DROP_MECHANIC_MONSTER_NAME",VLOOKUP(AO218,'LibSets constants'!$I$4:$L$1000,4,FALSE),""),"")</f>
        <v/>
      </c>
      <c r="AR218" s="3" t="str">
        <f>IF(G218&lt;&gt;"LIBSETS_SETTYPE_BATTLEGROUND",IF(G218&lt;&gt;"LIBSETS_SETTYPE_SPECIAL",IF(AS218&lt;&gt;"",VLOOKUP(AS218,'ESO zone constants'!$D$2:$H$4950,5,FALSE),""),""),"")</f>
        <v/>
      </c>
      <c r="AT218" s="42"/>
      <c r="AU218" s="41" t="str">
        <f>IF(AT218&lt;&gt;"",IF(AT218&lt;&gt;"LIBSETS_DROP_MECHANIC_MONSTER_NAME",VLOOKUP(AT218,'LibSets constants'!$I$4:$L$1000,3,FALSE),""),"")</f>
        <v/>
      </c>
      <c r="AV218" s="41" t="str">
        <f>IF(AT218&lt;&gt;"",IF(AT218&lt;&gt;"LIBSETS_DROP_MECHANIC_MONSTER_NAME",VLOOKUP(AT218,'LibSets constants'!$I$4:$L$1000,4,FALSE),""),"")</f>
        <v/>
      </c>
      <c r="AW218" s="21" t="str">
        <f t="shared" si="19"/>
        <v>[262] = {wayshrines={-1,-1,-1,},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1143</v>
      </c>
      <c r="C219" t="s">
        <v>1144</v>
      </c>
      <c r="D219" s="3">
        <f t="shared" si="18"/>
        <v>263</v>
      </c>
      <c r="E219"/>
      <c r="F219"/>
      <c r="G219" s="8" t="s">
        <v>1652</v>
      </c>
      <c r="H219"/>
      <c r="I219" t="s">
        <v>97</v>
      </c>
      <c r="J219" t="s">
        <v>97</v>
      </c>
      <c r="K219">
        <v>-1</v>
      </c>
      <c r="L219">
        <v>-1</v>
      </c>
      <c r="M219">
        <v>-1</v>
      </c>
      <c r="N219">
        <v>0</v>
      </c>
      <c r="O219" s="70" t="s">
        <v>72</v>
      </c>
      <c r="P219" s="3">
        <f>IF(AND(G219&lt;&gt;"LIBSETS_SETTYPE_BATTLEGROUND",G219&lt;&gt;"LIBSETS_SETTYPE_SPECIAL",G219&lt;&gt;"LIBSETS_SETTYPE_MYTHIC"), IF(Q219&lt;&gt;"",VLOOKUP(Q219,'ESO zone constants'!$D$2:$H$4950,5,FALSE),""),"")</f>
        <v>848</v>
      </c>
      <c r="Q219" t="str">
        <f>IF(OR(K219="",K219&lt;=0,ISERROR(K219)),IF(AND(O219&lt;&gt;"",NOT(ISERROR(O219))),O219, ""),VLOOKUP(K219,'ESO wayshrine node constants'!$A$3:$D$10003,4,FALSE))</f>
        <v>Cradle of Shadows</v>
      </c>
      <c r="R219" s="70"/>
      <c r="S219" s="19" t="str">
        <f>IF(AND(R219&lt;&gt;"",NOT(ISERROR(R219))),R219,IF(P219&lt;&gt;"",IF(NOT(ISERROR(VLOOKUP(P219,'ESO Dungeon constants'!$D$3:$H$9999,5,FALSE))),VLOOKUP(P219,'ESO Dungeon constants'!$D$3:$I$9999,6,FALSE),VLOOKUP(P219,'ESO zone constants'!$H$2:$K$9984,4,FALSE)),""))</f>
        <v>DLC_SHADOWS_OF_THE_HIST</v>
      </c>
      <c r="T219" s="3" t="str">
        <f>IF(S219&lt;&gt;"",VLOOKUP(S219,'LibSets constants'!$B$4:$C$1000,2,FALSE),"")</f>
        <v>Shadows of the Hist</v>
      </c>
      <c r="U219" s="33"/>
      <c r="V219" s="44" t="str">
        <f>IF(U219&lt;&gt;"",IF(U219&lt;&gt;"LIBSETS_DROP_MECHANIC_MONSTER_NAME",VLOOKUP(U219,'LibSets constants'!$I$4:$L$1000,3,FALSE),""),"")</f>
        <v/>
      </c>
      <c r="W219" s="40" t="str">
        <f>IF(U219&lt;&gt;"",IF(U219&lt;&gt;"LIBSETS_DROP_MECHANIC_MONSTER_NAME",VLOOKUP(U219,'LibSets constants'!$I$4:$L$1000,4,FALSE),""),"")</f>
        <v/>
      </c>
      <c r="X219" s="3" t="str">
        <f>IF(G219&lt;&gt;"LIBSETS_SETTYPE_BATTLEGROUND",IF(G219&lt;&gt;"LIBSETS_SETTYPE_SPECIAL",IF(Y219&lt;&gt;"",VLOOKUP(Y219,'ESO zone constants'!$D$2:$H$4950,5,FALSE),""),""),"")</f>
        <v/>
      </c>
      <c r="Y219"/>
      <c r="Z219" s="45"/>
      <c r="AA219" s="44" t="str">
        <f>IF(Z219&lt;&gt;"",IF(Z219&lt;&gt;"LIBSETS_DROP_MECHANIC_MONSTER_NAME",VLOOKUP(Z219,'LibSets constants'!$I$4:$L$1000,3,FALSE),""),"")</f>
        <v/>
      </c>
      <c r="AB219" s="44" t="str">
        <f>IF(Z219&lt;&gt;"",IF(Z219&lt;&gt;"LIBSETS_DROP_MECHANIC_MONSTER_NAME",VLOOKUP(Z219,'LibSets constants'!$I$4:$L$1000,4,FALSE),""),"")</f>
        <v/>
      </c>
      <c r="AC219" s="3" t="str">
        <f>IF(G219&lt;&gt;"LIBSETS_SETTYPE_BATTLEGROUND",IF(G219&lt;&gt;"LIBSETS_SETTYPE_SPECIAL",IF(AD219&lt;&gt;"",VLOOKUP(AD219,'ESO zone constants'!$D$2:$H$4950,5,FALSE),""),""),"")</f>
        <v/>
      </c>
      <c r="AD219"/>
      <c r="AE219" s="45"/>
      <c r="AF219" s="44" t="str">
        <f>IF(AE219&lt;&gt;"",IF(AE219&lt;&gt;"LIBSETS_DROP_MECHANIC_MONSTER_NAME",VLOOKUP(AE219,'LibSets constants'!$I$4:$L$1000,3,FALSE),""),"")</f>
        <v/>
      </c>
      <c r="AG219" s="44" t="str">
        <f>IF(AE219&lt;&gt;"",IF(AE219&lt;&gt;"LIBSETS_DROP_MECHANIC_MONSTER_NAME",VLOOKUP(AE219,'LibSets constants'!$I$4:$L$1000,4,FALSE),""),"")</f>
        <v/>
      </c>
      <c r="AH219" s="3" t="str">
        <f>IF(G219&lt;&gt;"LIBSETS_SETTYPE_BATTLEGROUND",IF(G219&lt;&gt;"LIBSETS_SETTYPE_SPECIAL",IF(AI219&lt;&gt;"",VLOOKUP(AI219,'ESO zone constants'!$D$2:$H$4950,5,FALSE),""),""),"")</f>
        <v/>
      </c>
      <c r="AI219"/>
      <c r="AJ219" s="45"/>
      <c r="AK219" s="44" t="str">
        <f>IF(AJ219&lt;&gt;"",IF(AJ219&lt;&gt;"LIBSETS_DROP_MECHANIC_MONSTER_NAME",VLOOKUP(AJ219,'LibSets constants'!$I$4:$L$1000,3,FALSE),""),"")</f>
        <v/>
      </c>
      <c r="AL219" s="44" t="str">
        <f>IF(AJ219&lt;&gt;"",IF(AJ219&lt;&gt;"LIBSETS_DROP_MECHANIC_MONSTER_NAME",VLOOKUP(AJ219,'LibSets constants'!$I$4:$L$1000,4,FALSE),""),"")</f>
        <v/>
      </c>
      <c r="AM219" s="3" t="str">
        <f>IF(G219&lt;&gt;"LIBSETS_SETTYPE_BATTLEGROUND",IF(G219&lt;&gt;"LIBSETS_SETTYPE_SPECIAL",IF(AN219&lt;&gt;"",VLOOKUP(AN219,'ESO zone constants'!$D$2:$H$4950,5,FALSE),""),""),"")</f>
        <v/>
      </c>
      <c r="AN219"/>
      <c r="AO219" s="45"/>
      <c r="AP219" s="44" t="str">
        <f>IF(AO219&lt;&gt;"",IF(AO219&lt;&gt;"LIBSETS_DROP_MECHANIC_MONSTER_NAME",VLOOKUP(AO219,'LibSets constants'!$I$4:$L$1000,3,FALSE),""),"")</f>
        <v/>
      </c>
      <c r="AQ219" s="44" t="str">
        <f>IF(AO219&lt;&gt;"",IF(AO219&lt;&gt;"LIBSETS_DROP_MECHANIC_MONSTER_NAME",VLOOKUP(AO219,'LibSets constants'!$I$4:$L$1000,4,FALSE),""),"")</f>
        <v/>
      </c>
      <c r="AR219" s="3" t="str">
        <f>IF(G219&lt;&gt;"LIBSETS_SETTYPE_BATTLEGROUND",IF(G219&lt;&gt;"LIBSETS_SETTYPE_SPECIAL",IF(AS219&lt;&gt;"",VLOOKUP(AS219,'ESO zone constants'!$D$2:$H$4950,5,FALSE),""),""),"")</f>
        <v/>
      </c>
      <c r="AS219"/>
      <c r="AT219" s="45"/>
      <c r="AU219" s="44" t="str">
        <f>IF(AT219&lt;&gt;"",IF(AT219&lt;&gt;"LIBSETS_DROP_MECHANIC_MONSTER_NAME",VLOOKUP(AT219,'LibSets constants'!$I$4:$L$1000,3,FALSE),""),"")</f>
        <v/>
      </c>
      <c r="AV219" s="44" t="str">
        <f>IF(AT219&lt;&gt;"",IF(AT219&lt;&gt;"LIBSETS_DROP_MECHANIC_MONSTER_NAME",VLOOKUP(AT219,'LibSets constants'!$I$4:$L$1000,4,FALSE),""),"")</f>
        <v/>
      </c>
      <c r="AW219" s="21" t="str">
        <f t="shared" si="19"/>
        <v>[263] = {wayshrines={-1,-1,-1,},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constants'!$D$2:$H$4950,5,FALSE),""),"")</f>
        <v/>
      </c>
      <c r="Q220" t="str">
        <f>IF(OR(K220="",K220&lt;=0,ISERROR(K220)),IF(AND(O220&lt;&gt;"",NOT(ISERROR(O220))),O220, ""),VLOOKUP(K220,'ESO wayshrine node constants'!$A$3:$D$10003,4,FALSE))</f>
        <v/>
      </c>
      <c r="R220" s="70"/>
      <c r="S220" s="19" t="str">
        <f>IF(AND(R220&lt;&gt;"",NOT(ISERROR(R220))),R220,IF(P220&lt;&gt;"",IF(NOT(ISERROR(VLOOKUP(P220,'ESO Dungeon constants'!$D$3:$H$9999,5,FALSE))),VLOOKUP(P220,'ESO Dungeon constants'!$D$3:$I$9999,6,FALSE),VLOOKUP(P220,'ESO zone constants'!$H$2:$K$9984,4,FALSE)),""))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constants'!$D$2:$H$4950,5,FALSE),""),""),"")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constants'!$D$2:$H$4950,5,FALSE),""),""),"")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constants'!$D$2:$H$4950,5,FALSE),""),""),"")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constants'!$D$2:$H$4950,5,FALSE),""),""),"")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constants'!$D$2:$H$4950,5,FALSE),""),""),"")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x14ac:dyDescent="0.25">
      <c r="A221" s="5">
        <v>265</v>
      </c>
      <c r="B221" t="s">
        <v>1147</v>
      </c>
      <c r="C221" t="s">
        <v>22</v>
      </c>
      <c r="D221" s="3">
        <f t="shared" si="18"/>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constants'!$D$2:$H$4950,5,FALSE),""),"")</f>
        <v>380</v>
      </c>
      <c r="Q221" t="str">
        <f>IF(OR(K221="",K221&lt;=0,ISERROR(K221)),IF(AND(O221&lt;&gt;"",NOT(ISERROR(O221))),O221, ""),VLOOKUP(K221,'ESO wayshrine node constants'!$A$3:$D$10003,4,FALSE))</f>
        <v>The Banished Cells I</v>
      </c>
      <c r="S221" s="19" t="str">
        <f>IF(AND(R221&lt;&gt;"",NOT(ISERROR(R221))),R221,IF(P221&lt;&gt;"",IF(NOT(ISERROR(VLOOKUP(P221,'ESO Dungeon constants'!$D$3:$H$9999,5,FALSE))),VLOOKUP(P221,'ESO Dungeon constants'!$D$3:$I$9999,6,FALSE),VLOOKUP(P221,'ESO zone constants'!$H$2:$K$9984,4,FALSE)),""))</f>
        <v>DLC_BASE_GAME</v>
      </c>
      <c r="T221" s="3" t="str">
        <f>IF(S221&lt;&gt;"",VLOOKUP(S221,'LibSets constants'!$B$4:$C$1000,2,FALSE),"")</f>
        <v>Included in base game</v>
      </c>
      <c r="U221" s="33" t="s">
        <v>1726</v>
      </c>
      <c r="V221" s="43" t="s">
        <v>1531</v>
      </c>
      <c r="W221" s="40" t="s">
        <v>1826</v>
      </c>
      <c r="X221" s="3" t="str">
        <f>IF(G221&lt;&gt;"LIBSETS_SETTYPE_BATTLEGROUND",IF(G221&lt;&gt;"LIBSETS_SETTYPE_SPECIAL",IF(Y221&lt;&gt;"",VLOOKUP(Y221,'ESO zone constants'!$D$2:$H$4950,5,FALSE),""),""),"")</f>
        <v/>
      </c>
      <c r="Z221" s="43"/>
      <c r="AA221" s="43"/>
      <c r="AB221" s="43"/>
      <c r="AC221" s="3" t="str">
        <f>IF(G221&lt;&gt;"LIBSETS_SETTYPE_BATTLEGROUND",IF(G221&lt;&gt;"LIBSETS_SETTYPE_SPECIAL",IF(AD221&lt;&gt;"",VLOOKUP(AD221,'ESO zone constants'!$D$2:$H$4950,5,FALSE),""),""),"")</f>
        <v/>
      </c>
      <c r="AE221" s="43"/>
      <c r="AF221" s="43"/>
      <c r="AG221" s="43"/>
      <c r="AH221" s="3" t="str">
        <f>IF(G221&lt;&gt;"LIBSETS_SETTYPE_BATTLEGROUND",IF(G221&lt;&gt;"LIBSETS_SETTYPE_SPECIAL",IF(AI221&lt;&gt;"",VLOOKUP(AI221,'ESO zone constants'!$D$2:$H$4950,5,FALSE),""),""),"")</f>
        <v/>
      </c>
      <c r="AJ221" s="43"/>
      <c r="AK221" s="43"/>
      <c r="AL221" s="43"/>
      <c r="AM221" s="3" t="str">
        <f>IF(G221&lt;&gt;"LIBSETS_SETTYPE_BATTLEGROUND",IF(G221&lt;&gt;"LIBSETS_SETTYPE_SPECIAL",IF(AN221&lt;&gt;"",VLOOKUP(AN221,'ESO zone constants'!$D$2:$H$4950,5,FALSE),""),""),"")</f>
        <v/>
      </c>
      <c r="AO221" s="43"/>
      <c r="AP221" s="43"/>
      <c r="AQ221" s="43"/>
      <c r="AR221" s="3" t="str">
        <f>IF(G221&lt;&gt;"LIBSETS_SETTYPE_BATTLEGROUND",IF(G221&lt;&gt;"LIBSETS_SETTYPE_SPECIAL",IF(AS221&lt;&gt;"",VLOOKUP(AS221,'ESO zone constants'!$D$2:$H$4950,5,FALSE),""),""),"")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constants'!$D$2:$H$4950,5,FALSE),""),"")</f>
        <v>283</v>
      </c>
      <c r="Q222" t="str">
        <f>IF(OR(K222="",K222&lt;=0,ISERROR(K222)),IF(AND(O222&lt;&gt;"",NOT(ISERROR(O222))),O222, ""),VLOOKUP(K222,'ESO wayshrine node constants'!$A$3:$D$10003,4,FALSE))</f>
        <v>Fungal Grotto I</v>
      </c>
      <c r="S222" s="19" t="str">
        <f>IF(AND(R222&lt;&gt;"",NOT(ISERROR(R222))),R222,IF(P222&lt;&gt;"",IF(NOT(ISERROR(VLOOKUP(P222,'ESO Dungeon constants'!$D$3:$H$9999,5,FALSE))),VLOOKUP(P222,'ESO Dungeon constants'!$D$3:$I$9999,6,FALSE),VLOOKUP(P222,'ESO zone constants'!$H$2:$K$9984,4,FALSE)),""))</f>
        <v>DLC_BASE_GAME</v>
      </c>
      <c r="T222" s="3" t="str">
        <f>IF(S222&lt;&gt;"",VLOOKUP(S222,'LibSets constants'!$B$4:$C$1000,2,FALSE),"")</f>
        <v>Included in base game</v>
      </c>
      <c r="U222" s="33" t="s">
        <v>1726</v>
      </c>
      <c r="V222" s="43" t="s">
        <v>1740</v>
      </c>
      <c r="W222" s="40" t="s">
        <v>1819</v>
      </c>
      <c r="X222" s="3" t="str">
        <f>IF(G222&lt;&gt;"LIBSETS_SETTYPE_BATTLEGROUND",IF(G222&lt;&gt;"LIBSETS_SETTYPE_SPECIAL",IF(Y222&lt;&gt;"",VLOOKUP(Y222,'ESO zone constants'!$D$2:$H$4950,5,FALSE),""),""),"")</f>
        <v/>
      </c>
      <c r="Z222" s="43"/>
      <c r="AA222" s="43"/>
      <c r="AB222" s="43"/>
      <c r="AC222" s="3" t="str">
        <f>IF(G222&lt;&gt;"LIBSETS_SETTYPE_BATTLEGROUND",IF(G222&lt;&gt;"LIBSETS_SETTYPE_SPECIAL",IF(AD222&lt;&gt;"",VLOOKUP(AD222,'ESO zone constants'!$D$2:$H$4950,5,FALSE),""),""),"")</f>
        <v/>
      </c>
      <c r="AE222" s="43"/>
      <c r="AF222" s="43"/>
      <c r="AG222" s="43"/>
      <c r="AH222" s="3" t="str">
        <f>IF(G222&lt;&gt;"LIBSETS_SETTYPE_BATTLEGROUND",IF(G222&lt;&gt;"LIBSETS_SETTYPE_SPECIAL",IF(AI222&lt;&gt;"",VLOOKUP(AI222,'ESO zone constants'!$D$2:$H$4950,5,FALSE),""),""),"")</f>
        <v/>
      </c>
      <c r="AJ222" s="43"/>
      <c r="AK222" s="43"/>
      <c r="AL222" s="43"/>
      <c r="AM222" s="3" t="str">
        <f>IF(G222&lt;&gt;"LIBSETS_SETTYPE_BATTLEGROUND",IF(G222&lt;&gt;"LIBSETS_SETTYPE_SPECIAL",IF(AN222&lt;&gt;"",VLOOKUP(AN222,'ESO zone constants'!$D$2:$H$4950,5,FALSE),""),""),"")</f>
        <v/>
      </c>
      <c r="AO222" s="43"/>
      <c r="AP222" s="43"/>
      <c r="AQ222" s="43"/>
      <c r="AR222" s="3" t="str">
        <f>IF(G222&lt;&gt;"LIBSETS_SETTYPE_BATTLEGROUND",IF(G222&lt;&gt;"LIBSETS_SETTYPE_SPECIAL",IF(AS222&lt;&gt;"",VLOOKUP(AS222,'ESO zone constants'!$D$2:$H$4950,5,FALSE),""),""),"")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1148</v>
      </c>
      <c r="C223" t="s">
        <v>27</v>
      </c>
      <c r="D223" s="3">
        <f t="shared" si="18"/>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constants'!$D$2:$H$4950,5,FALSE),""),"")</f>
        <v>144</v>
      </c>
      <c r="Q223" t="str">
        <f>IF(OR(K223="",K223&lt;=0,ISERROR(K223)),IF(AND(O223&lt;&gt;"",NOT(ISERROR(O223))),O223, ""),VLOOKUP(K223,'ESO wayshrine node constants'!$A$3:$D$10003,4,FALSE))</f>
        <v>Spindleclutch I</v>
      </c>
      <c r="S223" s="19" t="str">
        <f>IF(AND(R223&lt;&gt;"",NOT(ISERROR(R223))),R223,IF(P223&lt;&gt;"",IF(NOT(ISERROR(VLOOKUP(P223,'ESO Dungeon constants'!$D$3:$H$9999,5,FALSE))),VLOOKUP(P223,'ESO Dungeon constants'!$D$3:$I$9999,6,FALSE),VLOOKUP(P223,'ESO zone constants'!$H$2:$K$9984,4,FALSE)),""))</f>
        <v>DLC_BASE_GAME</v>
      </c>
      <c r="T223" s="3" t="str">
        <f>IF(S223&lt;&gt;"",VLOOKUP(S223,'LibSets constants'!$B$4:$C$1000,2,FALSE),"")</f>
        <v>Included in base game</v>
      </c>
      <c r="U223" s="33" t="s">
        <v>1726</v>
      </c>
      <c r="V223" s="43" t="s">
        <v>1729</v>
      </c>
      <c r="W223" s="40" t="s">
        <v>1823</v>
      </c>
      <c r="X223" s="3" t="str">
        <f>IF(G223&lt;&gt;"LIBSETS_SETTYPE_BATTLEGROUND",IF(G223&lt;&gt;"LIBSETS_SETTYPE_SPECIAL",IF(Y223&lt;&gt;"",VLOOKUP(Y223,'ESO zone constants'!$D$2:$H$4950,5,FALSE),""),""),"")</f>
        <v/>
      </c>
      <c r="Z223" s="43"/>
      <c r="AA223" s="43"/>
      <c r="AB223" s="43"/>
      <c r="AC223" s="3" t="str">
        <f>IF(G223&lt;&gt;"LIBSETS_SETTYPE_BATTLEGROUND",IF(G223&lt;&gt;"LIBSETS_SETTYPE_SPECIAL",IF(AD223&lt;&gt;"",VLOOKUP(AD223,'ESO zone constants'!$D$2:$H$4950,5,FALSE),""),""),"")</f>
        <v/>
      </c>
      <c r="AE223" s="43"/>
      <c r="AF223" s="43"/>
      <c r="AG223" s="43"/>
      <c r="AH223" s="3" t="str">
        <f>IF(G223&lt;&gt;"LIBSETS_SETTYPE_BATTLEGROUND",IF(G223&lt;&gt;"LIBSETS_SETTYPE_SPECIAL",IF(AI223&lt;&gt;"",VLOOKUP(AI223,'ESO zone constants'!$D$2:$H$4950,5,FALSE),""),""),"")</f>
        <v/>
      </c>
      <c r="AJ223" s="43"/>
      <c r="AK223" s="43"/>
      <c r="AL223" s="43"/>
      <c r="AM223" s="3" t="str">
        <f>IF(G223&lt;&gt;"LIBSETS_SETTYPE_BATTLEGROUND",IF(G223&lt;&gt;"LIBSETS_SETTYPE_SPECIAL",IF(AN223&lt;&gt;"",VLOOKUP(AN223,'ESO zone constants'!$D$2:$H$4950,5,FALSE),""),""),"")</f>
        <v/>
      </c>
      <c r="AO223" s="43"/>
      <c r="AP223" s="43"/>
      <c r="AQ223" s="43"/>
      <c r="AR223" s="3" t="str">
        <f>IF(G223&lt;&gt;"LIBSETS_SETTYPE_BATTLEGROUND",IF(G223&lt;&gt;"LIBSETS_SETTYPE_SPECIAL",IF(AS223&lt;&gt;"",VLOOKUP(AS223,'ESO zone constants'!$D$2:$H$4950,5,FALSE),""),""),"")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1149</v>
      </c>
      <c r="C224" t="s">
        <v>21</v>
      </c>
      <c r="D224" s="3">
        <f t="shared" si="18"/>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constants'!$D$2:$H$4950,5,FALSE),""),"")</f>
        <v>63</v>
      </c>
      <c r="Q224" t="str">
        <f>IF(OR(K224="",K224&lt;=0,ISERROR(K224)),IF(AND(O224&lt;&gt;"",NOT(ISERROR(O224))),O224, ""),VLOOKUP(K224,'ESO wayshrine node constants'!$A$3:$D$10003,4,FALSE))</f>
        <v>Darkshade Caverns I</v>
      </c>
      <c r="S224" s="19" t="str">
        <f>IF(AND(R224&lt;&gt;"",NOT(ISERROR(R224))),R224,IF(P224&lt;&gt;"",IF(NOT(ISERROR(VLOOKUP(P224,'ESO Dungeon constants'!$D$3:$H$9999,5,FALSE))),VLOOKUP(P224,'ESO Dungeon constants'!$D$3:$I$9999,6,FALSE),VLOOKUP(P224,'ESO zone constants'!$H$2:$K$9984,4,FALSE)),""))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constants'!$D$2:$H$4950,5,FALSE),""),""),"")</f>
        <v/>
      </c>
      <c r="Z224" s="43"/>
      <c r="AA224" s="43"/>
      <c r="AB224" s="43"/>
      <c r="AC224" s="3" t="str">
        <f>IF(G224&lt;&gt;"LIBSETS_SETTYPE_BATTLEGROUND",IF(G224&lt;&gt;"LIBSETS_SETTYPE_SPECIAL",IF(AD224&lt;&gt;"",VLOOKUP(AD224,'ESO zone constants'!$D$2:$H$4950,5,FALSE),""),""),"")</f>
        <v/>
      </c>
      <c r="AE224" s="43"/>
      <c r="AF224" s="43"/>
      <c r="AG224" s="43"/>
      <c r="AH224" s="3" t="str">
        <f>IF(G224&lt;&gt;"LIBSETS_SETTYPE_BATTLEGROUND",IF(G224&lt;&gt;"LIBSETS_SETTYPE_SPECIAL",IF(AI224&lt;&gt;"",VLOOKUP(AI224,'ESO zone constants'!$D$2:$H$4950,5,FALSE),""),""),"")</f>
        <v/>
      </c>
      <c r="AJ224" s="43"/>
      <c r="AK224" s="43"/>
      <c r="AL224" s="43"/>
      <c r="AM224" s="3" t="str">
        <f>IF(G224&lt;&gt;"LIBSETS_SETTYPE_BATTLEGROUND",IF(G224&lt;&gt;"LIBSETS_SETTYPE_SPECIAL",IF(AN224&lt;&gt;"",VLOOKUP(AN224,'ESO zone constants'!$D$2:$H$4950,5,FALSE),""),""),"")</f>
        <v/>
      </c>
      <c r="AO224" s="43"/>
      <c r="AP224" s="43"/>
      <c r="AQ224" s="43"/>
      <c r="AR224" s="3" t="str">
        <f>IF(G224&lt;&gt;"LIBSETS_SETTYPE_BATTLEGROUND",IF(G224&lt;&gt;"LIBSETS_SETTYPE_SPECIAL",IF(AS224&lt;&gt;"",VLOOKUP(AS224,'ESO zone constants'!$D$2:$H$4950,5,FALSE),""),""),"")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1150</v>
      </c>
      <c r="C225" t="s">
        <v>2</v>
      </c>
      <c r="D225" s="3">
        <f t="shared" si="18"/>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constants'!$D$2:$H$4950,5,FALSE),""),"")</f>
        <v>126</v>
      </c>
      <c r="Q225" t="str">
        <f>IF(OR(K225="",K225&lt;=0,ISERROR(K225)),IF(AND(O225&lt;&gt;"",NOT(ISERROR(O225))),O225, ""),VLOOKUP(K225,'ESO wayshrine node constants'!$A$3:$D$10003,4,FALSE))</f>
        <v>Elden Hollow I</v>
      </c>
      <c r="S225" s="19" t="str">
        <f>IF(AND(R225&lt;&gt;"",NOT(ISERROR(R225))),R225,IF(P225&lt;&gt;"",IF(NOT(ISERROR(VLOOKUP(P225,'ESO Dungeon constants'!$D$3:$H$9999,5,FALSE))),VLOOKUP(P225,'ESO Dungeon constants'!$D$3:$I$9999,6,FALSE),VLOOKUP(P225,'ESO zone constants'!$H$2:$K$9984,4,FALSE)),""))</f>
        <v>DLC_BASE_GAME</v>
      </c>
      <c r="T225" s="3" t="str">
        <f>IF(S225&lt;&gt;"",VLOOKUP(S225,'LibSets constants'!$B$4:$C$1000,2,FALSE),"")</f>
        <v>Included in base game</v>
      </c>
      <c r="U225" s="33" t="s">
        <v>1726</v>
      </c>
      <c r="V225" s="43" t="s">
        <v>1730</v>
      </c>
      <c r="W225" s="40" t="s">
        <v>1829</v>
      </c>
      <c r="X225" s="3" t="str">
        <f>IF(G225&lt;&gt;"LIBSETS_SETTYPE_BATTLEGROUND",IF(G225&lt;&gt;"LIBSETS_SETTYPE_SPECIAL",IF(Y225&lt;&gt;"",VLOOKUP(Y225,'ESO zone constants'!$D$2:$H$4950,5,FALSE),""),""),"")</f>
        <v/>
      </c>
      <c r="Z225" s="43"/>
      <c r="AA225" s="43"/>
      <c r="AB225" s="43"/>
      <c r="AC225" s="3" t="str">
        <f>IF(G225&lt;&gt;"LIBSETS_SETTYPE_BATTLEGROUND",IF(G225&lt;&gt;"LIBSETS_SETTYPE_SPECIAL",IF(AD225&lt;&gt;"",VLOOKUP(AD225,'ESO zone constants'!$D$2:$H$4950,5,FALSE),""),""),"")</f>
        <v/>
      </c>
      <c r="AE225" s="43"/>
      <c r="AF225" s="43"/>
      <c r="AG225" s="43"/>
      <c r="AH225" s="3" t="str">
        <f>IF(G225&lt;&gt;"LIBSETS_SETTYPE_BATTLEGROUND",IF(G225&lt;&gt;"LIBSETS_SETTYPE_SPECIAL",IF(AI225&lt;&gt;"",VLOOKUP(AI225,'ESO zone constants'!$D$2:$H$4950,5,FALSE),""),""),"")</f>
        <v/>
      </c>
      <c r="AJ225" s="43"/>
      <c r="AK225" s="43"/>
      <c r="AL225" s="43"/>
      <c r="AM225" s="3" t="str">
        <f>IF(G225&lt;&gt;"LIBSETS_SETTYPE_BATTLEGROUND",IF(G225&lt;&gt;"LIBSETS_SETTYPE_SPECIAL",IF(AN225&lt;&gt;"",VLOOKUP(AN225,'ESO zone constants'!$D$2:$H$4950,5,FALSE),""),""),"")</f>
        <v/>
      </c>
      <c r="AO225" s="43"/>
      <c r="AP225" s="43"/>
      <c r="AQ225" s="43"/>
      <c r="AR225" s="3" t="str">
        <f>IF(G225&lt;&gt;"LIBSETS_SETTYPE_BATTLEGROUND",IF(G225&lt;&gt;"LIBSETS_SETTYPE_SPECIAL",IF(AS225&lt;&gt;"",VLOOKUP(AS225,'ESO zone constants'!$D$2:$H$4950,5,FALSE),""),""),"")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1151</v>
      </c>
      <c r="C226" t="s">
        <v>23</v>
      </c>
      <c r="D226" s="3">
        <f t="shared" si="18"/>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constants'!$D$2:$H$4950,5,FALSE),""),"")</f>
        <v>146</v>
      </c>
      <c r="Q226" t="str">
        <f>IF(OR(K226="",K226&lt;=0,ISERROR(K226)),IF(AND(O226&lt;&gt;"",NOT(ISERROR(O226))),O226, ""),VLOOKUP(K226,'ESO wayshrine node constants'!$A$3:$D$10003,4,FALSE))</f>
        <v>Wayrest Sewers I</v>
      </c>
      <c r="S226" s="19" t="str">
        <f>IF(AND(R226&lt;&gt;"",NOT(ISERROR(R226))),R226,IF(P226&lt;&gt;"",IF(NOT(ISERROR(VLOOKUP(P226,'ESO Dungeon constants'!$D$3:$H$9999,5,FALSE))),VLOOKUP(P226,'ESO Dungeon constants'!$D$3:$I$9999,6,FALSE),VLOOKUP(P226,'ESO zone constants'!$H$2:$K$9984,4,FALSE)),""))</f>
        <v>DLC_BASE_GAME</v>
      </c>
      <c r="T226" s="3" t="str">
        <f>IF(S226&lt;&gt;"",VLOOKUP(S226,'LibSets constants'!$B$4:$C$1000,2,FALSE),"")</f>
        <v>Included in base game</v>
      </c>
      <c r="U226" s="33" t="s">
        <v>1726</v>
      </c>
      <c r="V226" s="43" t="s">
        <v>1832</v>
      </c>
      <c r="W226" s="40" t="s">
        <v>1833</v>
      </c>
      <c r="X226" s="3" t="str">
        <f>IF(G226&lt;&gt;"LIBSETS_SETTYPE_BATTLEGROUND",IF(G226&lt;&gt;"LIBSETS_SETTYPE_SPECIAL",IF(Y226&lt;&gt;"",VLOOKUP(Y226,'ESO zone constants'!$D$2:$H$4950,5,FALSE),""),""),"")</f>
        <v/>
      </c>
      <c r="Z226" s="43"/>
      <c r="AA226" s="43"/>
      <c r="AB226" s="43"/>
      <c r="AC226" s="3" t="str">
        <f>IF(G226&lt;&gt;"LIBSETS_SETTYPE_BATTLEGROUND",IF(G226&lt;&gt;"LIBSETS_SETTYPE_SPECIAL",IF(AD226&lt;&gt;"",VLOOKUP(AD226,'ESO zone constants'!$D$2:$H$4950,5,FALSE),""),""),"")</f>
        <v/>
      </c>
      <c r="AE226" s="43"/>
      <c r="AF226" s="43"/>
      <c r="AG226" s="43"/>
      <c r="AH226" s="3" t="str">
        <f>IF(G226&lt;&gt;"LIBSETS_SETTYPE_BATTLEGROUND",IF(G226&lt;&gt;"LIBSETS_SETTYPE_SPECIAL",IF(AI226&lt;&gt;"",VLOOKUP(AI226,'ESO zone constants'!$D$2:$H$4950,5,FALSE),""),""),"")</f>
        <v/>
      </c>
      <c r="AJ226" s="43"/>
      <c r="AK226" s="43"/>
      <c r="AL226" s="43"/>
      <c r="AM226" s="3" t="str">
        <f>IF(G226&lt;&gt;"LIBSETS_SETTYPE_BATTLEGROUND",IF(G226&lt;&gt;"LIBSETS_SETTYPE_SPECIAL",IF(AN226&lt;&gt;"",VLOOKUP(AN226,'ESO zone constants'!$D$2:$H$4950,5,FALSE),""),""),"")</f>
        <v/>
      </c>
      <c r="AO226" s="43"/>
      <c r="AP226" s="43"/>
      <c r="AQ226" s="43"/>
      <c r="AR226" s="3" t="str">
        <f>IF(G226&lt;&gt;"LIBSETS_SETTYPE_BATTLEGROUND",IF(G226&lt;&gt;"LIBSETS_SETTYPE_SPECIAL",IF(AS226&lt;&gt;"",VLOOKUP(AS226,'ESO zone constants'!$D$2:$H$4950,5,FALSE),""),""),"")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constants'!$D$2:$H$4950,5,FALSE),""),"")</f>
        <v>148</v>
      </c>
      <c r="Q227" t="str">
        <f>IF(OR(K227="",K227&lt;=0,ISERROR(K227)),IF(AND(O227&lt;&gt;"",NOT(ISERROR(O227))),O227, ""),VLOOKUP(K227,'ESO wayshrine node constants'!$A$3:$D$10003,4,FALSE))</f>
        <v>Arx Corinium</v>
      </c>
      <c r="S227" s="19" t="str">
        <f>IF(AND(R227&lt;&gt;"",NOT(ISERROR(R227))),R227,IF(P227&lt;&gt;"",IF(NOT(ISERROR(VLOOKUP(P227,'ESO Dungeon constants'!$D$3:$H$9999,5,FALSE))),VLOOKUP(P227,'ESO Dungeon constants'!$D$3:$I$9999,6,FALSE),VLOOKUP(P227,'ESO zone constants'!$H$2:$K$9984,4,FALSE)),""))</f>
        <v>DLC_BASE_GAME</v>
      </c>
      <c r="T227" s="3" t="str">
        <f>IF(S227&lt;&gt;"",VLOOKUP(S227,'LibSets constants'!$B$4:$C$1000,2,FALSE),"")</f>
        <v>Included in base game</v>
      </c>
      <c r="U227" s="33" t="s">
        <v>1726</v>
      </c>
      <c r="V227" s="43" t="s">
        <v>1731</v>
      </c>
      <c r="W227" s="40" t="s">
        <v>1811</v>
      </c>
      <c r="X227" s="3" t="str">
        <f>IF(G227&lt;&gt;"LIBSETS_SETTYPE_BATTLEGROUND",IF(G227&lt;&gt;"LIBSETS_SETTYPE_SPECIAL",IF(Y227&lt;&gt;"",VLOOKUP(Y227,'ESO zone constants'!$D$2:$H$4950,5,FALSE),""),""),"")</f>
        <v/>
      </c>
      <c r="Z227" s="43"/>
      <c r="AA227" s="43"/>
      <c r="AB227" s="43"/>
      <c r="AC227" s="3" t="str">
        <f>IF(G227&lt;&gt;"LIBSETS_SETTYPE_BATTLEGROUND",IF(G227&lt;&gt;"LIBSETS_SETTYPE_SPECIAL",IF(AD227&lt;&gt;"",VLOOKUP(AD227,'ESO zone constants'!$D$2:$H$4950,5,FALSE),""),""),"")</f>
        <v/>
      </c>
      <c r="AE227" s="43"/>
      <c r="AF227" s="43"/>
      <c r="AG227" s="43"/>
      <c r="AH227" s="3" t="str">
        <f>IF(G227&lt;&gt;"LIBSETS_SETTYPE_BATTLEGROUND",IF(G227&lt;&gt;"LIBSETS_SETTYPE_SPECIAL",IF(AI227&lt;&gt;"",VLOOKUP(AI227,'ESO zone constants'!$D$2:$H$4950,5,FALSE),""),""),"")</f>
        <v/>
      </c>
      <c r="AJ227" s="43"/>
      <c r="AK227" s="43"/>
      <c r="AL227" s="43"/>
      <c r="AM227" s="3" t="str">
        <f>IF(G227&lt;&gt;"LIBSETS_SETTYPE_BATTLEGROUND",IF(G227&lt;&gt;"LIBSETS_SETTYPE_SPECIAL",IF(AN227&lt;&gt;"",VLOOKUP(AN227,'ESO zone constants'!$D$2:$H$4950,5,FALSE),""),""),"")</f>
        <v/>
      </c>
      <c r="AO227" s="43"/>
      <c r="AP227" s="43"/>
      <c r="AQ227" s="43"/>
      <c r="AR227" s="3" t="str">
        <f>IF(G227&lt;&gt;"LIBSETS_SETTYPE_BATTLEGROUND",IF(G227&lt;&gt;"LIBSETS_SETTYPE_SPECIAL",IF(AS227&lt;&gt;"",VLOOKUP(AS227,'ESO zone constants'!$D$2:$H$4950,5,FALSE),""),""),"")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1152</v>
      </c>
      <c r="C228" t="s">
        <v>9</v>
      </c>
      <c r="D228" s="3">
        <f t="shared" si="18"/>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constants'!$D$2:$H$4950,5,FALSE),""),"")</f>
        <v>176</v>
      </c>
      <c r="Q228" t="str">
        <f>IF(OR(K228="",K228&lt;=0,ISERROR(K228)),IF(AND(O228&lt;&gt;"",NOT(ISERROR(O228))),O228, ""),VLOOKUP(K228,'ESO wayshrine node constants'!$A$3:$D$10003,4,FALSE))</f>
        <v>City of Ash I</v>
      </c>
      <c r="S228" s="19" t="str">
        <f>IF(AND(R228&lt;&gt;"",NOT(ISERROR(R228))),R228,IF(P228&lt;&gt;"",IF(NOT(ISERROR(VLOOKUP(P228,'ESO Dungeon constants'!$D$3:$H$9999,5,FALSE))),VLOOKUP(P228,'ESO Dungeon constants'!$D$3:$I$9999,6,FALSE),VLOOKUP(P228,'ESO zone constants'!$H$2:$K$9984,4,FALSE)),""))</f>
        <v>DLC_BASE_GAME</v>
      </c>
      <c r="T228" s="3" t="str">
        <f>IF(S228&lt;&gt;"",VLOOKUP(S228,'LibSets constants'!$B$4:$C$1000,2,FALSE),"")</f>
        <v>Included in base game</v>
      </c>
      <c r="U228" s="33" t="s">
        <v>1726</v>
      </c>
      <c r="V228" s="43" t="s">
        <v>1732</v>
      </c>
      <c r="W228" s="40" t="s">
        <v>1825</v>
      </c>
      <c r="X228" s="3" t="str">
        <f>IF(G228&lt;&gt;"LIBSETS_SETTYPE_BATTLEGROUND",IF(G228&lt;&gt;"LIBSETS_SETTYPE_SPECIAL",IF(Y228&lt;&gt;"",VLOOKUP(Y228,'ESO zone constants'!$D$2:$H$4950,5,FALSE),""),""),"")</f>
        <v/>
      </c>
      <c r="Z228" s="43"/>
      <c r="AA228" s="43"/>
      <c r="AB228" s="43"/>
      <c r="AC228" s="3" t="str">
        <f>IF(G228&lt;&gt;"LIBSETS_SETTYPE_BATTLEGROUND",IF(G228&lt;&gt;"LIBSETS_SETTYPE_SPECIAL",IF(AD228&lt;&gt;"",VLOOKUP(AD228,'ESO zone constants'!$D$2:$H$4950,5,FALSE),""),""),"")</f>
        <v/>
      </c>
      <c r="AE228" s="43"/>
      <c r="AF228" s="43"/>
      <c r="AG228" s="43"/>
      <c r="AH228" s="3" t="str">
        <f>IF(G228&lt;&gt;"LIBSETS_SETTYPE_BATTLEGROUND",IF(G228&lt;&gt;"LIBSETS_SETTYPE_SPECIAL",IF(AI228&lt;&gt;"",VLOOKUP(AI228,'ESO zone constants'!$D$2:$H$4950,5,FALSE),""),""),"")</f>
        <v/>
      </c>
      <c r="AJ228" s="43"/>
      <c r="AK228" s="43"/>
      <c r="AL228" s="43"/>
      <c r="AM228" s="3" t="str">
        <f>IF(G228&lt;&gt;"LIBSETS_SETTYPE_BATTLEGROUND",IF(G228&lt;&gt;"LIBSETS_SETTYPE_SPECIAL",IF(AN228&lt;&gt;"",VLOOKUP(AN228,'ESO zone constants'!$D$2:$H$4950,5,FALSE),""),""),"")</f>
        <v/>
      </c>
      <c r="AO228" s="43"/>
      <c r="AP228" s="43"/>
      <c r="AQ228" s="43"/>
      <c r="AR228" s="3" t="str">
        <f>IF(G228&lt;&gt;"LIBSETS_SETTYPE_BATTLEGROUND",IF(G228&lt;&gt;"LIBSETS_SETTYPE_SPECIAL",IF(AS228&lt;&gt;"",VLOOKUP(AS228,'ESO zone constants'!$D$2:$H$4950,5,FALSE),""),""),"")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constants'!$D$2:$H$4950,5,FALSE),""),"")</f>
        <v>130</v>
      </c>
      <c r="Q229" t="str">
        <f>IF(OR(K229="",K229&lt;=0,ISERROR(K229)),IF(AND(O229&lt;&gt;"",NOT(ISERROR(O229))),O229, ""),VLOOKUP(K229,'ESO wayshrine node constants'!$A$3:$D$10003,4,FALSE))</f>
        <v>Crypt of Hearts I</v>
      </c>
      <c r="S229" s="19" t="str">
        <f>IF(AND(R229&lt;&gt;"",NOT(ISERROR(R229))),R229,IF(P229&lt;&gt;"",IF(NOT(ISERROR(VLOOKUP(P229,'ESO Dungeon constants'!$D$3:$H$9999,5,FALSE))),VLOOKUP(P229,'ESO Dungeon constants'!$D$3:$I$9999,6,FALSE),VLOOKUP(P229,'ESO zone constants'!$H$2:$K$9984,4,FALSE)),""))</f>
        <v>DLC_BASE_GAME</v>
      </c>
      <c r="T229" s="3" t="str">
        <f>IF(S229&lt;&gt;"",VLOOKUP(S229,'LibSets constants'!$B$4:$C$1000,2,FALSE),"")</f>
        <v>Included in base game</v>
      </c>
      <c r="U229" s="33" t="s">
        <v>1726</v>
      </c>
      <c r="V229" s="43" t="s">
        <v>1530</v>
      </c>
      <c r="W229" s="40" t="s">
        <v>1817</v>
      </c>
      <c r="X229" s="3" t="str">
        <f>IF(G229&lt;&gt;"LIBSETS_SETTYPE_BATTLEGROUND",IF(G229&lt;&gt;"LIBSETS_SETTYPE_SPECIAL",IF(Y229&lt;&gt;"",VLOOKUP(Y229,'ESO zone constants'!$D$2:$H$4950,5,FALSE),""),""),"")</f>
        <v/>
      </c>
      <c r="Z229" s="43"/>
      <c r="AA229" s="43"/>
      <c r="AB229" s="43"/>
      <c r="AC229" s="3" t="str">
        <f>IF(G229&lt;&gt;"LIBSETS_SETTYPE_BATTLEGROUND",IF(G229&lt;&gt;"LIBSETS_SETTYPE_SPECIAL",IF(AD229&lt;&gt;"",VLOOKUP(AD229,'ESO zone constants'!$D$2:$H$4950,5,FALSE),""),""),"")</f>
        <v/>
      </c>
      <c r="AE229" s="43"/>
      <c r="AF229" s="43"/>
      <c r="AG229" s="43"/>
      <c r="AH229" s="3" t="str">
        <f>IF(G229&lt;&gt;"LIBSETS_SETTYPE_BATTLEGROUND",IF(G229&lt;&gt;"LIBSETS_SETTYPE_SPECIAL",IF(AI229&lt;&gt;"",VLOOKUP(AI229,'ESO zone constants'!$D$2:$H$4950,5,FALSE),""),""),"")</f>
        <v/>
      </c>
      <c r="AJ229" s="43"/>
      <c r="AK229" s="43"/>
      <c r="AL229" s="43"/>
      <c r="AM229" s="3" t="str">
        <f>IF(G229&lt;&gt;"LIBSETS_SETTYPE_BATTLEGROUND",IF(G229&lt;&gt;"LIBSETS_SETTYPE_SPECIAL",IF(AN229&lt;&gt;"",VLOOKUP(AN229,'ESO zone constants'!$D$2:$H$4950,5,FALSE),""),""),"")</f>
        <v/>
      </c>
      <c r="AO229" s="43"/>
      <c r="AP229" s="43"/>
      <c r="AQ229" s="43"/>
      <c r="AR229" s="3" t="str">
        <f>IF(G229&lt;&gt;"LIBSETS_SETTYPE_BATTLEGROUND",IF(G229&lt;&gt;"LIBSETS_SETTYPE_SPECIAL",IF(AS229&lt;&gt;"",VLOOKUP(AS229,'ESO zone constants'!$D$2:$H$4950,5,FALSE),""),""),"")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1153</v>
      </c>
      <c r="C230" t="s">
        <v>7</v>
      </c>
      <c r="D230" s="3">
        <f t="shared" si="18"/>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constants'!$D$2:$H$4950,5,FALSE),""),"")</f>
        <v>449</v>
      </c>
      <c r="Q230" t="str">
        <f>IF(OR(K230="",K230&lt;=0,ISERROR(K230)),IF(AND(O230&lt;&gt;"",NOT(ISERROR(O230))),O230, ""),VLOOKUP(K230,'ESO wayshrine node constants'!$A$3:$D$10003,4,FALSE))</f>
        <v>Direfrost Keep</v>
      </c>
      <c r="S230" s="19" t="str">
        <f>IF(AND(R230&lt;&gt;"",NOT(ISERROR(R230))),R230,IF(P230&lt;&gt;"",IF(NOT(ISERROR(VLOOKUP(P230,'ESO Dungeon constants'!$D$3:$H$9999,5,FALSE))),VLOOKUP(P230,'ESO Dungeon constants'!$D$3:$I$9999,6,FALSE),VLOOKUP(P230,'ESO zone constants'!$H$2:$K$9984,4,FALSE)),""))</f>
        <v>DLC_BASE_GAME</v>
      </c>
      <c r="T230" s="3" t="str">
        <f>IF(S230&lt;&gt;"",VLOOKUP(S230,'LibSets constants'!$B$4:$C$1000,2,FALSE),"")</f>
        <v>Included in base game</v>
      </c>
      <c r="U230" s="33" t="s">
        <v>1726</v>
      </c>
      <c r="V230" s="43" t="s">
        <v>1733</v>
      </c>
      <c r="W230" s="40" t="s">
        <v>1812</v>
      </c>
      <c r="X230" s="3" t="str">
        <f>IF(G230&lt;&gt;"LIBSETS_SETTYPE_BATTLEGROUND",IF(G230&lt;&gt;"LIBSETS_SETTYPE_SPECIAL",IF(Y230&lt;&gt;"",VLOOKUP(Y230,'ESO zone constants'!$D$2:$H$4950,5,FALSE),""),""),"")</f>
        <v/>
      </c>
      <c r="Z230" s="43"/>
      <c r="AA230" s="43"/>
      <c r="AB230" s="43"/>
      <c r="AC230" s="3" t="str">
        <f>IF(G230&lt;&gt;"LIBSETS_SETTYPE_BATTLEGROUND",IF(G230&lt;&gt;"LIBSETS_SETTYPE_SPECIAL",IF(AD230&lt;&gt;"",VLOOKUP(AD230,'ESO zone constants'!$D$2:$H$4950,5,FALSE),""),""),"")</f>
        <v/>
      </c>
      <c r="AE230" s="43"/>
      <c r="AF230" s="43"/>
      <c r="AG230" s="43"/>
      <c r="AH230" s="3" t="str">
        <f>IF(G230&lt;&gt;"LIBSETS_SETTYPE_BATTLEGROUND",IF(G230&lt;&gt;"LIBSETS_SETTYPE_SPECIAL",IF(AI230&lt;&gt;"",VLOOKUP(AI230,'ESO zone constants'!$D$2:$H$4950,5,FALSE),""),""),"")</f>
        <v/>
      </c>
      <c r="AJ230" s="43"/>
      <c r="AK230" s="43"/>
      <c r="AL230" s="43"/>
      <c r="AM230" s="3" t="str">
        <f>IF(G230&lt;&gt;"LIBSETS_SETTYPE_BATTLEGROUND",IF(G230&lt;&gt;"LIBSETS_SETTYPE_SPECIAL",IF(AN230&lt;&gt;"",VLOOKUP(AN230,'ESO zone constants'!$D$2:$H$4950,5,FALSE),""),""),"")</f>
        <v/>
      </c>
      <c r="AO230" s="43"/>
      <c r="AP230" s="43"/>
      <c r="AQ230" s="43"/>
      <c r="AR230" s="3" t="str">
        <f>IF(G230&lt;&gt;"LIBSETS_SETTYPE_BATTLEGROUND",IF(G230&lt;&gt;"LIBSETS_SETTYPE_SPECIAL",IF(AS230&lt;&gt;"",VLOOKUP(AS230,'ESO zone constants'!$D$2:$H$4950,5,FALSE),""),""),"")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1154</v>
      </c>
      <c r="C231" t="s">
        <v>26</v>
      </c>
      <c r="D231" s="3">
        <f t="shared" si="18"/>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constants'!$D$2:$H$4950,5,FALSE),""),"")</f>
        <v>131</v>
      </c>
      <c r="Q231" t="str">
        <f>IF(OR(K231="",K231&lt;=0,ISERROR(K231)),IF(AND(O231&lt;&gt;"",NOT(ISERROR(O231))),O231, ""),VLOOKUP(K231,'ESO wayshrine node constants'!$A$3:$D$10003,4,FALSE))</f>
        <v>Tempest Island</v>
      </c>
      <c r="S231" s="19" t="str">
        <f>IF(AND(R231&lt;&gt;"",NOT(ISERROR(R231))),R231,IF(P231&lt;&gt;"",IF(NOT(ISERROR(VLOOKUP(P231,'ESO Dungeon constants'!$D$3:$H$9999,5,FALSE))),VLOOKUP(P231,'ESO Dungeon constants'!$D$3:$I$9999,6,FALSE),VLOOKUP(P231,'ESO zone constants'!$H$2:$K$9984,4,FALSE)),""))</f>
        <v>DLC_BASE_GAME</v>
      </c>
      <c r="T231" s="3" t="str">
        <f>IF(S231&lt;&gt;"",VLOOKUP(S231,'LibSets constants'!$B$4:$C$1000,2,FALSE),"")</f>
        <v>Included in base game</v>
      </c>
      <c r="U231" s="33" t="s">
        <v>1726</v>
      </c>
      <c r="V231" s="43" t="s">
        <v>1734</v>
      </c>
      <c r="W231" s="40" t="s">
        <v>1831</v>
      </c>
      <c r="X231" s="3" t="str">
        <f>IF(G231&lt;&gt;"LIBSETS_SETTYPE_BATTLEGROUND",IF(G231&lt;&gt;"LIBSETS_SETTYPE_SPECIAL",IF(Y231&lt;&gt;"",VLOOKUP(Y231,'ESO zone constants'!$D$2:$H$4950,5,FALSE),""),""),"")</f>
        <v/>
      </c>
      <c r="Z231" s="43"/>
      <c r="AA231" s="43"/>
      <c r="AB231" s="43"/>
      <c r="AC231" s="3" t="str">
        <f>IF(G231&lt;&gt;"LIBSETS_SETTYPE_BATTLEGROUND",IF(G231&lt;&gt;"LIBSETS_SETTYPE_SPECIAL",IF(AD231&lt;&gt;"",VLOOKUP(AD231,'ESO zone constants'!$D$2:$H$4950,5,FALSE),""),""),"")</f>
        <v/>
      </c>
      <c r="AE231" s="43"/>
      <c r="AF231" s="43"/>
      <c r="AG231" s="43"/>
      <c r="AH231" s="3" t="str">
        <f>IF(G231&lt;&gt;"LIBSETS_SETTYPE_BATTLEGROUND",IF(G231&lt;&gt;"LIBSETS_SETTYPE_SPECIAL",IF(AI231&lt;&gt;"",VLOOKUP(AI231,'ESO zone constants'!$D$2:$H$4950,5,FALSE),""),""),"")</f>
        <v/>
      </c>
      <c r="AJ231" s="43"/>
      <c r="AK231" s="43"/>
      <c r="AL231" s="43"/>
      <c r="AM231" s="3" t="str">
        <f>IF(G231&lt;&gt;"LIBSETS_SETTYPE_BATTLEGROUND",IF(G231&lt;&gt;"LIBSETS_SETTYPE_SPECIAL",IF(AN231&lt;&gt;"",VLOOKUP(AN231,'ESO zone constants'!$D$2:$H$4950,5,FALSE),""),""),"")</f>
        <v/>
      </c>
      <c r="AO231" s="43"/>
      <c r="AP231" s="43"/>
      <c r="AQ231" s="43"/>
      <c r="AR231" s="3" t="str">
        <f>IF(G231&lt;&gt;"LIBSETS_SETTYPE_BATTLEGROUND",IF(G231&lt;&gt;"LIBSETS_SETTYPE_SPECIAL",IF(AS231&lt;&gt;"",VLOOKUP(AS231,'ESO zone constants'!$D$2:$H$4950,5,FALSE),""),""),"")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1155</v>
      </c>
      <c r="C232" t="s">
        <v>29</v>
      </c>
      <c r="D232" s="3">
        <f t="shared" si="18"/>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constants'!$D$2:$H$4950,5,FALSE),""),"")</f>
        <v>22</v>
      </c>
      <c r="Q232" t="str">
        <f>IF(OR(K232="",K232&lt;=0,ISERROR(K232)),IF(AND(O232&lt;&gt;"",NOT(ISERROR(O232))),O232, ""),VLOOKUP(K232,'ESO wayshrine node constants'!$A$3:$D$10003,4,FALSE))</f>
        <v>Volenfell</v>
      </c>
      <c r="S232" s="19" t="str">
        <f>IF(AND(R232&lt;&gt;"",NOT(ISERROR(R232))),R232,IF(P232&lt;&gt;"",IF(NOT(ISERROR(VLOOKUP(P232,'ESO Dungeon constants'!$D$3:$H$9999,5,FALSE))),VLOOKUP(P232,'ESO Dungeon constants'!$D$3:$I$9999,6,FALSE),VLOOKUP(P232,'ESO zone constants'!$H$2:$K$9984,4,FALSE)),""))</f>
        <v>DLC_BASE_GAME</v>
      </c>
      <c r="T232" s="3" t="str">
        <f>IF(S232&lt;&gt;"",VLOOKUP(S232,'LibSets constants'!$B$4:$C$1000,2,FALSE),"")</f>
        <v>Included in base game</v>
      </c>
      <c r="U232" s="33" t="s">
        <v>1726</v>
      </c>
      <c r="V232" s="43" t="s">
        <v>1534</v>
      </c>
      <c r="W232" s="40" t="s">
        <v>1807</v>
      </c>
      <c r="X232" s="3" t="str">
        <f>IF(G232&lt;&gt;"LIBSETS_SETTYPE_BATTLEGROUND",IF(G232&lt;&gt;"LIBSETS_SETTYPE_SPECIAL",IF(Y232&lt;&gt;"",VLOOKUP(Y232,'ESO zone constants'!$D$2:$H$4950,5,FALSE),""),""),"")</f>
        <v/>
      </c>
      <c r="Z232" s="43"/>
      <c r="AA232" s="43"/>
      <c r="AB232" s="43"/>
      <c r="AC232" s="3" t="str">
        <f>IF(G232&lt;&gt;"LIBSETS_SETTYPE_BATTLEGROUND",IF(G232&lt;&gt;"LIBSETS_SETTYPE_SPECIAL",IF(AD232&lt;&gt;"",VLOOKUP(AD232,'ESO zone constants'!$D$2:$H$4950,5,FALSE),""),""),"")</f>
        <v/>
      </c>
      <c r="AE232" s="43"/>
      <c r="AF232" s="43"/>
      <c r="AG232" s="43"/>
      <c r="AH232" s="3" t="str">
        <f>IF(G232&lt;&gt;"LIBSETS_SETTYPE_BATTLEGROUND",IF(G232&lt;&gt;"LIBSETS_SETTYPE_SPECIAL",IF(AI232&lt;&gt;"",VLOOKUP(AI232,'ESO zone constants'!$D$2:$H$4950,5,FALSE),""),""),"")</f>
        <v/>
      </c>
      <c r="AJ232" s="43"/>
      <c r="AK232" s="43"/>
      <c r="AL232" s="43"/>
      <c r="AM232" s="3" t="str">
        <f>IF(G232&lt;&gt;"LIBSETS_SETTYPE_BATTLEGROUND",IF(G232&lt;&gt;"LIBSETS_SETTYPE_SPECIAL",IF(AN232&lt;&gt;"",VLOOKUP(AN232,'ESO zone constants'!$D$2:$H$4950,5,FALSE),""),""),"")</f>
        <v/>
      </c>
      <c r="AO232" s="43"/>
      <c r="AP232" s="43"/>
      <c r="AQ232" s="43"/>
      <c r="AR232" s="3" t="str">
        <f>IF(G232&lt;&gt;"LIBSETS_SETTYPE_BATTLEGROUND",IF(G232&lt;&gt;"LIBSETS_SETTYPE_SPECIAL",IF(AS232&lt;&gt;"",VLOOKUP(AS232,'ESO zone constants'!$D$2:$H$4950,5,FALSE),""),""),"")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1156</v>
      </c>
      <c r="C233" t="s">
        <v>17</v>
      </c>
      <c r="D233" s="3">
        <f t="shared" si="18"/>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constants'!$D$2:$H$4950,5,FALSE),""),"")</f>
        <v>38</v>
      </c>
      <c r="Q233" t="str">
        <f>IF(OR(K233="",K233&lt;=0,ISERROR(K233)),IF(AND(O233&lt;&gt;"",NOT(ISERROR(O233))),O233, ""),VLOOKUP(K233,'ESO wayshrine node constants'!$A$3:$D$10003,4,FALSE))</f>
        <v>Blackheart Haven</v>
      </c>
      <c r="S233" s="19" t="str">
        <f>IF(AND(R233&lt;&gt;"",NOT(ISERROR(R233))),R233,IF(P233&lt;&gt;"",IF(NOT(ISERROR(VLOOKUP(P233,'ESO Dungeon constants'!$D$3:$H$9999,5,FALSE))),VLOOKUP(P233,'ESO Dungeon constants'!$D$3:$I$9999,6,FALSE),VLOOKUP(P233,'ESO zone constants'!$H$2:$K$9984,4,FALSE)),""))</f>
        <v>DLC_BASE_GAME</v>
      </c>
      <c r="T233" s="3" t="str">
        <f>IF(S233&lt;&gt;"",VLOOKUP(S233,'LibSets constants'!$B$4:$C$1000,2,FALSE),"")</f>
        <v>Included in base game</v>
      </c>
      <c r="U233" s="33" t="s">
        <v>1726</v>
      </c>
      <c r="V233" s="43" t="s">
        <v>1533</v>
      </c>
      <c r="W233" s="40" t="s">
        <v>1822</v>
      </c>
      <c r="X233" s="3" t="str">
        <f>IF(G233&lt;&gt;"LIBSETS_SETTYPE_BATTLEGROUND",IF(G233&lt;&gt;"LIBSETS_SETTYPE_SPECIAL",IF(Y233&lt;&gt;"",VLOOKUP(Y233,'ESO zone constants'!$D$2:$H$4950,5,FALSE),""),""),"")</f>
        <v/>
      </c>
      <c r="Z233" s="43"/>
      <c r="AA233" s="43"/>
      <c r="AB233" s="43"/>
      <c r="AC233" s="3" t="str">
        <f>IF(G233&lt;&gt;"LIBSETS_SETTYPE_BATTLEGROUND",IF(G233&lt;&gt;"LIBSETS_SETTYPE_SPECIAL",IF(AD233&lt;&gt;"",VLOOKUP(AD233,'ESO zone constants'!$D$2:$H$4950,5,FALSE),""),""),"")</f>
        <v/>
      </c>
      <c r="AE233" s="43"/>
      <c r="AF233" s="43"/>
      <c r="AG233" s="43"/>
      <c r="AH233" s="3" t="str">
        <f>IF(G233&lt;&gt;"LIBSETS_SETTYPE_BATTLEGROUND",IF(G233&lt;&gt;"LIBSETS_SETTYPE_SPECIAL",IF(AI233&lt;&gt;"",VLOOKUP(AI233,'ESO zone constants'!$D$2:$H$4950,5,FALSE),""),""),"")</f>
        <v/>
      </c>
      <c r="AJ233" s="43"/>
      <c r="AK233" s="43"/>
      <c r="AL233" s="43"/>
      <c r="AM233" s="3" t="str">
        <f>IF(G233&lt;&gt;"LIBSETS_SETTYPE_BATTLEGROUND",IF(G233&lt;&gt;"LIBSETS_SETTYPE_SPECIAL",IF(AN233&lt;&gt;"",VLOOKUP(AN233,'ESO zone constants'!$D$2:$H$4950,5,FALSE),""),""),"")</f>
        <v/>
      </c>
      <c r="AO233" s="43"/>
      <c r="AP233" s="43"/>
      <c r="AQ233" s="43"/>
      <c r="AR233" s="3" t="str">
        <f>IF(G233&lt;&gt;"LIBSETS_SETTYPE_BATTLEGROUND",IF(G233&lt;&gt;"LIBSETS_SETTYPE_SPECIAL",IF(AS233&lt;&gt;"",VLOOKUP(AS233,'ESO zone constants'!$D$2:$H$4950,5,FALSE),""),""),"")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1157</v>
      </c>
      <c r="C234" t="s">
        <v>1158</v>
      </c>
      <c r="D234" s="3">
        <f t="shared" si="18"/>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constants'!$D$2:$H$4950,5,FALSE),""),"")</f>
        <v>64</v>
      </c>
      <c r="Q234" t="str">
        <f>IF(OR(K234="",K234&lt;=0,ISERROR(K234)),IF(AND(O234&lt;&gt;"",NOT(ISERROR(O234))),O234, ""),VLOOKUP(K234,'ESO wayshrine node constants'!$A$3:$D$10003,4,FALSE))</f>
        <v>Blessed Crucible</v>
      </c>
      <c r="S234" s="19" t="str">
        <f>IF(AND(R234&lt;&gt;"",NOT(ISERROR(R234))),R234,IF(P234&lt;&gt;"",IF(NOT(ISERROR(VLOOKUP(P234,'ESO Dungeon constants'!$D$3:$H$9999,5,FALSE))),VLOOKUP(P234,'ESO Dungeon constants'!$D$3:$I$9999,6,FALSE),VLOOKUP(P234,'ESO zone constants'!$H$2:$K$9984,4,FALSE)),""))</f>
        <v>DLC_BASE_GAME</v>
      </c>
      <c r="T234" s="3" t="str">
        <f>IF(S234&lt;&gt;"",VLOOKUP(S234,'LibSets constants'!$B$4:$C$1000,2,FALSE),"")</f>
        <v>Included in base game</v>
      </c>
      <c r="U234" s="33" t="s">
        <v>1726</v>
      </c>
      <c r="V234" s="43" t="s">
        <v>1809</v>
      </c>
      <c r="W234" s="40" t="s">
        <v>1810</v>
      </c>
      <c r="X234" s="3" t="str">
        <f>IF(G234&lt;&gt;"LIBSETS_SETTYPE_BATTLEGROUND",IF(G234&lt;&gt;"LIBSETS_SETTYPE_SPECIAL",IF(Y234&lt;&gt;"",VLOOKUP(Y234,'ESO zone constants'!$D$2:$H$4950,5,FALSE),""),""),"")</f>
        <v/>
      </c>
      <c r="Z234" s="43"/>
      <c r="AA234" s="43"/>
      <c r="AB234" s="43"/>
      <c r="AC234" s="3" t="str">
        <f>IF(G234&lt;&gt;"LIBSETS_SETTYPE_BATTLEGROUND",IF(G234&lt;&gt;"LIBSETS_SETTYPE_SPECIAL",IF(AD234&lt;&gt;"",VLOOKUP(AD234,'ESO zone constants'!$D$2:$H$4950,5,FALSE),""),""),"")</f>
        <v/>
      </c>
      <c r="AE234" s="43"/>
      <c r="AF234" s="43"/>
      <c r="AG234" s="43"/>
      <c r="AH234" s="3" t="str">
        <f>IF(G234&lt;&gt;"LIBSETS_SETTYPE_BATTLEGROUND",IF(G234&lt;&gt;"LIBSETS_SETTYPE_SPECIAL",IF(AI234&lt;&gt;"",VLOOKUP(AI234,'ESO zone constants'!$D$2:$H$4950,5,FALSE),""),""),"")</f>
        <v/>
      </c>
      <c r="AJ234" s="43"/>
      <c r="AK234" s="43"/>
      <c r="AL234" s="43"/>
      <c r="AM234" s="3" t="str">
        <f>IF(G234&lt;&gt;"LIBSETS_SETTYPE_BATTLEGROUND",IF(G234&lt;&gt;"LIBSETS_SETTYPE_SPECIAL",IF(AN234&lt;&gt;"",VLOOKUP(AN234,'ESO zone constants'!$D$2:$H$4950,5,FALSE),""),""),"")</f>
        <v/>
      </c>
      <c r="AO234" s="43"/>
      <c r="AP234" s="43"/>
      <c r="AQ234" s="43"/>
      <c r="AR234" s="3" t="str">
        <f>IF(G234&lt;&gt;"LIBSETS_SETTYPE_BATTLEGROUND",IF(G234&lt;&gt;"LIBSETS_SETTYPE_SPECIAL",IF(AS234&lt;&gt;"",VLOOKUP(AS234,'ESO zone constants'!$D$2:$H$4950,5,FALSE),""),""),"")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constants'!$D$2:$H$4950,5,FALSE),""),"")</f>
        <v>31</v>
      </c>
      <c r="Q235" t="str">
        <f>IF(OR(K235="",K235&lt;=0,ISERROR(K235)),IF(AND(O235&lt;&gt;"",NOT(ISERROR(O235))),O235, ""),VLOOKUP(K235,'ESO wayshrine node constants'!$A$3:$D$10003,4,FALSE))</f>
        <v>Selene's Web</v>
      </c>
      <c r="S235" s="19" t="str">
        <f>IF(AND(R235&lt;&gt;"",NOT(ISERROR(R235))),R235,IF(P235&lt;&gt;"",IF(NOT(ISERROR(VLOOKUP(P235,'ESO Dungeon constants'!$D$3:$H$9999,5,FALSE))),VLOOKUP(P235,'ESO Dungeon constants'!$D$3:$I$9999,6,FALSE),VLOOKUP(P235,'ESO zone constants'!$H$2:$K$9984,4,FALSE)),""))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constants'!$D$2:$H$4950,5,FALSE),""),""),"")</f>
        <v/>
      </c>
      <c r="Z235" s="43"/>
      <c r="AA235" s="43"/>
      <c r="AB235" s="43"/>
      <c r="AC235" s="3" t="str">
        <f>IF(G235&lt;&gt;"LIBSETS_SETTYPE_BATTLEGROUND",IF(G235&lt;&gt;"LIBSETS_SETTYPE_SPECIAL",IF(AD235&lt;&gt;"",VLOOKUP(AD235,'ESO zone constants'!$D$2:$H$4950,5,FALSE),""),""),"")</f>
        <v/>
      </c>
      <c r="AE235" s="43"/>
      <c r="AF235" s="43"/>
      <c r="AG235" s="43"/>
      <c r="AH235" s="3" t="str">
        <f>IF(G235&lt;&gt;"LIBSETS_SETTYPE_BATTLEGROUND",IF(G235&lt;&gt;"LIBSETS_SETTYPE_SPECIAL",IF(AI235&lt;&gt;"",VLOOKUP(AI235,'ESO zone constants'!$D$2:$H$4950,5,FALSE),""),""),"")</f>
        <v/>
      </c>
      <c r="AJ235" s="43"/>
      <c r="AK235" s="43"/>
      <c r="AL235" s="43"/>
      <c r="AM235" s="3" t="str">
        <f>IF(G235&lt;&gt;"LIBSETS_SETTYPE_BATTLEGROUND",IF(G235&lt;&gt;"LIBSETS_SETTYPE_SPECIAL",IF(AN235&lt;&gt;"",VLOOKUP(AN235,'ESO zone constants'!$D$2:$H$4950,5,FALSE),""),""),"")</f>
        <v/>
      </c>
      <c r="AO235" s="43"/>
      <c r="AP235" s="43"/>
      <c r="AQ235" s="43"/>
      <c r="AR235" s="3" t="str">
        <f>IF(G235&lt;&gt;"LIBSETS_SETTYPE_BATTLEGROUND",IF(G235&lt;&gt;"LIBSETS_SETTYPE_SPECIAL",IF(AS235&lt;&gt;"",VLOOKUP(AS235,'ESO zone constants'!$D$2:$H$4950,5,FALSE),""),""),"")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constants'!$D$2:$H$4950,5,FALSE),""),"")</f>
        <v>11</v>
      </c>
      <c r="Q236" t="str">
        <f>IF(OR(K236="",K236&lt;=0,ISERROR(K236)),IF(AND(O236&lt;&gt;"",NOT(ISERROR(O236))),O236, ""),VLOOKUP(K236,'ESO wayshrine node constants'!$A$3:$D$10003,4,FALSE))</f>
        <v>Vaults of Madness</v>
      </c>
      <c r="S236" s="19" t="str">
        <f>IF(AND(R236&lt;&gt;"",NOT(ISERROR(R236))),R236,IF(P236&lt;&gt;"",IF(NOT(ISERROR(VLOOKUP(P236,'ESO Dungeon constants'!$D$3:$H$9999,5,FALSE))),VLOOKUP(P236,'ESO Dungeon constants'!$D$3:$I$9999,6,FALSE),VLOOKUP(P236,'ESO zone constants'!$H$2:$K$9984,4,FALSE)),""))</f>
        <v>DLC_BASE_GAME</v>
      </c>
      <c r="T236" s="3" t="str">
        <f>IF(S236&lt;&gt;"",VLOOKUP(S236,'LibSets constants'!$B$4:$C$1000,2,FALSE),"")</f>
        <v>Included in base game</v>
      </c>
      <c r="U236" s="33" t="s">
        <v>1726</v>
      </c>
      <c r="V236" s="43" t="s">
        <v>1735</v>
      </c>
      <c r="W236" s="43" t="s">
        <v>1816</v>
      </c>
      <c r="X236" s="3" t="str">
        <f>IF(G236&lt;&gt;"LIBSETS_SETTYPE_BATTLEGROUND",IF(G236&lt;&gt;"LIBSETS_SETTYPE_SPECIAL",IF(Y236&lt;&gt;"",VLOOKUP(Y236,'ESO zone constants'!$D$2:$H$4950,5,FALSE),""),""),"")</f>
        <v/>
      </c>
      <c r="Z236" s="43"/>
      <c r="AA236" s="43"/>
      <c r="AB236" s="43"/>
      <c r="AC236" s="3" t="str">
        <f>IF(G236&lt;&gt;"LIBSETS_SETTYPE_BATTLEGROUND",IF(G236&lt;&gt;"LIBSETS_SETTYPE_SPECIAL",IF(AD236&lt;&gt;"",VLOOKUP(AD236,'ESO zone constants'!$D$2:$H$4950,5,FALSE),""),""),"")</f>
        <v/>
      </c>
      <c r="AE236" s="43"/>
      <c r="AF236" s="43"/>
      <c r="AG236" s="43"/>
      <c r="AH236" s="3" t="str">
        <f>IF(G236&lt;&gt;"LIBSETS_SETTYPE_BATTLEGROUND",IF(G236&lt;&gt;"LIBSETS_SETTYPE_SPECIAL",IF(AI236&lt;&gt;"",VLOOKUP(AI236,'ESO zone constants'!$D$2:$H$4950,5,FALSE),""),""),"")</f>
        <v/>
      </c>
      <c r="AJ236" s="43"/>
      <c r="AK236" s="43"/>
      <c r="AL236" s="43"/>
      <c r="AM236" s="3" t="str">
        <f>IF(G236&lt;&gt;"LIBSETS_SETTYPE_BATTLEGROUND",IF(G236&lt;&gt;"LIBSETS_SETTYPE_SPECIAL",IF(AN236&lt;&gt;"",VLOOKUP(AN236,'ESO zone constants'!$D$2:$H$4950,5,FALSE),""),""),"")</f>
        <v/>
      </c>
      <c r="AO236" s="43"/>
      <c r="AP236" s="43"/>
      <c r="AQ236" s="43"/>
      <c r="AR236" s="3" t="str">
        <f>IF(G236&lt;&gt;"LIBSETS_SETTYPE_BATTLEGROUND",IF(G236&lt;&gt;"LIBSETS_SETTYPE_SPECIAL",IF(AS236&lt;&gt;"",VLOOKUP(AS236,'ESO zone constants'!$D$2:$H$4950,5,FALSE),""),""),"")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1159</v>
      </c>
      <c r="C237" t="s">
        <v>1160</v>
      </c>
      <c r="D237" s="3">
        <f t="shared" si="18"/>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constants'!$D$2:$H$4950,5,FALSE),""),"")</f>
        <v>534</v>
      </c>
      <c r="Q237" t="str">
        <f>IF(OR(K237="",K237&lt;=0,ISERROR(K237)),IF(AND(O237&lt;&gt;"",NOT(ISERROR(O237))),O237, ""),VLOOKUP(K237,'ESO wayshrine node constants'!$A$3:$D$10003,4,FALSE))</f>
        <v>Stros M'Kai</v>
      </c>
      <c r="S237" s="19" t="str">
        <f>IF(AND(R237&lt;&gt;"",NOT(ISERROR(R237))),R237,IF(P237&lt;&gt;"",IF(NOT(ISERROR(VLOOKUP(P237,'ESO Dungeon constants'!$D$3:$H$9999,5,FALSE))),VLOOKUP(P237,'ESO Dungeon constants'!$D$3:$I$9999,6,FALSE),VLOOKUP(P237,'ESO zone constants'!$H$2:$K$9984,4,FALSE)),""))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constants'!$D$2:$H$4950,5,FALSE),""),""),"")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constants'!$D$2:$H$4950,5,FALSE),""),""),"")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constants'!$D$2:$H$4950,5,FALSE),""),""),"")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constants'!$D$2:$H$4950,5,FALSE),""),""),"")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constants'!$D$2:$H$4950,5,FALSE),""),""),"")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x14ac:dyDescent="0.25">
      <c r="A238" s="12">
        <v>282</v>
      </c>
      <c r="B238" t="s">
        <v>1161</v>
      </c>
      <c r="C238" t="s">
        <v>1162</v>
      </c>
      <c r="D238" s="3">
        <f t="shared" si="18"/>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constants'!$D$2:$H$4950,5,FALSE),""),"")</f>
        <v>20</v>
      </c>
      <c r="Q238" t="str">
        <f>IF(OR(K238="",K238&lt;=0,ISERROR(K238)),IF(AND(O238&lt;&gt;"",NOT(ISERROR(O238))),O238, ""),VLOOKUP(K238,'ESO wayshrine node constants'!$A$3:$D$10003,4,FALSE))</f>
        <v>Rivenspire</v>
      </c>
      <c r="S238" s="19" t="str">
        <f>IF(AND(R238&lt;&gt;"",NOT(ISERROR(R238))),R238,IF(P238&lt;&gt;"",IF(NOT(ISERROR(VLOOKUP(P238,'ESO Dungeon constants'!$D$3:$H$9999,5,FALSE))),VLOOKUP(P238,'ESO Dungeon constants'!$D$3:$I$9999,6,FALSE),VLOOKUP(P238,'ESO zone constants'!$H$2:$K$9984,4,FALSE)),""))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constants'!$D$2:$H$4950,5,FALSE),""),""),"")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constants'!$D$2:$H$4950,5,FALSE),""),""),"")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constants'!$D$2:$H$4950,5,FALSE),""),""),"")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constants'!$D$2:$H$4950,5,FALSE),""),""),"")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constants'!$D$2:$H$4950,5,FALSE),""),""),"")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1163</v>
      </c>
      <c r="C239" t="s">
        <v>1164</v>
      </c>
      <c r="D239" s="3">
        <f t="shared" si="18"/>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constants'!$D$2:$H$4950,5,FALSE),""),"")</f>
        <v>104</v>
      </c>
      <c r="Q239" t="str">
        <f>IF(OR(K239="",K239&lt;=0,ISERROR(K239)),IF(AND(O239&lt;&gt;"",NOT(ISERROR(O239))),O239, ""),VLOOKUP(K239,'ESO wayshrine node constants'!$A$3:$D$10003,4,FALSE))</f>
        <v>Alik'r Desert</v>
      </c>
      <c r="S239" s="19" t="str">
        <f>IF(AND(R239&lt;&gt;"",NOT(ISERROR(R239))),R239,IF(P239&lt;&gt;"",IF(NOT(ISERROR(VLOOKUP(P239,'ESO Dungeon constants'!$D$3:$H$9999,5,FALSE))),VLOOKUP(P239,'ESO Dungeon constants'!$D$3:$I$9999,6,FALSE),VLOOKUP(P239,'ESO zone constants'!$H$2:$K$9984,4,FALSE)),""))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constants'!$D$2:$H$4950,5,FALSE),""),""),"")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constants'!$D$2:$H$4950,5,FALSE),""),""),"")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constants'!$D$2:$H$4950,5,FALSE),""),""),"")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constants'!$D$2:$H$4950,5,FALSE),""),""),"")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constants'!$D$2:$H$4950,5,FALSE),""),""),"")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1165</v>
      </c>
      <c r="C240" t="s">
        <v>1166</v>
      </c>
      <c r="D240" s="3">
        <f t="shared" si="18"/>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constants'!$D$2:$H$4950,5,FALSE),""),"")</f>
        <v>104</v>
      </c>
      <c r="Q240" t="str">
        <f>IF(OR(K240="",K240&lt;=0,ISERROR(K240)),IF(AND(O240&lt;&gt;"",NOT(ISERROR(O240))),O240, ""),VLOOKUP(K240,'ESO wayshrine node constants'!$A$3:$D$10003,4,FALSE))</f>
        <v>Alik'r Desert</v>
      </c>
      <c r="S240" s="19" t="str">
        <f>IF(AND(R240&lt;&gt;"",NOT(ISERROR(R240))),R240,IF(P240&lt;&gt;"",IF(NOT(ISERROR(VLOOKUP(P240,'ESO Dungeon constants'!$D$3:$H$9999,5,FALSE))),VLOOKUP(P240,'ESO Dungeon constants'!$D$3:$I$9999,6,FALSE),VLOOKUP(P240,'ESO zone constants'!$H$2:$K$9984,4,FALSE)),""))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constants'!$D$2:$H$4950,5,FALSE),""),""),"")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constants'!$D$2:$H$4950,5,FALSE),""),""),"")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constants'!$D$2:$H$4950,5,FALSE),""),""),"")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constants'!$D$2:$H$4950,5,FALSE),""),""),"")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constants'!$D$2:$H$4950,5,FALSE),""),""),"")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1167</v>
      </c>
      <c r="C241" t="s">
        <v>1168</v>
      </c>
      <c r="D241" s="3">
        <f t="shared" si="18"/>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constants'!$D$2:$H$4950,5,FALSE),""),"")</f>
        <v>92</v>
      </c>
      <c r="Q241" t="str">
        <f>IF(OR(K241="",K241&lt;=0,ISERROR(K241)),IF(AND(O241&lt;&gt;"",NOT(ISERROR(O241))),O241, ""),VLOOKUP(K241,'ESO wayshrine node constants'!$A$3:$D$10003,4,FALSE))</f>
        <v>Bangkorai</v>
      </c>
      <c r="S241" s="19" t="str">
        <f>IF(AND(R241&lt;&gt;"",NOT(ISERROR(R241))),R241,IF(P241&lt;&gt;"",IF(NOT(ISERROR(VLOOKUP(P241,'ESO Dungeon constants'!$D$3:$H$9999,5,FALSE))),VLOOKUP(P241,'ESO Dungeon constants'!$D$3:$I$9999,6,FALSE),VLOOKUP(P241,'ESO zone constants'!$H$2:$K$9984,4,FALSE)),""))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constants'!$D$2:$H$4950,5,FALSE),""),""),"")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constants'!$D$2:$H$4950,5,FALSE),""),""),"")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constants'!$D$2:$H$4950,5,FALSE),""),""),"")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constants'!$D$2:$H$4950,5,FALSE),""),""),"")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constants'!$D$2:$H$4950,5,FALSE),""),""),"")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1169</v>
      </c>
      <c r="C242" t="s">
        <v>1170</v>
      </c>
      <c r="D242" s="3">
        <f t="shared" si="18"/>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constants'!$D$2:$H$4950,5,FALSE),""),"")</f>
        <v>92</v>
      </c>
      <c r="Q242" t="str">
        <f>IF(OR(K242="",K242&lt;=0,ISERROR(K242)),IF(AND(O242&lt;&gt;"",NOT(ISERROR(O242))),O242, ""),VLOOKUP(K242,'ESO wayshrine node constants'!$A$3:$D$10003,4,FALSE))</f>
        <v>Bangkorai</v>
      </c>
      <c r="S242" s="19" t="str">
        <f>IF(AND(R242&lt;&gt;"",NOT(ISERROR(R242))),R242,IF(P242&lt;&gt;"",IF(NOT(ISERROR(VLOOKUP(P242,'ESO Dungeon constants'!$D$3:$H$9999,5,FALSE))),VLOOKUP(P242,'ESO Dungeon constants'!$D$3:$I$9999,6,FALSE),VLOOKUP(P242,'ESO zone constants'!$H$2:$K$9984,4,FALSE)),""))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constants'!$D$2:$H$4950,5,FALSE),""),""),"")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constants'!$D$2:$H$4950,5,FALSE),""),""),"")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constants'!$D$2:$H$4950,5,FALSE),""),""),"")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constants'!$D$2:$H$4950,5,FALSE),""),""),"")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constants'!$D$2:$H$4950,5,FALSE),""),""),"")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1171</v>
      </c>
      <c r="C243" t="s">
        <v>1172</v>
      </c>
      <c r="D243" s="3">
        <f t="shared" si="18"/>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constants'!$D$2:$H$4950,5,FALSE),""),"")</f>
        <v>383</v>
      </c>
      <c r="Q243" t="str">
        <f>IF(OR(K243="",K243&lt;=0,ISERROR(K243)),IF(AND(O243&lt;&gt;"",NOT(ISERROR(O243))),O243, ""),VLOOKUP(K243,'ESO wayshrine node constants'!$A$3:$D$10003,4,FALSE))</f>
        <v>Grahtwood</v>
      </c>
      <c r="S243" s="19" t="str">
        <f>IF(AND(R243&lt;&gt;"",NOT(ISERROR(R243))),R243,IF(P243&lt;&gt;"",IF(NOT(ISERROR(VLOOKUP(P243,'ESO Dungeon constants'!$D$3:$H$9999,5,FALSE))),VLOOKUP(P243,'ESO Dungeon constants'!$D$3:$I$9999,6,FALSE),VLOOKUP(P243,'ESO zone constants'!$H$2:$K$9984,4,FALSE)),""))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constants'!$D$2:$H$4950,5,FALSE),""),""),"")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constants'!$D$2:$H$4950,5,FALSE),""),""),"")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constants'!$D$2:$H$4950,5,FALSE),""),""),"")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constants'!$D$2:$H$4950,5,FALSE),""),""),"")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constants'!$D$2:$H$4950,5,FALSE),""),""),"")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1173</v>
      </c>
      <c r="C244" t="s">
        <v>1174</v>
      </c>
      <c r="D244" s="3">
        <f t="shared" si="18"/>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constants'!$D$2:$H$4950,5,FALSE),""),"")</f>
        <v>108</v>
      </c>
      <c r="Q244" t="str">
        <f>IF(OR(K244="",K244&lt;=0,ISERROR(K244)),IF(AND(O244&lt;&gt;"",NOT(ISERROR(O244))),O244, ""),VLOOKUP(K244,'ESO wayshrine node constants'!$A$3:$D$10003,4,FALSE))</f>
        <v>Greenshade</v>
      </c>
      <c r="R244" s="70"/>
      <c r="S244" s="19" t="str">
        <f>IF(AND(R244&lt;&gt;"",NOT(ISERROR(R244))),R244,IF(P244&lt;&gt;"",IF(NOT(ISERROR(VLOOKUP(P244,'ESO Dungeon constants'!$D$3:$H$9999,5,FALSE))),VLOOKUP(P244,'ESO Dungeon constants'!$D$3:$I$9999,6,FALSE),VLOOKUP(P244,'ESO zone constants'!$H$2:$K$9984,4,FALSE)),""))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constants'!$D$2:$H$4950,5,FALSE),""),""),"")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constants'!$D$2:$H$4950,5,FALSE),""),""),"")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constants'!$D$2:$H$4950,5,FALSE),""),""),"")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constants'!$D$2:$H$4950,5,FALSE),""),""),"")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constants'!$D$2:$H$4950,5,FALSE),""),""),"")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1175</v>
      </c>
      <c r="C245" t="s">
        <v>1176</v>
      </c>
      <c r="D245" s="3">
        <f t="shared" si="18"/>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constants'!$D$2:$H$4950,5,FALSE),""),"")</f>
        <v>58</v>
      </c>
      <c r="Q245" t="str">
        <f>IF(OR(K245="",K245&lt;=0,ISERROR(K245)),IF(AND(O245&lt;&gt;"",NOT(ISERROR(O245))),O245, ""),VLOOKUP(K245,'ESO wayshrine node constants'!$A$3:$D$10003,4,FALSE))</f>
        <v>Malabal Tor</v>
      </c>
      <c r="S245" s="19" t="str">
        <f>IF(AND(R245&lt;&gt;"",NOT(ISERROR(R245))),R245,IF(P245&lt;&gt;"",IF(NOT(ISERROR(VLOOKUP(P245,'ESO Dungeon constants'!$D$3:$H$9999,5,FALSE))),VLOOKUP(P245,'ESO Dungeon constants'!$D$3:$I$9999,6,FALSE),VLOOKUP(P245,'ESO zone constants'!$H$2:$K$9984,4,FALSE)),""))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constants'!$D$2:$H$4950,5,FALSE),""),""),"")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constants'!$D$2:$H$4950,5,FALSE),""),""),"")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constants'!$D$2:$H$4950,5,FALSE),""),""),"")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constants'!$D$2:$H$4950,5,FALSE),""),""),"")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constants'!$D$2:$H$4950,5,FALSE),""),""),"")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1177</v>
      </c>
      <c r="C246" t="s">
        <v>1178</v>
      </c>
      <c r="D246" s="3">
        <f t="shared" si="18"/>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constants'!$D$2:$H$4950,5,FALSE),""),"")</f>
        <v>382</v>
      </c>
      <c r="Q246" t="str">
        <f>IF(OR(K246="",K246&lt;=0,ISERROR(K246)),IF(AND(O246&lt;&gt;"",NOT(ISERROR(O246))),O246, ""),VLOOKUP(K246,'ESO wayshrine node constants'!$A$3:$D$10003,4,FALSE))</f>
        <v>Reaper's March</v>
      </c>
      <c r="S246" s="19" t="str">
        <f>IF(AND(R246&lt;&gt;"",NOT(ISERROR(R246))),R246,IF(P246&lt;&gt;"",IF(NOT(ISERROR(VLOOKUP(P246,'ESO Dungeon constants'!$D$3:$H$9999,5,FALSE))),VLOOKUP(P246,'ESO Dungeon constants'!$D$3:$I$9999,6,FALSE),VLOOKUP(P246,'ESO zone constants'!$H$2:$K$9984,4,FALSE)),""))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constants'!$D$2:$H$4950,5,FALSE),""),""),"")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constants'!$D$2:$H$4950,5,FALSE),""),""),"")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constants'!$D$2:$H$4950,5,FALSE),""),""),"")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constants'!$D$2:$H$4950,5,FALSE),""),""),"")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constants'!$D$2:$H$4950,5,FALSE),""),""),"")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1179</v>
      </c>
      <c r="C247" t="s">
        <v>1180</v>
      </c>
      <c r="D247" s="3">
        <f t="shared" si="18"/>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constants'!$D$2:$H$4950,5,FALSE),""),"")</f>
        <v>41</v>
      </c>
      <c r="Q247" t="str">
        <f>IF(OR(K247="",K247&lt;=0,ISERROR(K247)),IF(AND(O247&lt;&gt;"",NOT(ISERROR(O247))),O247, ""),VLOOKUP(K247,'ESO wayshrine node constants'!$A$3:$D$10003,4,FALSE))</f>
        <v>Stonefalls</v>
      </c>
      <c r="S247" s="19" t="str">
        <f>IF(AND(R247&lt;&gt;"",NOT(ISERROR(R247))),R247,IF(P247&lt;&gt;"",IF(NOT(ISERROR(VLOOKUP(P247,'ESO Dungeon constants'!$D$3:$H$9999,5,FALSE))),VLOOKUP(P247,'ESO Dungeon constants'!$D$3:$I$9999,6,FALSE),VLOOKUP(P247,'ESO zone constants'!$H$2:$K$9984,4,FALSE)),""))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constants'!$D$2:$H$4950,5,FALSE),""),""),"")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constants'!$D$2:$H$4950,5,FALSE),""),""),"")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constants'!$D$2:$H$4950,5,FALSE),""),""),"")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constants'!$D$2:$H$4950,5,FALSE),""),""),"")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constants'!$D$2:$H$4950,5,FALSE),""),""),"")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1181</v>
      </c>
      <c r="C248" t="s">
        <v>1182</v>
      </c>
      <c r="D248" s="3">
        <f t="shared" si="18"/>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constants'!$D$2:$H$4950,5,FALSE),""),"")</f>
        <v>57</v>
      </c>
      <c r="Q248" t="str">
        <f>IF(OR(K248="",K248&lt;=0,ISERROR(K248)),IF(AND(O248&lt;&gt;"",NOT(ISERROR(O248))),O248, ""),VLOOKUP(K248,'ESO wayshrine node constants'!$A$3:$D$10003,4,FALSE))</f>
        <v>Deshaan</v>
      </c>
      <c r="S248" s="19" t="str">
        <f>IF(AND(R248&lt;&gt;"",NOT(ISERROR(R248))),R248,IF(P248&lt;&gt;"",IF(NOT(ISERROR(VLOOKUP(P248,'ESO Dungeon constants'!$D$3:$H$9999,5,FALSE))),VLOOKUP(P248,'ESO Dungeon constants'!$D$3:$I$9999,6,FALSE),VLOOKUP(P248,'ESO zone constants'!$H$2:$K$9984,4,FALSE)),""))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constants'!$D$2:$H$4950,5,FALSE),""),""),"")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constants'!$D$2:$H$4950,5,FALSE),""),""),"")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constants'!$D$2:$H$4950,5,FALSE),""),""),"")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constants'!$D$2:$H$4950,5,FALSE),""),""),"")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constants'!$D$2:$H$4950,5,FALSE),""),""),"")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1183</v>
      </c>
      <c r="C249" t="s">
        <v>1184</v>
      </c>
      <c r="D249" s="3">
        <f t="shared" si="18"/>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constants'!$D$2:$H$4950,5,FALSE),""),"")</f>
        <v>57</v>
      </c>
      <c r="Q249" t="str">
        <f>IF(OR(K249="",K249&lt;=0,ISERROR(K249)),IF(AND(O249&lt;&gt;"",NOT(ISERROR(O249))),O249, ""),VLOOKUP(K249,'ESO wayshrine node constants'!$A$3:$D$10003,4,FALSE))</f>
        <v>Deshaan</v>
      </c>
      <c r="S249" s="19" t="str">
        <f>IF(AND(R249&lt;&gt;"",NOT(ISERROR(R249))),R249,IF(P249&lt;&gt;"",IF(NOT(ISERROR(VLOOKUP(P249,'ESO Dungeon constants'!$D$3:$H$9999,5,FALSE))),VLOOKUP(P249,'ESO Dungeon constants'!$D$3:$I$9999,6,FALSE),VLOOKUP(P249,'ESO zone constants'!$H$2:$K$9984,4,FALSE)),""))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constants'!$D$2:$H$4950,5,FALSE),""),""),"")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constants'!$D$2:$H$4950,5,FALSE),""),""),"")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constants'!$D$2:$H$4950,5,FALSE),""),""),"")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constants'!$D$2:$H$4950,5,FALSE),""),""),"")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constants'!$D$2:$H$4950,5,FALSE),""),""),"")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1185</v>
      </c>
      <c r="C250" t="s">
        <v>1186</v>
      </c>
      <c r="D250" s="3">
        <f t="shared" si="18"/>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constants'!$D$2:$H$4950,5,FALSE),""),"")</f>
        <v>103</v>
      </c>
      <c r="Q250" t="str">
        <f>IF(OR(K250="",K250&lt;=0,ISERROR(K250)),IF(AND(O250&lt;&gt;"",NOT(ISERROR(O250))),O250, ""),VLOOKUP(K250,'ESO wayshrine node constants'!$A$3:$D$10003,4,FALSE))</f>
        <v>The Rift</v>
      </c>
      <c r="S250" s="19" t="str">
        <f>IF(AND(R250&lt;&gt;"",NOT(ISERROR(R250))),R250,IF(P250&lt;&gt;"",IF(NOT(ISERROR(VLOOKUP(P250,'ESO Dungeon constants'!$D$3:$H$9999,5,FALSE))),VLOOKUP(P250,'ESO Dungeon constants'!$D$3:$I$9999,6,FALSE),VLOOKUP(P250,'ESO zone constants'!$H$2:$K$9984,4,FALSE)),""))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constants'!$D$2:$H$4950,5,FALSE),""),""),"")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constants'!$D$2:$H$4950,5,FALSE),""),""),"")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constants'!$D$2:$H$4950,5,FALSE),""),""),"")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constants'!$D$2:$H$4950,5,FALSE),""),""),"")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constants'!$D$2:$H$4950,5,FALSE),""),""),"")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1187</v>
      </c>
      <c r="C251" t="s">
        <v>1188</v>
      </c>
      <c r="D251" s="3">
        <f t="shared" si="18"/>
        <v>295</v>
      </c>
      <c r="G251" s="8" t="s">
        <v>1652</v>
      </c>
      <c r="I251" t="s">
        <v>97</v>
      </c>
      <c r="J251" t="s">
        <v>97</v>
      </c>
      <c r="K251">
        <v>-1</v>
      </c>
      <c r="L251">
        <v>-1</v>
      </c>
      <c r="M251">
        <v>-1</v>
      </c>
      <c r="N251">
        <v>0</v>
      </c>
      <c r="O251" s="70" t="s">
        <v>102</v>
      </c>
      <c r="P251" s="3">
        <f>IF(AND(G251&lt;&gt;"LIBSETS_SETTYPE_BATTLEGROUND",G251&lt;&gt;"LIBSETS_SETTYPE_SPECIAL",G251&lt;&gt;"LIBSETS_SETTYPE_MYTHIC"), IF(Q251&lt;&gt;"",VLOOKUP(Q251,'ESO zone constants'!$D$2:$H$4950,5,FALSE),""),"")</f>
        <v>380</v>
      </c>
      <c r="Q251" t="str">
        <f>IF(OR(K251="",K251&lt;=0,ISERROR(K251)),IF(AND(O251&lt;&gt;"",NOT(ISERROR(O251))),O251, ""),VLOOKUP(K251,'ESO wayshrine node constants'!$A$3:$D$10003,4,FALSE))</f>
        <v>The Banished Cells I</v>
      </c>
      <c r="S251" s="19" t="str">
        <f>IF(AND(R251&lt;&gt;"",NOT(ISERROR(R251))),R251,IF(P251&lt;&gt;"",IF(NOT(ISERROR(VLOOKUP(P251,'ESO Dungeon constants'!$D$3:$H$9999,5,FALSE))),VLOOKUP(P251,'ESO Dungeon constants'!$D$3:$I$9999,6,FALSE),VLOOKUP(P251,'ESO zone constants'!$H$2:$K$9984,4,FALSE)),""))</f>
        <v>DLC_BASE_GAME</v>
      </c>
      <c r="T251" s="3" t="str">
        <f>IF(S251&lt;&gt;"",VLOOKUP(S251,'LibSets constants'!$B$4:$C$1000,2,FALSE),"")</f>
        <v>Included in base game</v>
      </c>
      <c r="V251" s="44" t="str">
        <f>IF(U251&lt;&gt;"",IF(U251&lt;&gt;"LIBSETS_DROP_MECHANIC_MONSTER_NAME",VLOOKUP(U251,'LibSets constants'!$I$4:$L$1000,3,FALSE),""),"")</f>
        <v/>
      </c>
      <c r="W251" s="3" t="str">
        <f>IF(U251&lt;&gt;"",IF(U251&lt;&gt;"LIBSETS_DROP_MECHANIC_MONSTER_NAME",VLOOKUP(U251,'LibSets constants'!$I$4:$L$1000,4,FALSE),""),"")</f>
        <v/>
      </c>
      <c r="X251" s="3">
        <f>IF(G251&lt;&gt;"LIBSETS_SETTYPE_BATTLEGROUND",IF(G251&lt;&gt;"LIBSETS_SETTYPE_SPECIAL",IF(Y251&lt;&gt;"",VLOOKUP(Y251,'ESO zone constants'!$D$2:$H$4950,5,FALSE),""),""),"")</f>
        <v>935</v>
      </c>
      <c r="Y251" t="s">
        <v>103</v>
      </c>
      <c r="Z251" s="45"/>
      <c r="AA251" s="44" t="str">
        <f>IF(Z251&lt;&gt;"",IF(Z251&lt;&gt;"LIBSETS_DROP_MECHANIC_MONSTER_NAME",VLOOKUP(Z251,'LibSets constants'!$I$4:$L$1000,3,FALSE),""),"")</f>
        <v/>
      </c>
      <c r="AB251" s="44" t="str">
        <f>IF(Z251&lt;&gt;"",IF(Z251&lt;&gt;"LIBSETS_DROP_MECHANIC_MONSTER_NAME",VLOOKUP(Z251,'LibSets constants'!$I$4:$L$1000,4,FALSE),""),"")</f>
        <v/>
      </c>
      <c r="AC251" s="3" t="str">
        <f>IF(G251&lt;&gt;"LIBSETS_SETTYPE_BATTLEGROUND",IF(G251&lt;&gt;"LIBSETS_SETTYPE_SPECIAL",IF(AD251&lt;&gt;"",VLOOKUP(AD251,'ESO zone constants'!$D$2:$H$4950,5,FALSE),""),""),"")</f>
        <v/>
      </c>
      <c r="AE251" s="45"/>
      <c r="AF251" s="44" t="str">
        <f>IF(AE251&lt;&gt;"",IF(AE251&lt;&gt;"LIBSETS_DROP_MECHANIC_MONSTER_NAME",VLOOKUP(AE251,'LibSets constants'!$I$4:$L$1000,3,FALSE),""),"")</f>
        <v/>
      </c>
      <c r="AG251" s="44" t="str">
        <f>IF(AE251&lt;&gt;"",IF(AE251&lt;&gt;"LIBSETS_DROP_MECHANIC_MONSTER_NAME",VLOOKUP(AE251,'LibSets constants'!$I$4:$L$1000,4,FALSE),""),"")</f>
        <v/>
      </c>
      <c r="AH251" s="3" t="str">
        <f>IF(G251&lt;&gt;"LIBSETS_SETTYPE_BATTLEGROUND",IF(G251&lt;&gt;"LIBSETS_SETTYPE_SPECIAL",IF(AI251&lt;&gt;"",VLOOKUP(AI251,'ESO zone constants'!$D$2:$H$4950,5,FALSE),""),""),"")</f>
        <v/>
      </c>
      <c r="AJ251" s="45"/>
      <c r="AK251" s="44" t="str">
        <f>IF(AJ251&lt;&gt;"",IF(AJ251&lt;&gt;"LIBSETS_DROP_MECHANIC_MONSTER_NAME",VLOOKUP(AJ251,'LibSets constants'!$I$4:$L$1000,3,FALSE),""),"")</f>
        <v/>
      </c>
      <c r="AL251" s="44" t="str">
        <f>IF(AJ251&lt;&gt;"",IF(AJ251&lt;&gt;"LIBSETS_DROP_MECHANIC_MONSTER_NAME",VLOOKUP(AJ251,'LibSets constants'!$I$4:$L$1000,4,FALSE),""),"")</f>
        <v/>
      </c>
      <c r="AM251" s="3" t="str">
        <f>IF(G251&lt;&gt;"LIBSETS_SETTYPE_BATTLEGROUND",IF(G251&lt;&gt;"LIBSETS_SETTYPE_SPECIAL",IF(AN251&lt;&gt;"",VLOOKUP(AN251,'ESO zone constants'!$D$2:$H$4950,5,FALSE),""),""),"")</f>
        <v/>
      </c>
      <c r="AO251" s="45"/>
      <c r="AP251" s="44" t="str">
        <f>IF(AO251&lt;&gt;"",IF(AO251&lt;&gt;"LIBSETS_DROP_MECHANIC_MONSTER_NAME",VLOOKUP(AO251,'LibSets constants'!$I$4:$L$1000,3,FALSE),""),"")</f>
        <v/>
      </c>
      <c r="AQ251" s="44" t="str">
        <f>IF(AO251&lt;&gt;"",IF(AO251&lt;&gt;"LIBSETS_DROP_MECHANIC_MONSTER_NAME",VLOOKUP(AO251,'LibSets constants'!$I$4:$L$1000,4,FALSE),""),"")</f>
        <v/>
      </c>
      <c r="AR251" s="3" t="str">
        <f>IF(G251&lt;&gt;"LIBSETS_SETTYPE_BATTLEGROUND",IF(G251&lt;&gt;"LIBSETS_SETTYPE_SPECIAL",IF(AS251&lt;&gt;"",VLOOKUP(AS251,'ESO zone constants'!$D$2:$H$4950,5,FALSE),""),""),"")</f>
        <v/>
      </c>
      <c r="AT251" s="45"/>
      <c r="AU251" s="44" t="str">
        <f>IF(AT251&lt;&gt;"",IF(AT251&lt;&gt;"LIBSETS_DROP_MECHANIC_MONSTER_NAME",VLOOKUP(AT251,'LibSets constants'!$I$4:$L$1000,3,FALSE),""),"")</f>
        <v/>
      </c>
      <c r="AV251" s="44" t="str">
        <f>IF(AT251&lt;&gt;"",IF(AT251&lt;&gt;"LIBSETS_DROP_MECHANIC_MONSTER_NAME",VLOOKUP(AT251,'LibSets constants'!$I$4:$L$1000,4,FALSE),""),"")</f>
        <v/>
      </c>
      <c r="AW251" s="21" t="str">
        <f t="shared" si="19"/>
        <v>[295] = {wayshrines={-1,-1,-1,}, dlcId=DLC_BASE_GAME</v>
      </c>
      <c r="AX251" s="21" t="str">
        <f t="shared" si="20"/>
        <v>, zoneIds={380,935}, veteran=false</v>
      </c>
      <c r="AY251" s="21" t="str">
        <f t="shared" si="21"/>
        <v>, setType=LIBSETS_SETTYPE_DUNGEON</v>
      </c>
      <c r="AZ251" s="21" t="str">
        <f t="shared" si="22"/>
        <v>},</v>
      </c>
      <c r="BA251" s="21" t="str">
        <f t="shared" si="23"/>
        <v xml:space="preserve"> --Jailbreaker / Ausbrecher   [The Banished Cells I, The Banished Cells II]</v>
      </c>
    </row>
    <row r="252" spans="1:53" x14ac:dyDescent="0.25">
      <c r="A252" s="12">
        <v>296</v>
      </c>
      <c r="B252" t="s">
        <v>1189</v>
      </c>
      <c r="C252" t="s">
        <v>1190</v>
      </c>
      <c r="D252" s="3">
        <f t="shared" si="18"/>
        <v>296</v>
      </c>
      <c r="G252" s="8" t="s">
        <v>1652</v>
      </c>
      <c r="I252" t="s">
        <v>97</v>
      </c>
      <c r="J252" t="s">
        <v>97</v>
      </c>
      <c r="K252">
        <v>-1</v>
      </c>
      <c r="L252">
        <v>-1</v>
      </c>
      <c r="M252">
        <v>-1</v>
      </c>
      <c r="N252">
        <v>0</v>
      </c>
      <c r="O252" s="70" t="s">
        <v>66</v>
      </c>
      <c r="P252" s="3">
        <f>IF(AND(G252&lt;&gt;"LIBSETS_SETTYPE_BATTLEGROUND",G252&lt;&gt;"LIBSETS_SETTYPE_SPECIAL",G252&lt;&gt;"LIBSETS_SETTYPE_MYTHIC"), IF(Q252&lt;&gt;"",VLOOKUP(Q252,'ESO zone constants'!$D$2:$H$4950,5,FALSE),""),"")</f>
        <v>144</v>
      </c>
      <c r="Q252" t="str">
        <f>IF(OR(K252="",K252&lt;=0,ISERROR(K252)),IF(AND(O252&lt;&gt;"",NOT(ISERROR(O252))),O252, ""),VLOOKUP(K252,'ESO wayshrine node constants'!$A$3:$D$10003,4,FALSE))</f>
        <v>Spindleclutch I</v>
      </c>
      <c r="S252" s="19" t="str">
        <f>IF(AND(R252&lt;&gt;"",NOT(ISERROR(R252))),R252,IF(P252&lt;&gt;"",IF(NOT(ISERROR(VLOOKUP(P252,'ESO Dungeon constants'!$D$3:$H$9999,5,FALSE))),VLOOKUP(P252,'ESO Dungeon constants'!$D$3:$I$9999,6,FALSE),VLOOKUP(P252,'ESO zone constants'!$H$2:$K$9984,4,FALSE)),""))</f>
        <v>DLC_BASE_GAME</v>
      </c>
      <c r="T252" s="3" t="str">
        <f>IF(S252&lt;&gt;"",VLOOKUP(S252,'LibSets constants'!$B$4:$C$1000,2,FALSE),"")</f>
        <v>Included in base game</v>
      </c>
      <c r="V252" s="44" t="str">
        <f>IF(U252&lt;&gt;"",IF(U252&lt;&gt;"LIBSETS_DROP_MECHANIC_MONSTER_NAME",VLOOKUP(U252,'LibSets constants'!$I$4:$L$1000,3,FALSE),""),"")</f>
        <v/>
      </c>
      <c r="W252" s="3" t="str">
        <f>IF(U252&lt;&gt;"",IF(U252&lt;&gt;"LIBSETS_DROP_MECHANIC_MONSTER_NAME",VLOOKUP(U252,'LibSets constants'!$I$4:$L$1000,4,FALSE),""),"")</f>
        <v/>
      </c>
      <c r="X252" s="3">
        <f>IF(G252&lt;&gt;"LIBSETS_SETTYPE_BATTLEGROUND",IF(G252&lt;&gt;"LIBSETS_SETTYPE_SPECIAL",IF(Y252&lt;&gt;"",VLOOKUP(Y252,'ESO zone constants'!$D$2:$H$4950,5,FALSE),""),""),"")</f>
        <v>936</v>
      </c>
      <c r="Y252" t="s">
        <v>42</v>
      </c>
      <c r="Z252" s="45"/>
      <c r="AA252" s="44" t="str">
        <f>IF(Z252&lt;&gt;"",IF(Z252&lt;&gt;"LIBSETS_DROP_MECHANIC_MONSTER_NAME",VLOOKUP(Z252,'LibSets constants'!$I$4:$L$1000,3,FALSE),""),"")</f>
        <v/>
      </c>
      <c r="AB252" s="44" t="str">
        <f>IF(Z252&lt;&gt;"",IF(Z252&lt;&gt;"LIBSETS_DROP_MECHANIC_MONSTER_NAME",VLOOKUP(Z252,'LibSets constants'!$I$4:$L$1000,4,FALSE),""),"")</f>
        <v/>
      </c>
      <c r="AC252" s="3" t="str">
        <f>IF(G252&lt;&gt;"LIBSETS_SETTYPE_BATTLEGROUND",IF(G252&lt;&gt;"LIBSETS_SETTYPE_SPECIAL",IF(AD252&lt;&gt;"",VLOOKUP(AD252,'ESO zone constants'!$D$2:$H$4950,5,FALSE),""),""),"")</f>
        <v/>
      </c>
      <c r="AE252" s="45"/>
      <c r="AF252" s="44" t="str">
        <f>IF(AE252&lt;&gt;"",IF(AE252&lt;&gt;"LIBSETS_DROP_MECHANIC_MONSTER_NAME",VLOOKUP(AE252,'LibSets constants'!$I$4:$L$1000,3,FALSE),""),"")</f>
        <v/>
      </c>
      <c r="AG252" s="44" t="str">
        <f>IF(AE252&lt;&gt;"",IF(AE252&lt;&gt;"LIBSETS_DROP_MECHANIC_MONSTER_NAME",VLOOKUP(AE252,'LibSets constants'!$I$4:$L$1000,4,FALSE),""),"")</f>
        <v/>
      </c>
      <c r="AH252" s="3" t="str">
        <f>IF(G252&lt;&gt;"LIBSETS_SETTYPE_BATTLEGROUND",IF(G252&lt;&gt;"LIBSETS_SETTYPE_SPECIAL",IF(AI252&lt;&gt;"",VLOOKUP(AI252,'ESO zone constants'!$D$2:$H$4950,5,FALSE),""),""),"")</f>
        <v/>
      </c>
      <c r="AJ252" s="45"/>
      <c r="AK252" s="44" t="str">
        <f>IF(AJ252&lt;&gt;"",IF(AJ252&lt;&gt;"LIBSETS_DROP_MECHANIC_MONSTER_NAME",VLOOKUP(AJ252,'LibSets constants'!$I$4:$L$1000,3,FALSE),""),"")</f>
        <v/>
      </c>
      <c r="AL252" s="44" t="str">
        <f>IF(AJ252&lt;&gt;"",IF(AJ252&lt;&gt;"LIBSETS_DROP_MECHANIC_MONSTER_NAME",VLOOKUP(AJ252,'LibSets constants'!$I$4:$L$1000,4,FALSE),""),"")</f>
        <v/>
      </c>
      <c r="AM252" s="3" t="str">
        <f>IF(G252&lt;&gt;"LIBSETS_SETTYPE_BATTLEGROUND",IF(G252&lt;&gt;"LIBSETS_SETTYPE_SPECIAL",IF(AN252&lt;&gt;"",VLOOKUP(AN252,'ESO zone constants'!$D$2:$H$4950,5,FALSE),""),""),"")</f>
        <v/>
      </c>
      <c r="AO252" s="45"/>
      <c r="AP252" s="44" t="str">
        <f>IF(AO252&lt;&gt;"",IF(AO252&lt;&gt;"LIBSETS_DROP_MECHANIC_MONSTER_NAME",VLOOKUP(AO252,'LibSets constants'!$I$4:$L$1000,3,FALSE),""),"")</f>
        <v/>
      </c>
      <c r="AQ252" s="44" t="str">
        <f>IF(AO252&lt;&gt;"",IF(AO252&lt;&gt;"LIBSETS_DROP_MECHANIC_MONSTER_NAME",VLOOKUP(AO252,'LibSets constants'!$I$4:$L$1000,4,FALSE),""),"")</f>
        <v/>
      </c>
      <c r="AR252" s="3" t="str">
        <f>IF(G252&lt;&gt;"LIBSETS_SETTYPE_BATTLEGROUND",IF(G252&lt;&gt;"LIBSETS_SETTYPE_SPECIAL",IF(AS252&lt;&gt;"",VLOOKUP(AS252,'ESO zone constants'!$D$2:$H$4950,5,FALSE),""),""),"")</f>
        <v/>
      </c>
      <c r="AT252" s="45"/>
      <c r="AU252" s="44" t="str">
        <f>IF(AT252&lt;&gt;"",IF(AT252&lt;&gt;"LIBSETS_DROP_MECHANIC_MONSTER_NAME",VLOOKUP(AT252,'LibSets constants'!$I$4:$L$1000,3,FALSE),""),"")</f>
        <v/>
      </c>
      <c r="AV252" s="44" t="str">
        <f>IF(AT252&lt;&gt;"",IF(AT252&lt;&gt;"LIBSETS_DROP_MECHANIC_MONSTER_NAME",VLOOKUP(AT252,'LibSets constants'!$I$4:$L$1000,4,FALSE),""),"")</f>
        <v/>
      </c>
      <c r="AW252" s="21" t="str">
        <f t="shared" si="19"/>
        <v>[296] = {wayshrines={-1,-1,-1,}, dlcId=DLC_BASE_GAME</v>
      </c>
      <c r="AX252" s="21" t="str">
        <f t="shared" si="20"/>
        <v>, zoneIds={144,936}, veteran=false</v>
      </c>
      <c r="AY252" s="21" t="str">
        <f t="shared" si="21"/>
        <v>, setType=LIBSETS_SETTYPE_DUNGEON</v>
      </c>
      <c r="AZ252" s="21" t="str">
        <f t="shared" si="22"/>
        <v>},</v>
      </c>
      <c r="BA252" s="21" t="str">
        <f t="shared" si="23"/>
        <v xml:space="preserve"> --Spelunker / Höhlenforscher   [Spindleclutch I, Spindleclutch II]</v>
      </c>
    </row>
    <row r="253" spans="1:53" x14ac:dyDescent="0.25">
      <c r="A253" s="12">
        <v>297</v>
      </c>
      <c r="B253" t="s">
        <v>1191</v>
      </c>
      <c r="C253" t="s">
        <v>1192</v>
      </c>
      <c r="D253" s="3">
        <f t="shared" si="18"/>
        <v>297</v>
      </c>
      <c r="G253" s="8" t="s">
        <v>1652</v>
      </c>
      <c r="I253" t="s">
        <v>97</v>
      </c>
      <c r="J253" t="s">
        <v>97</v>
      </c>
      <c r="K253">
        <v>-1</v>
      </c>
      <c r="L253">
        <v>-1</v>
      </c>
      <c r="M253">
        <v>-1</v>
      </c>
      <c r="N253">
        <v>0</v>
      </c>
      <c r="O253" s="70" t="s">
        <v>51</v>
      </c>
      <c r="P253" s="3">
        <f>IF(AND(G253&lt;&gt;"LIBSETS_SETTYPE_BATTLEGROUND",G253&lt;&gt;"LIBSETS_SETTYPE_SPECIAL",G253&lt;&gt;"LIBSETS_SETTYPE_MYTHIC"), IF(Q253&lt;&gt;"",VLOOKUP(Q253,'ESO zone constants'!$D$2:$H$4950,5,FALSE),""),"")</f>
        <v>283</v>
      </c>
      <c r="Q253" t="str">
        <f>IF(OR(K253="",K253&lt;=0,ISERROR(K253)),IF(AND(O253&lt;&gt;"",NOT(ISERROR(O253))),O253, ""),VLOOKUP(K253,'ESO wayshrine node constants'!$A$3:$D$10003,4,FALSE))</f>
        <v>Fungal Grotto I</v>
      </c>
      <c r="S253" s="19" t="str">
        <f>IF(AND(R253&lt;&gt;"",NOT(ISERROR(R253))),R253,IF(P253&lt;&gt;"",IF(NOT(ISERROR(VLOOKUP(P253,'ESO Dungeon constants'!$D$3:$H$9999,5,FALSE))),VLOOKUP(P253,'ESO Dungeon constants'!$D$3:$I$9999,6,FALSE),VLOOKUP(P253,'ESO zone constants'!$H$2:$K$9984,4,FALSE)),""))</f>
        <v>DLC_BASE_GAME</v>
      </c>
      <c r="T253" s="3" t="str">
        <f>IF(S253&lt;&gt;"",VLOOKUP(S253,'LibSets constants'!$B$4:$C$1000,2,FALSE),"")</f>
        <v>Included in base game</v>
      </c>
      <c r="V253" s="44" t="str">
        <f>IF(U253&lt;&gt;"",IF(U253&lt;&gt;"LIBSETS_DROP_MECHANIC_MONSTER_NAME",VLOOKUP(U253,'LibSets constants'!$I$4:$L$1000,3,FALSE),""),"")</f>
        <v/>
      </c>
      <c r="W253" s="3" t="str">
        <f>IF(U253&lt;&gt;"",IF(U253&lt;&gt;"LIBSETS_DROP_MECHANIC_MONSTER_NAME",VLOOKUP(U253,'LibSets constants'!$I$4:$L$1000,4,FALSE),""),"")</f>
        <v/>
      </c>
      <c r="X253" s="3">
        <f>IF(G253&lt;&gt;"LIBSETS_SETTYPE_BATTLEGROUND",IF(G253&lt;&gt;"LIBSETS_SETTYPE_SPECIAL",IF(Y253&lt;&gt;"",VLOOKUP(Y253,'ESO zone constants'!$D$2:$H$4950,5,FALSE),""),""),"")</f>
        <v>934</v>
      </c>
      <c r="Y253" t="s">
        <v>63</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constants'!$D$2:$H$4950,5,FALSE),""),""),"")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constants'!$D$2:$H$4950,5,FALSE),""),""),"")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constants'!$D$2:$H$4950,5,FALSE),""),""),"")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constants'!$D$2:$H$4950,5,FALSE),""),""),"")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[297] = {wayshrines={-1,-1,-1,}, dlcId=DLC_BASE_GAME</v>
      </c>
      <c r="AX253" s="21" t="str">
        <f t="shared" si="20"/>
        <v>, zoneIds={283,934}, veteran=false</v>
      </c>
      <c r="AY253" s="21" t="str">
        <f t="shared" si="21"/>
        <v>, setType=LIBSETS_SETTYPE_DUNGEON</v>
      </c>
      <c r="AZ253" s="21" t="str">
        <f t="shared" si="22"/>
        <v>},</v>
      </c>
      <c r="BA253" s="21" t="str">
        <f t="shared" si="23"/>
        <v xml:space="preserve"> --Spider Cultist Cowl / Spinnenkultistenkutte   [Fungal Grotto I, Fungal Grotto II]</v>
      </c>
    </row>
    <row r="254" spans="1:53" x14ac:dyDescent="0.25">
      <c r="A254" s="12">
        <v>298</v>
      </c>
      <c r="B254" t="s">
        <v>1193</v>
      </c>
      <c r="C254" t="s">
        <v>1194</v>
      </c>
      <c r="D254" s="3">
        <f t="shared" si="18"/>
        <v>298</v>
      </c>
      <c r="G254" s="8" t="s">
        <v>1652</v>
      </c>
      <c r="I254" t="s">
        <v>97</v>
      </c>
      <c r="J254" t="s">
        <v>97</v>
      </c>
      <c r="K254">
        <v>-1</v>
      </c>
      <c r="L254">
        <v>-1</v>
      </c>
      <c r="M254">
        <v>-1</v>
      </c>
      <c r="N254">
        <v>0</v>
      </c>
      <c r="O254" s="70" t="s">
        <v>43</v>
      </c>
      <c r="P254" s="3">
        <f>IF(AND(G254&lt;&gt;"LIBSETS_SETTYPE_BATTLEGROUND",G254&lt;&gt;"LIBSETS_SETTYPE_SPECIAL",G254&lt;&gt;"LIBSETS_SETTYPE_MYTHIC"), IF(Q254&lt;&gt;"",VLOOKUP(Q254,'ESO zone constants'!$D$2:$H$4950,5,FALSE),""),"")</f>
        <v>126</v>
      </c>
      <c r="Q254" t="str">
        <f>IF(OR(K254="",K254&lt;=0,ISERROR(K254)),IF(AND(O254&lt;&gt;"",NOT(ISERROR(O254))),O254, ""),VLOOKUP(K254,'ESO wayshrine node constants'!$A$3:$D$10003,4,FALSE))</f>
        <v>Elden Hollow I</v>
      </c>
      <c r="S254" s="19" t="str">
        <f>IF(AND(R254&lt;&gt;"",NOT(ISERROR(R254))),R254,IF(P254&lt;&gt;"",IF(NOT(ISERROR(VLOOKUP(P254,'ESO Dungeon constants'!$D$3:$H$9999,5,FALSE))),VLOOKUP(P254,'ESO Dungeon constants'!$D$3:$I$9999,6,FALSE),VLOOKUP(P254,'ESO zone constants'!$H$2:$K$9984,4,FALSE)),""))</f>
        <v>DLC_BASE_GAME</v>
      </c>
      <c r="T254" s="3" t="str">
        <f>IF(S254&lt;&gt;"",VLOOKUP(S254,'LibSets constants'!$B$4:$C$1000,2,FALSE),"")</f>
        <v>Included in base game</v>
      </c>
      <c r="V254" s="44" t="str">
        <f>IF(U254&lt;&gt;"",IF(U254&lt;&gt;"LIBSETS_DROP_MECHANIC_MONSTER_NAME",VLOOKUP(U254,'LibSets constants'!$I$4:$L$1000,3,FALSE),""),"")</f>
        <v/>
      </c>
      <c r="W254" s="3" t="str">
        <f>IF(U254&lt;&gt;"",IF(U254&lt;&gt;"LIBSETS_DROP_MECHANIC_MONSTER_NAME",VLOOKUP(U254,'LibSets constants'!$I$4:$L$1000,4,FALSE),""),"")</f>
        <v/>
      </c>
      <c r="X254" s="3">
        <f>IF(G254&lt;&gt;"LIBSETS_SETTYPE_BATTLEGROUND",IF(G254&lt;&gt;"LIBSETS_SETTYPE_SPECIAL",IF(Y254&lt;&gt;"",VLOOKUP(Y254,'ESO zone constants'!$D$2:$H$4950,5,FALSE),""),""),"")</f>
        <v>931</v>
      </c>
      <c r="Y254" t="s">
        <v>56</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constants'!$D$2:$H$4950,5,FALSE),""),""),"")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constants'!$D$2:$H$4950,5,FALSE),""),""),"")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constants'!$D$2:$H$4950,5,FALSE),""),""),"")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constants'!$D$2:$H$4950,5,FALSE),""),""),"")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[298] = {wayshrines={-1,-1,-1,}, dlcId=DLC_BASE_GAME</v>
      </c>
      <c r="AX254" s="21" t="str">
        <f t="shared" si="20"/>
        <v>, zoneIds={126,931}, veteran=false</v>
      </c>
      <c r="AY254" s="21" t="str">
        <f t="shared" si="21"/>
        <v>, setType=LIBSETS_SETTYPE_DUNGEON</v>
      </c>
      <c r="AZ254" s="21" t="str">
        <f t="shared" si="22"/>
        <v>},</v>
      </c>
      <c r="BA254" s="21" t="str">
        <f t="shared" si="23"/>
        <v xml:space="preserve"> --Light Speaker / Lichtsprecher   [Elden Hollow I, Elden Hollow II]</v>
      </c>
    </row>
    <row r="255" spans="1:53" x14ac:dyDescent="0.25">
      <c r="A255" s="12">
        <v>299</v>
      </c>
      <c r="B255" t="s">
        <v>1195</v>
      </c>
      <c r="C255" t="s">
        <v>1196</v>
      </c>
      <c r="D255" s="3">
        <f t="shared" si="18"/>
        <v>299</v>
      </c>
      <c r="G255" s="8" t="s">
        <v>1652</v>
      </c>
      <c r="I255" t="s">
        <v>97</v>
      </c>
      <c r="J255" t="s">
        <v>97</v>
      </c>
      <c r="K255">
        <v>-1</v>
      </c>
      <c r="L255">
        <v>-1</v>
      </c>
      <c r="M255">
        <v>-1</v>
      </c>
      <c r="N255">
        <v>0</v>
      </c>
      <c r="O255" s="70" t="s">
        <v>62</v>
      </c>
      <c r="P255" s="3">
        <f>IF(AND(G255&lt;&gt;"LIBSETS_SETTYPE_BATTLEGROUND",G255&lt;&gt;"LIBSETS_SETTYPE_SPECIAL",G255&lt;&gt;"LIBSETS_SETTYPE_MYTHIC"), IF(Q255&lt;&gt;"",VLOOKUP(Q255,'ESO zone constants'!$D$2:$H$4950,5,FALSE),""),"")</f>
        <v>146</v>
      </c>
      <c r="Q255" t="str">
        <f>IF(OR(K255="",K255&lt;=0,ISERROR(K255)),IF(AND(O255&lt;&gt;"",NOT(ISERROR(O255))),O255, ""),VLOOKUP(K255,'ESO wayshrine node constants'!$A$3:$D$10003,4,FALSE))</f>
        <v>Wayrest Sewers I</v>
      </c>
      <c r="S255" s="19" t="str">
        <f>IF(AND(R255&lt;&gt;"",NOT(ISERROR(R255))),R255,IF(P255&lt;&gt;"",IF(NOT(ISERROR(VLOOKUP(P255,'ESO Dungeon constants'!$D$3:$H$9999,5,FALSE))),VLOOKUP(P255,'ESO Dungeon constants'!$D$3:$I$9999,6,FALSE),VLOOKUP(P255,'ESO zone constants'!$H$2:$K$9984,4,FALSE)),""))</f>
        <v>DLC_BASE_GAME</v>
      </c>
      <c r="T255" s="3" t="str">
        <f>IF(S255&lt;&gt;"",VLOOKUP(S255,'LibSets constants'!$B$4:$C$1000,2,FALSE),"")</f>
        <v>Included in base game</v>
      </c>
      <c r="V255" s="44" t="str">
        <f>IF(U255&lt;&gt;"",IF(U255&lt;&gt;"LIBSETS_DROP_MECHANIC_MONSTER_NAME",VLOOKUP(U255,'LibSets constants'!$I$4:$L$1000,3,FALSE),""),"")</f>
        <v/>
      </c>
      <c r="W255" s="3" t="str">
        <f>IF(U255&lt;&gt;"",IF(U255&lt;&gt;"LIBSETS_DROP_MECHANIC_MONSTER_NAME",VLOOKUP(U255,'LibSets constants'!$I$4:$L$1000,4,FALSE),""),"")</f>
        <v/>
      </c>
      <c r="X255" s="3">
        <f>IF(G255&lt;&gt;"LIBSETS_SETTYPE_BATTLEGROUND",IF(G255&lt;&gt;"LIBSETS_SETTYPE_SPECIAL",IF(Y255&lt;&gt;"",VLOOKUP(Y255,'ESO zone constants'!$D$2:$H$4950,5,FALSE),""),""),"")</f>
        <v>933</v>
      </c>
      <c r="Y255" t="s">
        <v>58</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constants'!$D$2:$H$4950,5,FALSE),""),""),"")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constants'!$D$2:$H$4950,5,FALSE),""),""),"")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constants'!$D$2:$H$4950,5,FALSE),""),""),"")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constants'!$D$2:$H$4950,5,FALSE),""),""),"")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[299] = {wayshrines={-1,-1,-1,}, dlcId=DLC_BASE_GAME</v>
      </c>
      <c r="AX255" s="21" t="str">
        <f t="shared" si="20"/>
        <v>, zoneIds={146,933}, veteran=false</v>
      </c>
      <c r="AY255" s="21" t="str">
        <f t="shared" si="21"/>
        <v>, setType=LIBSETS_SETTYPE_DUNGEON</v>
      </c>
      <c r="AZ255" s="21" t="str">
        <f t="shared" si="22"/>
        <v>},</v>
      </c>
      <c r="BA255" s="21" t="str">
        <f t="shared" si="23"/>
        <v xml:space="preserve"> --Toothrow / Zahnreihe   [Wayrest Sewers I, Wayrest Sewers II]</v>
      </c>
    </row>
    <row r="256" spans="1:53" x14ac:dyDescent="0.25">
      <c r="A256" s="12">
        <v>300</v>
      </c>
      <c r="B256" t="s">
        <v>1197</v>
      </c>
      <c r="C256" t="s">
        <v>1198</v>
      </c>
      <c r="D256" s="3">
        <f t="shared" si="18"/>
        <v>300</v>
      </c>
      <c r="G256" s="8" t="s">
        <v>1652</v>
      </c>
      <c r="I256" t="s">
        <v>97</v>
      </c>
      <c r="J256" t="s">
        <v>97</v>
      </c>
      <c r="K256">
        <v>-1</v>
      </c>
      <c r="L256">
        <v>-1</v>
      </c>
      <c r="M256">
        <v>-1</v>
      </c>
      <c r="N256">
        <v>0</v>
      </c>
      <c r="O256" s="70" t="s">
        <v>61</v>
      </c>
      <c r="P256" s="3">
        <f>IF(AND(G256&lt;&gt;"LIBSETS_SETTYPE_BATTLEGROUND",G256&lt;&gt;"LIBSETS_SETTYPE_SPECIAL",G256&lt;&gt;"LIBSETS_SETTYPE_MYTHIC"), IF(Q256&lt;&gt;"",VLOOKUP(Q256,'ESO zone constants'!$D$2:$H$4950,5,FALSE),""),"")</f>
        <v>63</v>
      </c>
      <c r="Q256" t="str">
        <f>IF(OR(K256="",K256&lt;=0,ISERROR(K256)),IF(AND(O256&lt;&gt;"",NOT(ISERROR(O256))),O256, ""),VLOOKUP(K256,'ESO wayshrine node constants'!$A$3:$D$10003,4,FALSE))</f>
        <v>Darkshade Caverns I</v>
      </c>
      <c r="S256" s="19" t="str">
        <f>IF(AND(R256&lt;&gt;"",NOT(ISERROR(R256))),R256,IF(P256&lt;&gt;"",IF(NOT(ISERROR(VLOOKUP(P256,'ESO Dungeon constants'!$D$3:$H$9999,5,FALSE))),VLOOKUP(P256,'ESO Dungeon constants'!$D$3:$I$9999,6,FALSE),VLOOKUP(P256,'ESO zone constants'!$H$2:$K$9984,4,FALSE)),""))</f>
        <v>DLC_BASE_GAME</v>
      </c>
      <c r="T256" s="3" t="str">
        <f>IF(S256&lt;&gt;"",VLOOKUP(S256,'LibSets constants'!$B$4:$C$1000,2,FALSE),"")</f>
        <v>Included in base game</v>
      </c>
      <c r="V256" s="44" t="str">
        <f>IF(U256&lt;&gt;"",IF(U256&lt;&gt;"LIBSETS_DROP_MECHANIC_MONSTER_NAME",VLOOKUP(U256,'LibSets constants'!$I$4:$L$1000,3,FALSE),""),"")</f>
        <v/>
      </c>
      <c r="W256" s="3" t="str">
        <f>IF(U256&lt;&gt;"",IF(U256&lt;&gt;"LIBSETS_DROP_MECHANIC_MONSTER_NAME",VLOOKUP(U256,'LibSets constants'!$I$4:$L$1000,4,FALSE),""),"")</f>
        <v/>
      </c>
      <c r="X256" s="3">
        <f>IF(G256&lt;&gt;"LIBSETS_SETTYPE_BATTLEGROUND",IF(G256&lt;&gt;"LIBSETS_SETTYPE_SPECIAL",IF(Y256&lt;&gt;"",VLOOKUP(Y256,'ESO zone constants'!$D$2:$H$4950,5,FALSE),""),""),"")</f>
        <v>930</v>
      </c>
      <c r="Y256" t="s">
        <v>46</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constants'!$D$2:$H$4950,5,FALSE),""),""),"")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constants'!$D$2:$H$4950,5,FALSE),""),""),"")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constants'!$D$2:$H$4950,5,FALSE),""),""),"")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constants'!$D$2:$H$4950,5,FALSE),""),""),"")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[300] = {wayshrines={-1,-1,-1,}, dlcId=DLC_BASE_GAME</v>
      </c>
      <c r="AX256" s="21" t="str">
        <f t="shared" si="20"/>
        <v>, zoneIds={63,930}, veteran=false</v>
      </c>
      <c r="AY256" s="21" t="str">
        <f t="shared" si="21"/>
        <v>, setType=LIBSETS_SETTYPE_DUNGEON</v>
      </c>
      <c r="AZ256" s="21" t="str">
        <f t="shared" si="22"/>
        <v>},</v>
      </c>
      <c r="BA256" s="21" t="str">
        <f t="shared" si="23"/>
        <v xml:space="preserve"> --Netch's Touch / Berührung des Netch   [Darkshade Caverns I, Darkshade Caverns II]</v>
      </c>
    </row>
    <row r="257" spans="1:53" x14ac:dyDescent="0.25">
      <c r="A257" s="12">
        <v>301</v>
      </c>
      <c r="B257" t="s">
        <v>1199</v>
      </c>
      <c r="C257" t="s">
        <v>1200</v>
      </c>
      <c r="D257" s="3">
        <f t="shared" si="18"/>
        <v>301</v>
      </c>
      <c r="G257" s="8" t="s">
        <v>1652</v>
      </c>
      <c r="I257" t="s">
        <v>97</v>
      </c>
      <c r="J257" t="s">
        <v>97</v>
      </c>
      <c r="K257">
        <v>-1</v>
      </c>
      <c r="L257">
        <v>-1</v>
      </c>
      <c r="M257">
        <v>-1</v>
      </c>
      <c r="N257">
        <v>0</v>
      </c>
      <c r="O257" s="70" t="s">
        <v>61</v>
      </c>
      <c r="P257" s="3">
        <f>IF(AND(G257&lt;&gt;"LIBSETS_SETTYPE_BATTLEGROUND",G257&lt;&gt;"LIBSETS_SETTYPE_SPECIAL",G257&lt;&gt;"LIBSETS_SETTYPE_MYTHIC"), IF(Q257&lt;&gt;"",VLOOKUP(Q257,'ESO zone constants'!$D$2:$H$4950,5,FALSE),""),"")</f>
        <v>63</v>
      </c>
      <c r="Q257" t="str">
        <f>IF(OR(K257="",K257&lt;=0,ISERROR(K257)),IF(AND(O257&lt;&gt;"",NOT(ISERROR(O257))),O257, ""),VLOOKUP(K257,'ESO wayshrine node constants'!$A$3:$D$10003,4,FALSE))</f>
        <v>Darkshade Caverns I</v>
      </c>
      <c r="S257" s="19" t="str">
        <f>IF(AND(R257&lt;&gt;"",NOT(ISERROR(R257))),R257,IF(P257&lt;&gt;"",IF(NOT(ISERROR(VLOOKUP(P257,'ESO Dungeon constants'!$D$3:$H$9999,5,FALSE))),VLOOKUP(P257,'ESO Dungeon constants'!$D$3:$I$9999,6,FALSE),VLOOKUP(P257,'ESO zone constants'!$H$2:$K$9984,4,FALSE)),""))</f>
        <v>DLC_BASE_GAME</v>
      </c>
      <c r="T257" s="3" t="str">
        <f>IF(S257&lt;&gt;"",VLOOKUP(S257,'LibSets constants'!$B$4:$C$1000,2,FALSE),"")</f>
        <v>Included in base game</v>
      </c>
      <c r="V257" s="44" t="str">
        <f>IF(U257&lt;&gt;"",IF(U257&lt;&gt;"LIBSETS_DROP_MECHANIC_MONSTER_NAME",VLOOKUP(U257,'LibSets constants'!$I$4:$L$1000,3,FALSE),""),"")</f>
        <v/>
      </c>
      <c r="W257" s="3" t="str">
        <f>IF(U257&lt;&gt;"",IF(U257&lt;&gt;"LIBSETS_DROP_MECHANIC_MONSTER_NAME",VLOOKUP(U257,'LibSets constants'!$I$4:$L$1000,4,FALSE),""),"")</f>
        <v/>
      </c>
      <c r="X257" s="3">
        <f>IF(G257&lt;&gt;"LIBSETS_SETTYPE_BATTLEGROUND",IF(G257&lt;&gt;"LIBSETS_SETTYPE_SPECIAL",IF(Y257&lt;&gt;"",VLOOKUP(Y257,'ESO zone constants'!$D$2:$H$4950,5,FALSE),""),""),"")</f>
        <v>930</v>
      </c>
      <c r="Y257" t="s">
        <v>46</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constants'!$D$2:$H$4950,5,FALSE),""),""),"")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constants'!$D$2:$H$4950,5,FALSE),""),""),"")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constants'!$D$2:$H$4950,5,FALSE),""),""),"")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constants'!$D$2:$H$4950,5,FALSE),""),""),"")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[301] = {wayshrines={-1,-1,-1,}, dlcId=DLC_BASE_GAME</v>
      </c>
      <c r="AX257" s="21" t="str">
        <f t="shared" si="20"/>
        <v>, zoneIds={63,930}, veteran=false</v>
      </c>
      <c r="AY257" s="21" t="str">
        <f t="shared" si="21"/>
        <v>, setType=LIBSETS_SETTYPE_DUNGEON</v>
      </c>
      <c r="AZ257" s="21" t="str">
        <f t="shared" si="22"/>
        <v>},</v>
      </c>
      <c r="BA257" s="21" t="str">
        <f t="shared" si="23"/>
        <v xml:space="preserve"> --Strength of the Automaton / Stärke des Automaten   [Darkshade Caverns I, Darkshade Caverns II]</v>
      </c>
    </row>
    <row r="258" spans="1:53" x14ac:dyDescent="0.25">
      <c r="A258" s="12">
        <v>302</v>
      </c>
      <c r="B258" t="s">
        <v>1201</v>
      </c>
      <c r="C258" t="s">
        <v>1201</v>
      </c>
      <c r="D258" s="3">
        <f t="shared" si="18"/>
        <v>302</v>
      </c>
      <c r="G258" s="8" t="s">
        <v>1652</v>
      </c>
      <c r="I258" t="s">
        <v>97</v>
      </c>
      <c r="J258" t="s">
        <v>97</v>
      </c>
      <c r="K258">
        <v>-1</v>
      </c>
      <c r="L258">
        <v>-1</v>
      </c>
      <c r="M258">
        <v>-1</v>
      </c>
      <c r="N258">
        <v>0</v>
      </c>
      <c r="O258" s="70" t="s">
        <v>49</v>
      </c>
      <c r="P258" s="3">
        <f>IF(AND(G258&lt;&gt;"LIBSETS_SETTYPE_BATTLEGROUND",G258&lt;&gt;"LIBSETS_SETTYPE_SPECIAL",G258&lt;&gt;"LIBSETS_SETTYPE_MYTHIC"), IF(Q258&lt;&gt;"",VLOOKUP(Q258,'ESO zone constants'!$D$2:$H$4950,5,FALSE),""),"")</f>
        <v>130</v>
      </c>
      <c r="Q258" t="str">
        <f>IF(OR(K258="",K258&lt;=0,ISERROR(K258)),IF(AND(O258&lt;&gt;"",NOT(ISERROR(O258))),O258, ""),VLOOKUP(K258,'ESO wayshrine node constants'!$A$3:$D$10003,4,FALSE))</f>
        <v>Crypt of Hearts I</v>
      </c>
      <c r="S258" s="19" t="str">
        <f>IF(AND(R258&lt;&gt;"",NOT(ISERROR(R258))),R258,IF(P258&lt;&gt;"",IF(NOT(ISERROR(VLOOKUP(P258,'ESO Dungeon constants'!$D$3:$H$9999,5,FALSE))),VLOOKUP(P258,'ESO Dungeon constants'!$D$3:$I$9999,6,FALSE),VLOOKUP(P258,'ESO zone constants'!$H$2:$K$9984,4,FALSE)),""))</f>
        <v>DLC_BASE_GAME</v>
      </c>
      <c r="T258" s="3" t="str">
        <f>IF(S258&lt;&gt;"",VLOOKUP(S258,'LibSets constants'!$B$4:$C$1000,2,FALSE),"")</f>
        <v>Included in base game</v>
      </c>
      <c r="V258" s="44" t="str">
        <f>IF(U258&lt;&gt;"",IF(U258&lt;&gt;"LIBSETS_DROP_MECHANIC_MONSTER_NAME",VLOOKUP(U258,'LibSets constants'!$I$4:$L$1000,3,FALSE),""),"")</f>
        <v/>
      </c>
      <c r="W258" s="3" t="str">
        <f>IF(U258&lt;&gt;"",IF(U258&lt;&gt;"LIBSETS_DROP_MECHANIC_MONSTER_NAME",VLOOKUP(U258,'LibSets constants'!$I$4:$L$1000,4,FALSE),""),"")</f>
        <v/>
      </c>
      <c r="X258" s="3">
        <f>IF(G258&lt;&gt;"LIBSETS_SETTYPE_BATTLEGROUND",IF(G258&lt;&gt;"LIBSETS_SETTYPE_SPECIAL",IF(Y258&lt;&gt;"",VLOOKUP(Y258,'ESO zone constants'!$D$2:$H$4950,5,FALSE),""),""),"")</f>
        <v>932</v>
      </c>
      <c r="Y258" t="s">
        <v>55</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constants'!$D$2:$H$4950,5,FALSE),""),""),"")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constants'!$D$2:$H$4950,5,FALSE),""),""),"")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constants'!$D$2:$H$4950,5,FALSE),""),""),"")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constants'!$D$2:$H$4950,5,FALSE),""),""),"")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[302] = {wayshrines={-1,-1,-1,}, dlcId=DLC_BASE_GAME</v>
      </c>
      <c r="AX258" s="21" t="str">
        <f t="shared" si="20"/>
        <v>, zoneIds={130,932}, veteran=false</v>
      </c>
      <c r="AY258" s="21" t="str">
        <f t="shared" si="21"/>
        <v>, setType=LIBSETS_SETTYPE_DUNGEON</v>
      </c>
      <c r="AZ258" s="21" t="str">
        <f t="shared" si="22"/>
        <v>},</v>
      </c>
      <c r="BA258" s="21" t="str">
        <f t="shared" si="23"/>
        <v xml:space="preserve"> --Leviathan / Leviathan   [Crypt of Hearts I, Crypt of Hearts II]</v>
      </c>
    </row>
    <row r="259" spans="1:53" x14ac:dyDescent="0.25">
      <c r="A259" s="12">
        <v>303</v>
      </c>
      <c r="B259" t="s">
        <v>1202</v>
      </c>
      <c r="C259" t="s">
        <v>1203</v>
      </c>
      <c r="D259" s="3">
        <f t="shared" ref="D259:D322" si="24">A259</f>
        <v>303</v>
      </c>
      <c r="G259" s="8" t="s">
        <v>1652</v>
      </c>
      <c r="I259" t="s">
        <v>97</v>
      </c>
      <c r="J259" t="s">
        <v>97</v>
      </c>
      <c r="K259">
        <v>-1</v>
      </c>
      <c r="L259">
        <v>-1</v>
      </c>
      <c r="M259">
        <v>-1</v>
      </c>
      <c r="N259">
        <v>0</v>
      </c>
      <c r="O259" s="70" t="s">
        <v>60</v>
      </c>
      <c r="P259" s="3">
        <f>IF(AND(G259&lt;&gt;"LIBSETS_SETTYPE_BATTLEGROUND",G259&lt;&gt;"LIBSETS_SETTYPE_SPECIAL",G259&lt;&gt;"LIBSETS_SETTYPE_MYTHIC"), IF(Q259&lt;&gt;"",VLOOKUP(Q259,'ESO zone constants'!$D$2:$H$4950,5,FALSE),""),"")</f>
        <v>148</v>
      </c>
      <c r="Q259" t="str">
        <f>IF(OR(K259="",K259&lt;=0,ISERROR(K259)),IF(AND(O259&lt;&gt;"",NOT(ISERROR(O259))),O259, ""),VLOOKUP(K259,'ESO wayshrine node constants'!$A$3:$D$10003,4,FALSE))</f>
        <v>Arx Corinium</v>
      </c>
      <c r="S259" s="19" t="str">
        <f>IF(AND(R259&lt;&gt;"",NOT(ISERROR(R259))),R259,IF(P259&lt;&gt;"",IF(NOT(ISERROR(VLOOKUP(P259,'ESO Dungeon constants'!$D$3:$H$9999,5,FALSE))),VLOOKUP(P259,'ESO Dungeon constants'!$D$3:$I$9999,6,FALSE),VLOOKUP(P259,'ESO zone constants'!$H$2:$K$9984,4,FALSE)),""))</f>
        <v>DLC_BASE_GAME</v>
      </c>
      <c r="T259" s="3" t="str">
        <f>IF(S259&lt;&gt;"",VLOOKUP(S259,'LibSets constants'!$B$4:$C$1000,2,FALSE),"")</f>
        <v>Included in base game</v>
      </c>
      <c r="V259" s="44"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constants'!$D$2:$H$4950,5,FALSE),""),""),"")</f>
        <v/>
      </c>
      <c r="Z259" s="45"/>
      <c r="AA259" s="44" t="str">
        <f>IF(Z259&lt;&gt;"",IF(Z259&lt;&gt;"LIBSETS_DROP_MECHANIC_MONSTER_NAME",VLOOKUP(Z259,'LibSets constants'!$I$4:$L$1000,3,FALSE),""),"")</f>
        <v/>
      </c>
      <c r="AB259" s="44" t="str">
        <f>IF(Z259&lt;&gt;"",IF(Z259&lt;&gt;"LIBSETS_DROP_MECHANIC_MONSTER_NAME",VLOOKUP(Z259,'LibSets constants'!$I$4:$L$1000,4,FALSE),""),"")</f>
        <v/>
      </c>
      <c r="AC259" s="3" t="str">
        <f>IF(G259&lt;&gt;"LIBSETS_SETTYPE_BATTLEGROUND",IF(G259&lt;&gt;"LIBSETS_SETTYPE_SPECIAL",IF(AD259&lt;&gt;"",VLOOKUP(AD259,'ESO zone constants'!$D$2:$H$4950,5,FALSE),""),""),"")</f>
        <v/>
      </c>
      <c r="AE259" s="45"/>
      <c r="AF259" s="44" t="str">
        <f>IF(AE259&lt;&gt;"",IF(AE259&lt;&gt;"LIBSETS_DROP_MECHANIC_MONSTER_NAME",VLOOKUP(AE259,'LibSets constants'!$I$4:$L$1000,3,FALSE),""),"")</f>
        <v/>
      </c>
      <c r="AG259" s="44" t="str">
        <f>IF(AE259&lt;&gt;"",IF(AE259&lt;&gt;"LIBSETS_DROP_MECHANIC_MONSTER_NAME",VLOOKUP(AE259,'LibSets constants'!$I$4:$L$1000,4,FALSE),""),"")</f>
        <v/>
      </c>
      <c r="AH259" s="3" t="str">
        <f>IF(G259&lt;&gt;"LIBSETS_SETTYPE_BATTLEGROUND",IF(G259&lt;&gt;"LIBSETS_SETTYPE_SPECIAL",IF(AI259&lt;&gt;"",VLOOKUP(AI259,'ESO zone constants'!$D$2:$H$4950,5,FALSE),""),""),"")</f>
        <v/>
      </c>
      <c r="AJ259" s="45"/>
      <c r="AK259" s="44" t="str">
        <f>IF(AJ259&lt;&gt;"",IF(AJ259&lt;&gt;"LIBSETS_DROP_MECHANIC_MONSTER_NAME",VLOOKUP(AJ259,'LibSets constants'!$I$4:$L$1000,3,FALSE),""),"")</f>
        <v/>
      </c>
      <c r="AL259" s="44" t="str">
        <f>IF(AJ259&lt;&gt;"",IF(AJ259&lt;&gt;"LIBSETS_DROP_MECHANIC_MONSTER_NAME",VLOOKUP(AJ259,'LibSets constants'!$I$4:$L$1000,4,FALSE),""),"")</f>
        <v/>
      </c>
      <c r="AM259" s="3" t="str">
        <f>IF(G259&lt;&gt;"LIBSETS_SETTYPE_BATTLEGROUND",IF(G259&lt;&gt;"LIBSETS_SETTYPE_SPECIAL",IF(AN259&lt;&gt;"",VLOOKUP(AN259,'ESO zone constants'!$D$2:$H$4950,5,FALSE),""),""),"")</f>
        <v/>
      </c>
      <c r="AO259" s="45"/>
      <c r="AP259" s="44" t="str">
        <f>IF(AO259&lt;&gt;"",IF(AO259&lt;&gt;"LIBSETS_DROP_MECHANIC_MONSTER_NAME",VLOOKUP(AO259,'LibSets constants'!$I$4:$L$1000,3,FALSE),""),"")</f>
        <v/>
      </c>
      <c r="AQ259" s="44" t="str">
        <f>IF(AO259&lt;&gt;"",IF(AO259&lt;&gt;"LIBSETS_DROP_MECHANIC_MONSTER_NAME",VLOOKUP(AO259,'LibSets constants'!$I$4:$L$1000,4,FALSE),""),"")</f>
        <v/>
      </c>
      <c r="AR259" s="3" t="str">
        <f>IF(G259&lt;&gt;"LIBSETS_SETTYPE_BATTLEGROUND",IF(G259&lt;&gt;"LIBSETS_SETTYPE_SPECIAL",IF(AS259&lt;&gt;"",VLOOKUP(AS259,'ESO zone constants'!$D$2:$H$4950,5,FALSE),""),""),"")</f>
        <v/>
      </c>
      <c r="AT259" s="45"/>
      <c r="AU259" s="44" t="str">
        <f>IF(AT259&lt;&gt;"",IF(AT259&lt;&gt;"LIBSETS_DROP_MECHANIC_MONSTER_NAME",VLOOKUP(AT259,'LibSets constants'!$I$4:$L$1000,3,FALSE),""),"")</f>
        <v/>
      </c>
      <c r="AV259" s="44"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{wayshrines={-1,-1,-1,}, dlcId=DLC_BASE_GAME</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--Lamia's Song / Lied der Lamie   [Arx Corinium]</v>
      </c>
    </row>
    <row r="260" spans="1:53" x14ac:dyDescent="0.25">
      <c r="A260" s="12">
        <v>304</v>
      </c>
      <c r="B260" t="s">
        <v>1204</v>
      </c>
      <c r="C260" t="s">
        <v>1205</v>
      </c>
      <c r="D260" s="3">
        <f t="shared" si="24"/>
        <v>304</v>
      </c>
      <c r="G260" s="8" t="s">
        <v>1652</v>
      </c>
      <c r="I260" t="s">
        <v>97</v>
      </c>
      <c r="J260" t="s">
        <v>97</v>
      </c>
      <c r="K260">
        <v>-1</v>
      </c>
      <c r="L260">
        <v>-1</v>
      </c>
      <c r="M260">
        <v>-1</v>
      </c>
      <c r="N260">
        <v>0</v>
      </c>
      <c r="O260" s="70" t="s">
        <v>60</v>
      </c>
      <c r="P260" s="3">
        <f>IF(AND(G260&lt;&gt;"LIBSETS_SETTYPE_BATTLEGROUND",G260&lt;&gt;"LIBSETS_SETTYPE_SPECIAL",G260&lt;&gt;"LIBSETS_SETTYPE_MYTHIC"), IF(Q260&lt;&gt;"",VLOOKUP(Q260,'ESO zone constants'!$D$2:$H$4950,5,FALSE),""),"")</f>
        <v>148</v>
      </c>
      <c r="Q260" t="str">
        <f>IF(OR(K260="",K260&lt;=0,ISERROR(K260)),IF(AND(O260&lt;&gt;"",NOT(ISERROR(O260))),O260, ""),VLOOKUP(K260,'ESO wayshrine node constants'!$A$3:$D$10003,4,FALSE))</f>
        <v>Arx Corinium</v>
      </c>
      <c r="S260" s="19" t="str">
        <f>IF(AND(R260&lt;&gt;"",NOT(ISERROR(R260))),R260,IF(P260&lt;&gt;"",IF(NOT(ISERROR(VLOOKUP(P260,'ESO Dungeon constants'!$D$3:$H$9999,5,FALSE))),VLOOKUP(P260,'ESO Dungeon constants'!$D$3:$I$9999,6,FALSE),VLOOKUP(P260,'ESO zone constants'!$H$2:$K$9984,4,FALSE)),""))</f>
        <v>DLC_BASE_GAME</v>
      </c>
      <c r="T260" s="3" t="str">
        <f>IF(S260&lt;&gt;"",VLOOKUP(S260,'LibSets constants'!$B$4:$C$1000,2,FALSE),"")</f>
        <v>Included in base game</v>
      </c>
      <c r="V260" s="44"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constants'!$D$2:$H$4950,5,FALSE),""),""),"")</f>
        <v/>
      </c>
      <c r="Z260" s="45"/>
      <c r="AA260" s="44" t="str">
        <f>IF(Z260&lt;&gt;"",IF(Z260&lt;&gt;"LIBSETS_DROP_MECHANIC_MONSTER_NAME",VLOOKUP(Z260,'LibSets constants'!$I$4:$L$1000,3,FALSE),""),"")</f>
        <v/>
      </c>
      <c r="AB260" s="44" t="str">
        <f>IF(Z260&lt;&gt;"",IF(Z260&lt;&gt;"LIBSETS_DROP_MECHANIC_MONSTER_NAME",VLOOKUP(Z260,'LibSets constants'!$I$4:$L$1000,4,FALSE),""),"")</f>
        <v/>
      </c>
      <c r="AC260" s="3" t="str">
        <f>IF(G260&lt;&gt;"LIBSETS_SETTYPE_BATTLEGROUND",IF(G260&lt;&gt;"LIBSETS_SETTYPE_SPECIAL",IF(AD260&lt;&gt;"",VLOOKUP(AD260,'ESO zone constants'!$D$2:$H$4950,5,FALSE),""),""),"")</f>
        <v/>
      </c>
      <c r="AE260" s="45"/>
      <c r="AF260" s="44" t="str">
        <f>IF(AE260&lt;&gt;"",IF(AE260&lt;&gt;"LIBSETS_DROP_MECHANIC_MONSTER_NAME",VLOOKUP(AE260,'LibSets constants'!$I$4:$L$1000,3,FALSE),""),"")</f>
        <v/>
      </c>
      <c r="AG260" s="44" t="str">
        <f>IF(AE260&lt;&gt;"",IF(AE260&lt;&gt;"LIBSETS_DROP_MECHANIC_MONSTER_NAME",VLOOKUP(AE260,'LibSets constants'!$I$4:$L$1000,4,FALSE),""),"")</f>
        <v/>
      </c>
      <c r="AH260" s="3" t="str">
        <f>IF(G260&lt;&gt;"LIBSETS_SETTYPE_BATTLEGROUND",IF(G260&lt;&gt;"LIBSETS_SETTYPE_SPECIAL",IF(AI260&lt;&gt;"",VLOOKUP(AI260,'ESO zone constants'!$D$2:$H$4950,5,FALSE),""),""),"")</f>
        <v/>
      </c>
      <c r="AJ260" s="45"/>
      <c r="AK260" s="44" t="str">
        <f>IF(AJ260&lt;&gt;"",IF(AJ260&lt;&gt;"LIBSETS_DROP_MECHANIC_MONSTER_NAME",VLOOKUP(AJ260,'LibSets constants'!$I$4:$L$1000,3,FALSE),""),"")</f>
        <v/>
      </c>
      <c r="AL260" s="44" t="str">
        <f>IF(AJ260&lt;&gt;"",IF(AJ260&lt;&gt;"LIBSETS_DROP_MECHANIC_MONSTER_NAME",VLOOKUP(AJ260,'LibSets constants'!$I$4:$L$1000,4,FALSE),""),"")</f>
        <v/>
      </c>
      <c r="AM260" s="3" t="str">
        <f>IF(G260&lt;&gt;"LIBSETS_SETTYPE_BATTLEGROUND",IF(G260&lt;&gt;"LIBSETS_SETTYPE_SPECIAL",IF(AN260&lt;&gt;"",VLOOKUP(AN260,'ESO zone constants'!$D$2:$H$4950,5,FALSE),""),""),"")</f>
        <v/>
      </c>
      <c r="AO260" s="45"/>
      <c r="AP260" s="44" t="str">
        <f>IF(AO260&lt;&gt;"",IF(AO260&lt;&gt;"LIBSETS_DROP_MECHANIC_MONSTER_NAME",VLOOKUP(AO260,'LibSets constants'!$I$4:$L$1000,3,FALSE),""),"")</f>
        <v/>
      </c>
      <c r="AQ260" s="44" t="str">
        <f>IF(AO260&lt;&gt;"",IF(AO260&lt;&gt;"LIBSETS_DROP_MECHANIC_MONSTER_NAME",VLOOKUP(AO260,'LibSets constants'!$I$4:$L$1000,4,FALSE),""),"")</f>
        <v/>
      </c>
      <c r="AR260" s="3" t="str">
        <f>IF(G260&lt;&gt;"LIBSETS_SETTYPE_BATTLEGROUND",IF(G260&lt;&gt;"LIBSETS_SETTYPE_SPECIAL",IF(AS260&lt;&gt;"",VLOOKUP(AS260,'ESO zone constants'!$D$2:$H$4950,5,FALSE),""),""),"")</f>
        <v/>
      </c>
      <c r="AT260" s="45"/>
      <c r="AU260" s="44" t="str">
        <f>IF(AT260&lt;&gt;"",IF(AT260&lt;&gt;"LIBSETS_DROP_MECHANIC_MONSTER_NAME",VLOOKUP(AT260,'LibSets constants'!$I$4:$L$1000,3,FALSE),""),"")</f>
        <v/>
      </c>
      <c r="AV260" s="44" t="str">
        <f>IF(AT260&lt;&gt;"",IF(AT260&lt;&gt;"LIBSETS_DROP_MECHANIC_MONSTER_NAME",VLOOKUP(AT260,'LibSets constants'!$I$4:$L$1000,4,FALSE),""),"")</f>
        <v/>
      </c>
      <c r="AW260" s="21" t="str">
        <f t="shared" si="25"/>
        <v>[304] = {wayshrines={-1,-1,-1,}, dlcId=DLC_BASE_GAME</v>
      </c>
      <c r="AX260" s="21" t="str">
        <f t="shared" si="26"/>
        <v>, zoneIds={148}, veteran=false</v>
      </c>
      <c r="AY260" s="21" t="str">
        <f t="shared" si="27"/>
        <v>, setType=LIBSETS_SETTYPE_DUNGEON</v>
      </c>
      <c r="AZ260" s="21" t="str">
        <f t="shared" si="28"/>
        <v>},</v>
      </c>
      <c r="BA260" s="21" t="str">
        <f t="shared" si="29"/>
        <v xml:space="preserve"> --Medusa / Versteinernder Blick   [Arx Corinium]</v>
      </c>
    </row>
    <row r="261" spans="1:53" x14ac:dyDescent="0.25">
      <c r="A261" s="12">
        <v>305</v>
      </c>
      <c r="B261" t="s">
        <v>1206</v>
      </c>
      <c r="C261" t="s">
        <v>1207</v>
      </c>
      <c r="D261" s="3">
        <f t="shared" si="24"/>
        <v>305</v>
      </c>
      <c r="G261" s="8" t="s">
        <v>1652</v>
      </c>
      <c r="I261" t="s">
        <v>97</v>
      </c>
      <c r="J261" t="s">
        <v>97</v>
      </c>
      <c r="K261">
        <v>-1</v>
      </c>
      <c r="L261">
        <v>-1</v>
      </c>
      <c r="M261">
        <v>-1</v>
      </c>
      <c r="N261">
        <v>0</v>
      </c>
      <c r="O261" s="70" t="s">
        <v>68</v>
      </c>
      <c r="P261" s="3">
        <f>IF(AND(G261&lt;&gt;"LIBSETS_SETTYPE_BATTLEGROUND",G261&lt;&gt;"LIBSETS_SETTYPE_SPECIAL",G261&lt;&gt;"LIBSETS_SETTYPE_MYTHIC"), IF(Q261&lt;&gt;"",VLOOKUP(Q261,'ESO zone constants'!$D$2:$H$4950,5,FALSE),""),"")</f>
        <v>22</v>
      </c>
      <c r="Q261" t="str">
        <f>IF(OR(K261="",K261&lt;=0,ISERROR(K261)),IF(AND(O261&lt;&gt;"",NOT(ISERROR(O261))),O261, ""),VLOOKUP(K261,'ESO wayshrine node constants'!$A$3:$D$10003,4,FALSE))</f>
        <v>Volenfell</v>
      </c>
      <c r="S261" s="19" t="str">
        <f>IF(AND(R261&lt;&gt;"",NOT(ISERROR(R261))),R261,IF(P261&lt;&gt;"",IF(NOT(ISERROR(VLOOKUP(P261,'ESO Dungeon constants'!$D$3:$H$9999,5,FALSE))),VLOOKUP(P261,'ESO Dungeon constants'!$D$3:$I$9999,6,FALSE),VLOOKUP(P261,'ESO zone constants'!$H$2:$K$9984,4,FALSE)),""))</f>
        <v>DLC_BASE_GAME</v>
      </c>
      <c r="T261" s="3" t="str">
        <f>IF(S261&lt;&gt;"",VLOOKUP(S261,'LibSets constants'!$B$4:$C$1000,2,FALSE),"")</f>
        <v>Included in base game</v>
      </c>
      <c r="V261" s="44" t="str">
        <f>IF(U261&lt;&gt;"",IF(U261&lt;&gt;"LIBSETS_DROP_MECHANIC_MONSTER_NAME",VLOOKUP(U261,'LibSets constants'!$I$4:$L$1000,3,FALSE),""),"")</f>
        <v/>
      </c>
      <c r="W261" s="44" t="str">
        <f>IF(U261&lt;&gt;"",IF(U261&lt;&gt;"LIBSETS_DROP_MECHANIC_MONSTER_NAME",VLOOKUP(U261,'LibSets constants'!$I$4:$L$1000,4,FALSE),""),"")</f>
        <v/>
      </c>
      <c r="X261" s="3" t="str">
        <f>IF(G261&lt;&gt;"LIBSETS_SETTYPE_BATTLEGROUND",IF(G261&lt;&gt;"LIBSETS_SETTYPE_SPECIAL",IF(Y261&lt;&gt;"",VLOOKUP(Y261,'ESO zone constants'!$D$2:$H$4950,5,FALSE),""),""),"")</f>
        <v/>
      </c>
      <c r="Z261" s="45"/>
      <c r="AA261" s="44" t="str">
        <f>IF(Z261&lt;&gt;"",IF(Z261&lt;&gt;"LIBSETS_DROP_MECHANIC_MONSTER_NAME",VLOOKUP(Z261,'LibSets constants'!$I$4:$L$1000,3,FALSE),""),"")</f>
        <v/>
      </c>
      <c r="AB261" s="44" t="str">
        <f>IF(Z261&lt;&gt;"",IF(Z261&lt;&gt;"LIBSETS_DROP_MECHANIC_MONSTER_NAME",VLOOKUP(Z261,'LibSets constants'!$I$4:$L$1000,4,FALSE),""),"")</f>
        <v/>
      </c>
      <c r="AC261" s="3" t="str">
        <f>IF(G261&lt;&gt;"LIBSETS_SETTYPE_BATTLEGROUND",IF(G261&lt;&gt;"LIBSETS_SETTYPE_SPECIAL",IF(AD261&lt;&gt;"",VLOOKUP(AD261,'ESO zone constants'!$D$2:$H$4950,5,FALSE),""),""),"")</f>
        <v/>
      </c>
      <c r="AE261" s="45"/>
      <c r="AF261" s="44" t="str">
        <f>IF(AE261&lt;&gt;"",IF(AE261&lt;&gt;"LIBSETS_DROP_MECHANIC_MONSTER_NAME",VLOOKUP(AE261,'LibSets constants'!$I$4:$L$1000,3,FALSE),""),"")</f>
        <v/>
      </c>
      <c r="AG261" s="44" t="str">
        <f>IF(AE261&lt;&gt;"",IF(AE261&lt;&gt;"LIBSETS_DROP_MECHANIC_MONSTER_NAME",VLOOKUP(AE261,'LibSets constants'!$I$4:$L$1000,4,FALSE),""),"")</f>
        <v/>
      </c>
      <c r="AH261" s="3" t="str">
        <f>IF(G261&lt;&gt;"LIBSETS_SETTYPE_BATTLEGROUND",IF(G261&lt;&gt;"LIBSETS_SETTYPE_SPECIAL",IF(AI261&lt;&gt;"",VLOOKUP(AI261,'ESO zone constants'!$D$2:$H$4950,5,FALSE),""),""),"")</f>
        <v/>
      </c>
      <c r="AJ261" s="45"/>
      <c r="AK261" s="44" t="str">
        <f>IF(AJ261&lt;&gt;"",IF(AJ261&lt;&gt;"LIBSETS_DROP_MECHANIC_MONSTER_NAME",VLOOKUP(AJ261,'LibSets constants'!$I$4:$L$1000,3,FALSE),""),"")</f>
        <v/>
      </c>
      <c r="AL261" s="44" t="str">
        <f>IF(AJ261&lt;&gt;"",IF(AJ261&lt;&gt;"LIBSETS_DROP_MECHANIC_MONSTER_NAME",VLOOKUP(AJ261,'LibSets constants'!$I$4:$L$1000,4,FALSE),""),"")</f>
        <v/>
      </c>
      <c r="AM261" s="3" t="str">
        <f>IF(G261&lt;&gt;"LIBSETS_SETTYPE_BATTLEGROUND",IF(G261&lt;&gt;"LIBSETS_SETTYPE_SPECIAL",IF(AN261&lt;&gt;"",VLOOKUP(AN261,'ESO zone constants'!$D$2:$H$4950,5,FALSE),""),""),"")</f>
        <v/>
      </c>
      <c r="AO261" s="45"/>
      <c r="AP261" s="44" t="str">
        <f>IF(AO261&lt;&gt;"",IF(AO261&lt;&gt;"LIBSETS_DROP_MECHANIC_MONSTER_NAME",VLOOKUP(AO261,'LibSets constants'!$I$4:$L$1000,3,FALSE),""),"")</f>
        <v/>
      </c>
      <c r="AQ261" s="44" t="str">
        <f>IF(AO261&lt;&gt;"",IF(AO261&lt;&gt;"LIBSETS_DROP_MECHANIC_MONSTER_NAME",VLOOKUP(AO261,'LibSets constants'!$I$4:$L$1000,4,FALSE),""),"")</f>
        <v/>
      </c>
      <c r="AR261" s="3" t="str">
        <f>IF(G261&lt;&gt;"LIBSETS_SETTYPE_BATTLEGROUND",IF(G261&lt;&gt;"LIBSETS_SETTYPE_SPECIAL",IF(AS261&lt;&gt;"",VLOOKUP(AS261,'ESO zone constants'!$D$2:$H$4950,5,FALSE),""),""),"")</f>
        <v/>
      </c>
      <c r="AT261" s="45"/>
      <c r="AU261" s="44" t="str">
        <f>IF(AT261&lt;&gt;"",IF(AT261&lt;&gt;"LIBSETS_DROP_MECHANIC_MONSTER_NAME",VLOOKUP(AT261,'LibSets constants'!$I$4:$L$1000,3,FALSE),""),"")</f>
        <v/>
      </c>
      <c r="AV261" s="44" t="str">
        <f>IF(AT261&lt;&gt;"",IF(AT261&lt;&gt;"LIBSETS_DROP_MECHANIC_MONSTER_NAME",VLOOKUP(AT261,'LibSets constants'!$I$4:$L$1000,4,FALSE),""),"")</f>
        <v/>
      </c>
      <c r="AW261" s="21" t="str">
        <f t="shared" si="25"/>
        <v>[305] = {wayshrines={-1,-1,-1,},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1208</v>
      </c>
      <c r="C262" t="s">
        <v>1209</v>
      </c>
      <c r="D262" s="3">
        <f t="shared" si="24"/>
        <v>307</v>
      </c>
      <c r="G262" s="8" t="s">
        <v>1652</v>
      </c>
      <c r="I262" t="s">
        <v>97</v>
      </c>
      <c r="J262" t="s">
        <v>97</v>
      </c>
      <c r="K262">
        <v>-1</v>
      </c>
      <c r="L262">
        <v>-1</v>
      </c>
      <c r="M262">
        <v>-1</v>
      </c>
      <c r="N262">
        <v>0</v>
      </c>
      <c r="O262" s="70" t="s">
        <v>48</v>
      </c>
      <c r="P262" s="3">
        <f>IF(AND(G262&lt;&gt;"LIBSETS_SETTYPE_BATTLEGROUND",G262&lt;&gt;"LIBSETS_SETTYPE_SPECIAL",G262&lt;&gt;"LIBSETS_SETTYPE_MYTHIC"), IF(Q262&lt;&gt;"",VLOOKUP(Q262,'ESO zone constants'!$D$2:$H$4950,5,FALSE),""),"")</f>
        <v>449</v>
      </c>
      <c r="Q262" t="str">
        <f>IF(OR(K262="",K262&lt;=0,ISERROR(K262)),IF(AND(O262&lt;&gt;"",NOT(ISERROR(O262))),O262, ""),VLOOKUP(K262,'ESO wayshrine node constants'!$A$3:$D$10003,4,FALSE))</f>
        <v>Direfrost Keep</v>
      </c>
      <c r="S262" s="19" t="str">
        <f>IF(AND(R262&lt;&gt;"",NOT(ISERROR(R262))),R262,IF(P262&lt;&gt;"",IF(NOT(ISERROR(VLOOKUP(P262,'ESO Dungeon constants'!$D$3:$H$9999,5,FALSE))),VLOOKUP(P262,'ESO Dungeon constants'!$D$3:$I$9999,6,FALSE),VLOOKUP(P262,'ESO zone constants'!$H$2:$K$9984,4,FALSE)),""))</f>
        <v>DLC_BASE_GAME</v>
      </c>
      <c r="T262" s="3" t="str">
        <f>IF(S262&lt;&gt;"",VLOOKUP(S262,'LibSets constants'!$B$4:$C$1000,2,FALSE),"")</f>
        <v>Included in base game</v>
      </c>
      <c r="V262" s="44"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constants'!$D$2:$H$4950,5,FALSE),""),""),"")</f>
        <v/>
      </c>
      <c r="Z262" s="45"/>
      <c r="AA262" s="44" t="str">
        <f>IF(Z262&lt;&gt;"",IF(Z262&lt;&gt;"LIBSETS_DROP_MECHANIC_MONSTER_NAME",VLOOKUP(Z262,'LibSets constants'!$I$4:$L$1000,3,FALSE),""),"")</f>
        <v/>
      </c>
      <c r="AB262" s="44" t="str">
        <f>IF(Z262&lt;&gt;"",IF(Z262&lt;&gt;"LIBSETS_DROP_MECHANIC_MONSTER_NAME",VLOOKUP(Z262,'LibSets constants'!$I$4:$L$1000,4,FALSE),""),"")</f>
        <v/>
      </c>
      <c r="AC262" s="3" t="str">
        <f>IF(G262&lt;&gt;"LIBSETS_SETTYPE_BATTLEGROUND",IF(G262&lt;&gt;"LIBSETS_SETTYPE_SPECIAL",IF(AD262&lt;&gt;"",VLOOKUP(AD262,'ESO zone constants'!$D$2:$H$4950,5,FALSE),""),""),"")</f>
        <v/>
      </c>
      <c r="AE262" s="45"/>
      <c r="AF262" s="44" t="str">
        <f>IF(AE262&lt;&gt;"",IF(AE262&lt;&gt;"LIBSETS_DROP_MECHANIC_MONSTER_NAME",VLOOKUP(AE262,'LibSets constants'!$I$4:$L$1000,3,FALSE),""),"")</f>
        <v/>
      </c>
      <c r="AG262" s="44" t="str">
        <f>IF(AE262&lt;&gt;"",IF(AE262&lt;&gt;"LIBSETS_DROP_MECHANIC_MONSTER_NAME",VLOOKUP(AE262,'LibSets constants'!$I$4:$L$1000,4,FALSE),""),"")</f>
        <v/>
      </c>
      <c r="AH262" s="3" t="str">
        <f>IF(G262&lt;&gt;"LIBSETS_SETTYPE_BATTLEGROUND",IF(G262&lt;&gt;"LIBSETS_SETTYPE_SPECIAL",IF(AI262&lt;&gt;"",VLOOKUP(AI262,'ESO zone constants'!$D$2:$H$4950,5,FALSE),""),""),"")</f>
        <v/>
      </c>
      <c r="AJ262" s="45"/>
      <c r="AK262" s="44" t="str">
        <f>IF(AJ262&lt;&gt;"",IF(AJ262&lt;&gt;"LIBSETS_DROP_MECHANIC_MONSTER_NAME",VLOOKUP(AJ262,'LibSets constants'!$I$4:$L$1000,3,FALSE),""),"")</f>
        <v/>
      </c>
      <c r="AL262" s="44" t="str">
        <f>IF(AJ262&lt;&gt;"",IF(AJ262&lt;&gt;"LIBSETS_DROP_MECHANIC_MONSTER_NAME",VLOOKUP(AJ262,'LibSets constants'!$I$4:$L$1000,4,FALSE),""),"")</f>
        <v/>
      </c>
      <c r="AM262" s="3" t="str">
        <f>IF(G262&lt;&gt;"LIBSETS_SETTYPE_BATTLEGROUND",IF(G262&lt;&gt;"LIBSETS_SETTYPE_SPECIAL",IF(AN262&lt;&gt;"",VLOOKUP(AN262,'ESO zone constants'!$D$2:$H$4950,5,FALSE),""),""),"")</f>
        <v/>
      </c>
      <c r="AO262" s="45"/>
      <c r="AP262" s="44" t="str">
        <f>IF(AO262&lt;&gt;"",IF(AO262&lt;&gt;"LIBSETS_DROP_MECHANIC_MONSTER_NAME",VLOOKUP(AO262,'LibSets constants'!$I$4:$L$1000,3,FALSE),""),"")</f>
        <v/>
      </c>
      <c r="AQ262" s="44" t="str">
        <f>IF(AO262&lt;&gt;"",IF(AO262&lt;&gt;"LIBSETS_DROP_MECHANIC_MONSTER_NAME",VLOOKUP(AO262,'LibSets constants'!$I$4:$L$1000,4,FALSE),""),"")</f>
        <v/>
      </c>
      <c r="AR262" s="3" t="str">
        <f>IF(G262&lt;&gt;"LIBSETS_SETTYPE_BATTLEGROUND",IF(G262&lt;&gt;"LIBSETS_SETTYPE_SPECIAL",IF(AS262&lt;&gt;"",VLOOKUP(AS262,'ESO zone constants'!$D$2:$H$4950,5,FALSE),""),""),"")</f>
        <v/>
      </c>
      <c r="AT262" s="45"/>
      <c r="AU262" s="44" t="str">
        <f>IF(AT262&lt;&gt;"",IF(AT262&lt;&gt;"LIBSETS_DROP_MECHANIC_MONSTER_NAME",VLOOKUP(AT262,'LibSets constants'!$I$4:$L$1000,3,FALSE),""),"")</f>
        <v/>
      </c>
      <c r="AV262" s="44" t="str">
        <f>IF(AT262&lt;&gt;"",IF(AT262&lt;&gt;"LIBSETS_DROP_MECHANIC_MONSTER_NAME",VLOOKUP(AT262,'LibSets constants'!$I$4:$L$1000,4,FALSE),""),"")</f>
        <v/>
      </c>
      <c r="AW262" s="21" t="str">
        <f t="shared" si="25"/>
        <v>[307] = {wayshrines={-1,-1,-1,},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1210</v>
      </c>
      <c r="C263" t="s">
        <v>1211</v>
      </c>
      <c r="D263" s="3">
        <f t="shared" si="24"/>
        <v>308</v>
      </c>
      <c r="G263" s="8" t="s">
        <v>1652</v>
      </c>
      <c r="I263" t="s">
        <v>97</v>
      </c>
      <c r="J263" t="s">
        <v>97</v>
      </c>
      <c r="K263">
        <v>-1</v>
      </c>
      <c r="L263">
        <v>-1</v>
      </c>
      <c r="M263">
        <v>-1</v>
      </c>
      <c r="N263">
        <v>0</v>
      </c>
      <c r="O263" s="70" t="s">
        <v>57</v>
      </c>
      <c r="P263" s="3">
        <f>IF(AND(G263&lt;&gt;"LIBSETS_SETTYPE_BATTLEGROUND",G263&lt;&gt;"LIBSETS_SETTYPE_SPECIAL",G263&lt;&gt;"LIBSETS_SETTYPE_MYTHIC"), IF(Q263&lt;&gt;"",VLOOKUP(Q263,'ESO zone constants'!$D$2:$H$4950,5,FALSE),""),"")</f>
        <v>38</v>
      </c>
      <c r="Q263" t="str">
        <f>IF(OR(K263="",K263&lt;=0,ISERROR(K263)),IF(AND(O263&lt;&gt;"",NOT(ISERROR(O263))),O263, ""),VLOOKUP(K263,'ESO wayshrine node constants'!$A$3:$D$10003,4,FALSE))</f>
        <v>Blackheart Haven</v>
      </c>
      <c r="S263" s="19" t="str">
        <f>IF(AND(R263&lt;&gt;"",NOT(ISERROR(R263))),R263,IF(P263&lt;&gt;"",IF(NOT(ISERROR(VLOOKUP(P263,'ESO Dungeon constants'!$D$3:$H$9999,5,FALSE))),VLOOKUP(P263,'ESO Dungeon constants'!$D$3:$I$9999,6,FALSE),VLOOKUP(P263,'ESO zone constants'!$H$2:$K$9984,4,FALSE)),""))</f>
        <v>DLC_BASE_GAME</v>
      </c>
      <c r="T263" s="3" t="str">
        <f>IF(S263&lt;&gt;"",VLOOKUP(S263,'LibSets constants'!$B$4:$C$1000,2,FALSE),"")</f>
        <v>Included in base game</v>
      </c>
      <c r="V263" s="44"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constants'!$D$2:$H$4950,5,FALSE),""),""),"")</f>
        <v/>
      </c>
      <c r="Z263" s="45"/>
      <c r="AA263" s="44" t="str">
        <f>IF(Z263&lt;&gt;"",IF(Z263&lt;&gt;"LIBSETS_DROP_MECHANIC_MONSTER_NAME",VLOOKUP(Z263,'LibSets constants'!$I$4:$L$1000,3,FALSE),""),"")</f>
        <v/>
      </c>
      <c r="AB263" s="44" t="str">
        <f>IF(Z263&lt;&gt;"",IF(Z263&lt;&gt;"LIBSETS_DROP_MECHANIC_MONSTER_NAME",VLOOKUP(Z263,'LibSets constants'!$I$4:$L$1000,4,FALSE),""),"")</f>
        <v/>
      </c>
      <c r="AC263" s="3" t="str">
        <f>IF(G263&lt;&gt;"LIBSETS_SETTYPE_BATTLEGROUND",IF(G263&lt;&gt;"LIBSETS_SETTYPE_SPECIAL",IF(AD263&lt;&gt;"",VLOOKUP(AD263,'ESO zone constants'!$D$2:$H$4950,5,FALSE),""),""),"")</f>
        <v/>
      </c>
      <c r="AE263" s="45"/>
      <c r="AF263" s="44" t="str">
        <f>IF(AE263&lt;&gt;"",IF(AE263&lt;&gt;"LIBSETS_DROP_MECHANIC_MONSTER_NAME",VLOOKUP(AE263,'LibSets constants'!$I$4:$L$1000,3,FALSE),""),"")</f>
        <v/>
      </c>
      <c r="AG263" s="44" t="str">
        <f>IF(AE263&lt;&gt;"",IF(AE263&lt;&gt;"LIBSETS_DROP_MECHANIC_MONSTER_NAME",VLOOKUP(AE263,'LibSets constants'!$I$4:$L$1000,4,FALSE),""),"")</f>
        <v/>
      </c>
      <c r="AH263" s="3" t="str">
        <f>IF(G263&lt;&gt;"LIBSETS_SETTYPE_BATTLEGROUND",IF(G263&lt;&gt;"LIBSETS_SETTYPE_SPECIAL",IF(AI263&lt;&gt;"",VLOOKUP(AI263,'ESO zone constants'!$D$2:$H$4950,5,FALSE),""),""),"")</f>
        <v/>
      </c>
      <c r="AJ263" s="45"/>
      <c r="AK263" s="44" t="str">
        <f>IF(AJ263&lt;&gt;"",IF(AJ263&lt;&gt;"LIBSETS_DROP_MECHANIC_MONSTER_NAME",VLOOKUP(AJ263,'LibSets constants'!$I$4:$L$1000,3,FALSE),""),"")</f>
        <v/>
      </c>
      <c r="AL263" s="44" t="str">
        <f>IF(AJ263&lt;&gt;"",IF(AJ263&lt;&gt;"LIBSETS_DROP_MECHANIC_MONSTER_NAME",VLOOKUP(AJ263,'LibSets constants'!$I$4:$L$1000,4,FALSE),""),"")</f>
        <v/>
      </c>
      <c r="AM263" s="3" t="str">
        <f>IF(G263&lt;&gt;"LIBSETS_SETTYPE_BATTLEGROUND",IF(G263&lt;&gt;"LIBSETS_SETTYPE_SPECIAL",IF(AN263&lt;&gt;"",VLOOKUP(AN263,'ESO zone constants'!$D$2:$H$4950,5,FALSE),""),""),"")</f>
        <v/>
      </c>
      <c r="AO263" s="45"/>
      <c r="AP263" s="44" t="str">
        <f>IF(AO263&lt;&gt;"",IF(AO263&lt;&gt;"LIBSETS_DROP_MECHANIC_MONSTER_NAME",VLOOKUP(AO263,'LibSets constants'!$I$4:$L$1000,3,FALSE),""),"")</f>
        <v/>
      </c>
      <c r="AQ263" s="44" t="str">
        <f>IF(AO263&lt;&gt;"",IF(AO263&lt;&gt;"LIBSETS_DROP_MECHANIC_MONSTER_NAME",VLOOKUP(AO263,'LibSets constants'!$I$4:$L$1000,4,FALSE),""),"")</f>
        <v/>
      </c>
      <c r="AR263" s="3" t="str">
        <f>IF(G263&lt;&gt;"LIBSETS_SETTYPE_BATTLEGROUND",IF(G263&lt;&gt;"LIBSETS_SETTYPE_SPECIAL",IF(AS263&lt;&gt;"",VLOOKUP(AS263,'ESO zone constants'!$D$2:$H$4950,5,FALSE),""),""),"")</f>
        <v/>
      </c>
      <c r="AT263" s="45"/>
      <c r="AU263" s="44" t="str">
        <f>IF(AT263&lt;&gt;"",IF(AT263&lt;&gt;"LIBSETS_DROP_MECHANIC_MONSTER_NAME",VLOOKUP(AT263,'LibSets constants'!$I$4:$L$1000,3,FALSE),""),"")</f>
        <v/>
      </c>
      <c r="AV263" s="44" t="str">
        <f>IF(AT263&lt;&gt;"",IF(AT263&lt;&gt;"LIBSETS_DROP_MECHANIC_MONSTER_NAME",VLOOKUP(AT263,'LibSets constants'!$I$4:$L$1000,4,FALSE),""),"")</f>
        <v/>
      </c>
      <c r="AW263" s="21" t="str">
        <f t="shared" si="25"/>
        <v>[308] = {wayshrines={-1,-1,-1,},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1212</v>
      </c>
      <c r="C264" t="s">
        <v>1213</v>
      </c>
      <c r="D264" s="3">
        <f t="shared" si="24"/>
        <v>309</v>
      </c>
      <c r="G264" s="8" t="s">
        <v>1652</v>
      </c>
      <c r="I264" t="s">
        <v>97</v>
      </c>
      <c r="J264" t="s">
        <v>97</v>
      </c>
      <c r="K264">
        <v>-1</v>
      </c>
      <c r="L264">
        <v>-1</v>
      </c>
      <c r="M264">
        <v>-1</v>
      </c>
      <c r="N264">
        <v>0</v>
      </c>
      <c r="O264" s="70" t="s">
        <v>57</v>
      </c>
      <c r="P264" s="3">
        <f>IF(AND(G264&lt;&gt;"LIBSETS_SETTYPE_BATTLEGROUND",G264&lt;&gt;"LIBSETS_SETTYPE_SPECIAL",G264&lt;&gt;"LIBSETS_SETTYPE_MYTHIC"), IF(Q264&lt;&gt;"",VLOOKUP(Q264,'ESO zone constants'!$D$2:$H$4950,5,FALSE),""),"")</f>
        <v>38</v>
      </c>
      <c r="Q264" t="str">
        <f>IF(OR(K264="",K264&lt;=0,ISERROR(K264)),IF(AND(O264&lt;&gt;"",NOT(ISERROR(O264))),O264, ""),VLOOKUP(K264,'ESO wayshrine node constants'!$A$3:$D$10003,4,FALSE))</f>
        <v>Blackheart Haven</v>
      </c>
      <c r="S264" s="19" t="str">
        <f>IF(AND(R264&lt;&gt;"",NOT(ISERROR(R264))),R264,IF(P264&lt;&gt;"",IF(NOT(ISERROR(VLOOKUP(P264,'ESO Dungeon constants'!$D$3:$H$9999,5,FALSE))),VLOOKUP(P264,'ESO Dungeon constants'!$D$3:$I$9999,6,FALSE),VLOOKUP(P264,'ESO zone constants'!$H$2:$K$9984,4,FALSE)),""))</f>
        <v>DLC_BASE_GAME</v>
      </c>
      <c r="T264" s="3" t="str">
        <f>IF(S264&lt;&gt;"",VLOOKUP(S264,'LibSets constants'!$B$4:$C$1000,2,FALSE),"")</f>
        <v>Included in base game</v>
      </c>
      <c r="V264" s="44" t="str">
        <f>IF(U264&lt;&gt;"",IF(U264&lt;&gt;"LIBSETS_DROP_MECHANIC_MONSTER_NAME",VLOOKUP(U264,'LibSets constants'!$I$4:$L$1000,3,FALSE),""),"")</f>
        <v/>
      </c>
      <c r="W264" s="3" t="str">
        <f>IF(U264&lt;&gt;"",IF(U264&lt;&gt;"LIBSETS_DROP_MECHANIC_MONSTER_NAME",VLOOKUP(U264,'LibSets constants'!$I$4:$L$1000,4,FALSE),""),"")</f>
        <v/>
      </c>
      <c r="X264" s="3" t="str">
        <f>IF(G264&lt;&gt;"LIBSETS_SETTYPE_BATTLEGROUND",IF(G264&lt;&gt;"LIBSETS_SETTYPE_SPECIAL",IF(Y264&lt;&gt;"",VLOOKUP(Y264,'ESO zone constants'!$D$2:$H$4950,5,FALSE),""),""),"")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constants'!$D$2:$H$4950,5,FALSE),""),""),"")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constants'!$D$2:$H$4950,5,FALSE),""),""),"")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constants'!$D$2:$H$4950,5,FALSE),""),""),"")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constants'!$D$2:$H$4950,5,FALSE),""),""),"")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[309] = {wayshrines={-1,-1,-1,},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1214</v>
      </c>
      <c r="C265" t="s">
        <v>1215</v>
      </c>
      <c r="D265" s="3">
        <f t="shared" si="24"/>
        <v>310</v>
      </c>
      <c r="G265" s="8" t="s">
        <v>1652</v>
      </c>
      <c r="I265" t="s">
        <v>97</v>
      </c>
      <c r="J265" t="s">
        <v>97</v>
      </c>
      <c r="K265">
        <v>-1</v>
      </c>
      <c r="L265">
        <v>-1</v>
      </c>
      <c r="M265">
        <v>-1</v>
      </c>
      <c r="N265">
        <v>0</v>
      </c>
      <c r="O265" s="70" t="s">
        <v>70</v>
      </c>
      <c r="P265" s="3">
        <f>IF(AND(G265&lt;&gt;"LIBSETS_SETTYPE_BATTLEGROUND",G265&lt;&gt;"LIBSETS_SETTYPE_SPECIAL",G265&lt;&gt;"LIBSETS_SETTYPE_MYTHIC"), IF(Q265&lt;&gt;"",VLOOKUP(Q265,'ESO zone constants'!$D$2:$H$4950,5,FALSE),""),"")</f>
        <v>64</v>
      </c>
      <c r="Q265" t="str">
        <f>IF(OR(K265="",K265&lt;=0,ISERROR(K265)),IF(AND(O265&lt;&gt;"",NOT(ISERROR(O265))),O265, ""),VLOOKUP(K265,'ESO wayshrine node constants'!$A$3:$D$10003,4,FALSE))</f>
        <v>Blessed Crucible</v>
      </c>
      <c r="S265" s="19" t="str">
        <f>IF(AND(R265&lt;&gt;"",NOT(ISERROR(R265))),R265,IF(P265&lt;&gt;"",IF(NOT(ISERROR(VLOOKUP(P265,'ESO Dungeon constants'!$D$3:$H$9999,5,FALSE))),VLOOKUP(P265,'ESO Dungeon constants'!$D$3:$I$9999,6,FALSE),VLOOKUP(P265,'ESO zone constants'!$H$2:$K$9984,4,FALSE)),""))</f>
        <v>DLC_BASE_GAME</v>
      </c>
      <c r="T265" s="3" t="str">
        <f>IF(S265&lt;&gt;"",VLOOKUP(S265,'LibSets constants'!$B$4:$C$1000,2,FALSE),"")</f>
        <v>Included in base game</v>
      </c>
      <c r="V265" s="44" t="str">
        <f>IF(U265&lt;&gt;"",IF(U265&lt;&gt;"LIBSETS_DROP_MECHANIC_MONSTER_NAME",VLOOKUP(U265,'LibSets constants'!$I$4:$L$1000,3,FALSE),""),"")</f>
        <v/>
      </c>
      <c r="W265" s="3" t="str">
        <f>IF(U265&lt;&gt;"",IF(U265&lt;&gt;"LIBSETS_DROP_MECHANIC_MONSTER_NAME",VLOOKUP(U265,'LibSets constants'!$I$4:$L$1000,4,FALSE),""),"")</f>
        <v/>
      </c>
      <c r="X265" s="3" t="str">
        <f>IF(G265&lt;&gt;"LIBSETS_SETTYPE_BATTLEGROUND",IF(G265&lt;&gt;"LIBSETS_SETTYPE_SPECIAL",IF(Y265&lt;&gt;"",VLOOKUP(Y265,'ESO zone constants'!$D$2:$H$4950,5,FALSE),""),""),"")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constants'!$D$2:$H$4950,5,FALSE),""),""),"")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constants'!$D$2:$H$4950,5,FALSE),""),""),"")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constants'!$D$2:$H$4950,5,FALSE),""),""),"")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constants'!$D$2:$H$4950,5,FALSE),""),""),"")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[310] = {wayshrines={-1,-1,-1,},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1216</v>
      </c>
      <c r="C266" t="s">
        <v>1217</v>
      </c>
      <c r="D266" s="3">
        <f t="shared" si="24"/>
        <v>311</v>
      </c>
      <c r="G266" s="8" t="s">
        <v>1652</v>
      </c>
      <c r="I266" t="s">
        <v>97</v>
      </c>
      <c r="J266" t="s">
        <v>97</v>
      </c>
      <c r="K266">
        <v>-1</v>
      </c>
      <c r="L266">
        <v>-1</v>
      </c>
      <c r="M266">
        <v>-1</v>
      </c>
      <c r="N266">
        <v>0</v>
      </c>
      <c r="O266" s="70" t="s">
        <v>47</v>
      </c>
      <c r="P266" s="3">
        <f>IF(AND(G266&lt;&gt;"LIBSETS_SETTYPE_BATTLEGROUND",G266&lt;&gt;"LIBSETS_SETTYPE_SPECIAL",G266&lt;&gt;"LIBSETS_SETTYPE_MYTHIC"), IF(Q266&lt;&gt;"",VLOOKUP(Q266,'ESO zone constants'!$D$2:$H$4950,5,FALSE),""),"")</f>
        <v>11</v>
      </c>
      <c r="Q266" t="str">
        <f>IF(OR(K266="",K266&lt;=0,ISERROR(K266)),IF(AND(O266&lt;&gt;"",NOT(ISERROR(O266))),O266, ""),VLOOKUP(K266,'ESO wayshrine node constants'!$A$3:$D$10003,4,FALSE))</f>
        <v>Vaults of Madness</v>
      </c>
      <c r="S266" s="19" t="str">
        <f>IF(AND(R266&lt;&gt;"",NOT(ISERROR(R266))),R266,IF(P266&lt;&gt;"",IF(NOT(ISERROR(VLOOKUP(P266,'ESO Dungeon constants'!$D$3:$H$9999,5,FALSE))),VLOOKUP(P266,'ESO Dungeon constants'!$D$3:$I$9999,6,FALSE),VLOOKUP(P266,'ESO zone constants'!$H$2:$K$9984,4,FALSE)),""))</f>
        <v>DLC_BASE_GAME</v>
      </c>
      <c r="T266" s="3" t="str">
        <f>IF(S266&lt;&gt;"",VLOOKUP(S266,'LibSets constants'!$B$4:$C$1000,2,FALSE),"")</f>
        <v>Included in base game</v>
      </c>
      <c r="V266" s="44" t="str">
        <f>IF(U266&lt;&gt;"",IF(U266&lt;&gt;"LIBSETS_DROP_MECHANIC_MONSTER_NAME",VLOOKUP(U266,'LibSets constants'!$I$4:$L$1000,3,FALSE),""),"")</f>
        <v/>
      </c>
      <c r="W266" s="3" t="str">
        <f>IF(U266&lt;&gt;"",IF(U266&lt;&gt;"LIBSETS_DROP_MECHANIC_MONSTER_NAME",VLOOKUP(U266,'LibSets constants'!$I$4:$L$1000,4,FALSE),""),"")</f>
        <v/>
      </c>
      <c r="X266" s="3" t="str">
        <f>IF(G266&lt;&gt;"LIBSETS_SETTYPE_BATTLEGROUND",IF(G266&lt;&gt;"LIBSETS_SETTYPE_SPECIAL",IF(Y266&lt;&gt;"",VLOOKUP(Y266,'ESO zone constants'!$D$2:$H$4950,5,FALSE),""),""),"")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constants'!$D$2:$H$4950,5,FALSE),""),""),"")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constants'!$D$2:$H$4950,5,FALSE),""),""),"")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constants'!$D$2:$H$4950,5,FALSE),""),""),"")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constants'!$D$2:$H$4950,5,FALSE),""),""),"")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[311] = {wayshrines={-1,-1,-1,},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1218</v>
      </c>
      <c r="C267" t="s">
        <v>1219</v>
      </c>
      <c r="D267" s="3">
        <f t="shared" si="24"/>
        <v>313</v>
      </c>
      <c r="G267" s="8" t="s">
        <v>1647</v>
      </c>
      <c r="I267" t="s">
        <v>97</v>
      </c>
      <c r="J267" t="s">
        <v>97</v>
      </c>
      <c r="K267">
        <v>-1</v>
      </c>
      <c r="L267">
        <v>-1</v>
      </c>
      <c r="M267">
        <v>-1</v>
      </c>
      <c r="N267">
        <v>0</v>
      </c>
      <c r="O267" s="70" t="s">
        <v>447</v>
      </c>
      <c r="P267" s="3">
        <f>IF(AND(G267&lt;&gt;"LIBSETS_SETTYPE_BATTLEGROUND",G267&lt;&gt;"LIBSETS_SETTYPE_SPECIAL",G267&lt;&gt;"LIBSETS_SETTYPE_MYTHIC"), IF(Q267&lt;&gt;"",VLOOKUP(Q267,'ESO zone constants'!$D$2:$H$4950,5,FALSE),""),"")</f>
        <v>635</v>
      </c>
      <c r="Q267" t="str">
        <f>IF(OR(K267="",K267&lt;=0,ISERROR(K267)),IF(AND(O267&lt;&gt;"",NOT(ISERROR(O267))),O267, ""),VLOOKUP(K267,'ESO wayshrine node constants'!$A$3:$D$10003,4,FALSE))</f>
        <v>Dragonstar Arena</v>
      </c>
      <c r="S267" s="19" t="str">
        <f>IF(AND(R267&lt;&gt;"",NOT(ISERROR(R267))),R267,IF(P267&lt;&gt;"",IF(NOT(ISERROR(VLOOKUP(P267,'ESO Dungeon constants'!$D$3:$H$9999,5,FALSE))),VLOOKUP(P267,'ESO Dungeon constants'!$D$3:$I$9999,6,FALSE),VLOOKUP(P267,'ESO zone constants'!$H$2:$K$9984,4,FALSE)),""))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constants'!$D$2:$H$4950,5,FALSE),""),""),"")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constants'!$D$2:$H$4950,5,FALSE),""),""),"")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constants'!$D$2:$H$4950,5,FALSE),""),""),"")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constants'!$D$2:$H$4950,5,FALSE),""),""),"")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constants'!$D$2:$H$4950,5,FALSE),""),""),"")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{wayshrines={-1,-1,-1,},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1220</v>
      </c>
      <c r="C268" t="s">
        <v>1221</v>
      </c>
      <c r="D268" s="3">
        <f t="shared" si="24"/>
        <v>314</v>
      </c>
      <c r="G268" s="8" t="s">
        <v>1647</v>
      </c>
      <c r="I268" t="s">
        <v>97</v>
      </c>
      <c r="J268" t="s">
        <v>97</v>
      </c>
      <c r="K268">
        <v>-1</v>
      </c>
      <c r="L268">
        <v>-1</v>
      </c>
      <c r="M268">
        <v>-1</v>
      </c>
      <c r="N268">
        <v>0</v>
      </c>
      <c r="O268" s="70" t="s">
        <v>447</v>
      </c>
      <c r="P268" s="3">
        <f>IF(AND(G268&lt;&gt;"LIBSETS_SETTYPE_BATTLEGROUND",G268&lt;&gt;"LIBSETS_SETTYPE_SPECIAL",G268&lt;&gt;"LIBSETS_SETTYPE_MYTHIC"), IF(Q268&lt;&gt;"",VLOOKUP(Q268,'ESO zone constants'!$D$2:$H$4950,5,FALSE),""),"")</f>
        <v>635</v>
      </c>
      <c r="Q268" t="str">
        <f>IF(OR(K268="",K268&lt;=0,ISERROR(K268)),IF(AND(O268&lt;&gt;"",NOT(ISERROR(O268))),O268, ""),VLOOKUP(K268,'ESO wayshrine node constants'!$A$3:$D$10003,4,FALSE))</f>
        <v>Dragonstar Arena</v>
      </c>
      <c r="S268" s="19" t="str">
        <f>IF(AND(R268&lt;&gt;"",NOT(ISERROR(R268))),R268,IF(P268&lt;&gt;"",IF(NOT(ISERROR(VLOOKUP(P268,'ESO Dungeon constants'!$D$3:$H$9999,5,FALSE))),VLOOKUP(P268,'ESO Dungeon constants'!$D$3:$I$9999,6,FALSE),VLOOKUP(P268,'ESO zone constants'!$H$2:$K$9984,4,FALSE)),""))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constants'!$D$2:$H$4950,5,FALSE),""),""),"")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constants'!$D$2:$H$4950,5,FALSE),""),""),"")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constants'!$D$2:$H$4950,5,FALSE),""),""),"")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constants'!$D$2:$H$4950,5,FALSE),""),""),"")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constants'!$D$2:$H$4950,5,FALSE),""),""),"")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{wayshrines={-1,-1,-1,},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1222</v>
      </c>
      <c r="C269" t="s">
        <v>1223</v>
      </c>
      <c r="D269" s="3">
        <f t="shared" si="24"/>
        <v>315</v>
      </c>
      <c r="G269" s="8" t="s">
        <v>1647</v>
      </c>
      <c r="I269" t="s">
        <v>97</v>
      </c>
      <c r="J269" t="s">
        <v>97</v>
      </c>
      <c r="K269">
        <v>-1</v>
      </c>
      <c r="L269">
        <v>-1</v>
      </c>
      <c r="M269">
        <v>-1</v>
      </c>
      <c r="N269">
        <v>0</v>
      </c>
      <c r="O269" s="70" t="s">
        <v>447</v>
      </c>
      <c r="P269" s="3">
        <f>IF(AND(G269&lt;&gt;"LIBSETS_SETTYPE_BATTLEGROUND",G269&lt;&gt;"LIBSETS_SETTYPE_SPECIAL",G269&lt;&gt;"LIBSETS_SETTYPE_MYTHIC"), IF(Q269&lt;&gt;"",VLOOKUP(Q269,'ESO zone constants'!$D$2:$H$4950,5,FALSE),""),"")</f>
        <v>635</v>
      </c>
      <c r="Q269" t="str">
        <f>IF(OR(K269="",K269&lt;=0,ISERROR(K269)),IF(AND(O269&lt;&gt;"",NOT(ISERROR(O269))),O269, ""),VLOOKUP(K269,'ESO wayshrine node constants'!$A$3:$D$10003,4,FALSE))</f>
        <v>Dragonstar Arena</v>
      </c>
      <c r="S269" s="19" t="str">
        <f>IF(AND(R269&lt;&gt;"",NOT(ISERROR(R269))),R269,IF(P269&lt;&gt;"",IF(NOT(ISERROR(VLOOKUP(P269,'ESO Dungeon constants'!$D$3:$H$9999,5,FALSE))),VLOOKUP(P269,'ESO Dungeon constants'!$D$3:$I$9999,6,FALSE),VLOOKUP(P269,'ESO zone constants'!$H$2:$K$9984,4,FALSE)),""))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constants'!$D$2:$H$4950,5,FALSE),""),""),"")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constants'!$D$2:$H$4950,5,FALSE),""),""),"")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constants'!$D$2:$H$4950,5,FALSE),""),""),"")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constants'!$D$2:$H$4950,5,FALSE),""),""),"")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constants'!$D$2:$H$4950,5,FALSE),""),""),"")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{wayshrines={-1,-1,-1,},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1224</v>
      </c>
      <c r="C270" t="s">
        <v>1225</v>
      </c>
      <c r="D270" s="3">
        <f t="shared" si="24"/>
        <v>316</v>
      </c>
      <c r="G270" s="8" t="s">
        <v>1647</v>
      </c>
      <c r="I270" t="s">
        <v>97</v>
      </c>
      <c r="J270" t="s">
        <v>97</v>
      </c>
      <c r="K270">
        <v>-1</v>
      </c>
      <c r="L270">
        <v>-1</v>
      </c>
      <c r="M270">
        <v>-1</v>
      </c>
      <c r="N270">
        <v>0</v>
      </c>
      <c r="O270" s="70" t="s">
        <v>447</v>
      </c>
      <c r="P270" s="3">
        <f>IF(AND(G270&lt;&gt;"LIBSETS_SETTYPE_BATTLEGROUND",G270&lt;&gt;"LIBSETS_SETTYPE_SPECIAL",G270&lt;&gt;"LIBSETS_SETTYPE_MYTHIC"), IF(Q270&lt;&gt;"",VLOOKUP(Q270,'ESO zone constants'!$D$2:$H$4950,5,FALSE),""),"")</f>
        <v>635</v>
      </c>
      <c r="Q270" t="str">
        <f>IF(OR(K270="",K270&lt;=0,ISERROR(K270)),IF(AND(O270&lt;&gt;"",NOT(ISERROR(O270))),O270, ""),VLOOKUP(K270,'ESO wayshrine node constants'!$A$3:$D$10003,4,FALSE))</f>
        <v>Dragonstar Arena</v>
      </c>
      <c r="S270" s="19" t="str">
        <f>IF(AND(R270&lt;&gt;"",NOT(ISERROR(R270))),R270,IF(P270&lt;&gt;"",IF(NOT(ISERROR(VLOOKUP(P270,'ESO Dungeon constants'!$D$3:$H$9999,5,FALSE))),VLOOKUP(P270,'ESO Dungeon constants'!$D$3:$I$9999,6,FALSE),VLOOKUP(P270,'ESO zone constants'!$H$2:$K$9984,4,FALSE)),""))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constants'!$D$2:$H$4950,5,FALSE),""),""),"")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constants'!$D$2:$H$4950,5,FALSE),""),""),"")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constants'!$D$2:$H$4950,5,FALSE),""),""),"")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constants'!$D$2:$H$4950,5,FALSE),""),""),"")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constants'!$D$2:$H$4950,5,FALSE),""),""),"")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{wayshrines={-1,-1,-1,},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1226</v>
      </c>
      <c r="C271" t="s">
        <v>1227</v>
      </c>
      <c r="D271" s="3">
        <f t="shared" si="24"/>
        <v>317</v>
      </c>
      <c r="G271" s="8" t="s">
        <v>1647</v>
      </c>
      <c r="I271" t="s">
        <v>97</v>
      </c>
      <c r="J271" t="s">
        <v>97</v>
      </c>
      <c r="K271">
        <v>-1</v>
      </c>
      <c r="L271">
        <v>-1</v>
      </c>
      <c r="M271">
        <v>-1</v>
      </c>
      <c r="N271">
        <v>0</v>
      </c>
      <c r="O271" s="70" t="s">
        <v>447</v>
      </c>
      <c r="P271" s="3">
        <f>IF(AND(G271&lt;&gt;"LIBSETS_SETTYPE_BATTLEGROUND",G271&lt;&gt;"LIBSETS_SETTYPE_SPECIAL",G271&lt;&gt;"LIBSETS_SETTYPE_MYTHIC"), IF(Q271&lt;&gt;"",VLOOKUP(Q271,'ESO zone constants'!$D$2:$H$4950,5,FALSE),""),"")</f>
        <v>635</v>
      </c>
      <c r="Q271" t="str">
        <f>IF(OR(K271="",K271&lt;=0,ISERROR(K271)),IF(AND(O271&lt;&gt;"",NOT(ISERROR(O271))),O271, ""),VLOOKUP(K271,'ESO wayshrine node constants'!$A$3:$D$10003,4,FALSE))</f>
        <v>Dragonstar Arena</v>
      </c>
      <c r="S271" s="19" t="str">
        <f>IF(AND(R271&lt;&gt;"",NOT(ISERROR(R271))),R271,IF(P271&lt;&gt;"",IF(NOT(ISERROR(VLOOKUP(P271,'ESO Dungeon constants'!$D$3:$H$9999,5,FALSE))),VLOOKUP(P271,'ESO Dungeon constants'!$D$3:$I$9999,6,FALSE),VLOOKUP(P271,'ESO zone constants'!$H$2:$K$9984,4,FALSE)),""))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constants'!$D$2:$H$4950,5,FALSE),""),""),"")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constants'!$D$2:$H$4950,5,FALSE),""),""),"")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constants'!$D$2:$H$4950,5,FALSE),""),""),"")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constants'!$D$2:$H$4950,5,FALSE),""),""),"")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constants'!$D$2:$H$4950,5,FALSE),""),""),"")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{wayshrines={-1,-1,-1,},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1228</v>
      </c>
      <c r="C272" t="s">
        <v>1229</v>
      </c>
      <c r="D272" s="3">
        <f t="shared" si="24"/>
        <v>318</v>
      </c>
      <c r="G272" s="8" t="s">
        <v>1647</v>
      </c>
      <c r="I272" t="s">
        <v>97</v>
      </c>
      <c r="J272" t="s">
        <v>97</v>
      </c>
      <c r="K272">
        <v>-1</v>
      </c>
      <c r="L272">
        <v>-1</v>
      </c>
      <c r="M272">
        <v>-1</v>
      </c>
      <c r="N272">
        <v>0</v>
      </c>
      <c r="O272" s="70" t="s">
        <v>447</v>
      </c>
      <c r="P272" s="3">
        <f>IF(AND(G272&lt;&gt;"LIBSETS_SETTYPE_BATTLEGROUND",G272&lt;&gt;"LIBSETS_SETTYPE_SPECIAL",G272&lt;&gt;"LIBSETS_SETTYPE_MYTHIC"), IF(Q272&lt;&gt;"",VLOOKUP(Q272,'ESO zone constants'!$D$2:$H$4950,5,FALSE),""),"")</f>
        <v>635</v>
      </c>
      <c r="Q272" t="str">
        <f>IF(OR(K272="",K272&lt;=0,ISERROR(K272)),IF(AND(O272&lt;&gt;"",NOT(ISERROR(O272))),O272, ""),VLOOKUP(K272,'ESO wayshrine node constants'!$A$3:$D$10003,4,FALSE))</f>
        <v>Dragonstar Arena</v>
      </c>
      <c r="S272" s="19" t="str">
        <f>IF(AND(R272&lt;&gt;"",NOT(ISERROR(R272))),R272,IF(P272&lt;&gt;"",IF(NOT(ISERROR(VLOOKUP(P272,'ESO Dungeon constants'!$D$3:$H$9999,5,FALSE))),VLOOKUP(P272,'ESO Dungeon constants'!$D$3:$I$9999,6,FALSE),VLOOKUP(P272,'ESO zone constants'!$H$2:$K$9984,4,FALSE)),""))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constants'!$D$2:$H$4950,5,FALSE),""),""),"")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constants'!$D$2:$H$4950,5,FALSE),""),""),"")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constants'!$D$2:$H$4950,5,FALSE),""),""),"")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constants'!$D$2:$H$4950,5,FALSE),""),""),"")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constants'!$D$2:$H$4950,5,FALSE),""),""),"")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{wayshrines={-1,-1,-1,},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1230</v>
      </c>
      <c r="C273" t="s">
        <v>1231</v>
      </c>
      <c r="D273" s="3">
        <f t="shared" si="24"/>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constants'!$D$2:$H$4950,5,FALSE),""),"")</f>
        <v>849</v>
      </c>
      <c r="Q273" t="str">
        <f>IF(OR(K273="",K273&lt;=0,ISERROR(K273)),IF(AND(O273&lt;&gt;"",NOT(ISERROR(O273))),O273, ""),VLOOKUP(K273,'ESO wayshrine node constants'!$A$3:$D$10003,4,FALSE))</f>
        <v>Vvardenfell</v>
      </c>
      <c r="S273" s="19" t="str">
        <f>IF(AND(R273&lt;&gt;"",NOT(ISERROR(R273))),R273,IF(P273&lt;&gt;"",IF(NOT(ISERROR(VLOOKUP(P273,'ESO Dungeon constants'!$D$3:$H$9999,5,FALSE))),VLOOKUP(P273,'ESO Dungeon constants'!$D$3:$I$9999,6,FALSE),VLOOKUP(P273,'ESO zone constants'!$H$2:$K$9984,4,FALSE)),""))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constants'!$D$2:$H$4950,5,FALSE),""),""),"")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constants'!$D$2:$H$4950,5,FALSE),""),""),"")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constants'!$D$2:$H$4950,5,FALSE),""),""),"")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constants'!$D$2:$H$4950,5,FALSE),""),""),"")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constants'!$D$2:$H$4950,5,FALSE),""),""),"")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1232</v>
      </c>
      <c r="C274" t="s">
        <v>1233</v>
      </c>
      <c r="D274" s="3">
        <f t="shared" si="24"/>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constants'!$D$2:$H$4950,5,FALSE),""),"")</f>
        <v>849</v>
      </c>
      <c r="Q274" t="str">
        <f>IF(OR(K274="",K274&lt;=0,ISERROR(K274)),IF(AND(O274&lt;&gt;"",NOT(ISERROR(O274))),O274, ""),VLOOKUP(K274,'ESO wayshrine node constants'!$A$3:$D$10003,4,FALSE))</f>
        <v>Vvardenfell</v>
      </c>
      <c r="S274" s="19" t="str">
        <f>IF(AND(R274&lt;&gt;"",NOT(ISERROR(R274))),R274,IF(P274&lt;&gt;"",IF(NOT(ISERROR(VLOOKUP(P274,'ESO Dungeon constants'!$D$3:$H$9999,5,FALSE))),VLOOKUP(P274,'ESO Dungeon constants'!$D$3:$I$9999,6,FALSE),VLOOKUP(P274,'ESO zone constants'!$H$2:$K$9984,4,FALSE)),""))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constants'!$D$2:$H$4950,5,FALSE),""),""),"")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constants'!$D$2:$H$4950,5,FALSE),""),""),"")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constants'!$D$2:$H$4950,5,FALSE),""),""),"")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constants'!$D$2:$H$4950,5,FALSE),""),""),"")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constants'!$D$2:$H$4950,5,FALSE),""),""),"")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1234</v>
      </c>
      <c r="C275" t="s">
        <v>1235</v>
      </c>
      <c r="D275" s="3">
        <f t="shared" si="24"/>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constants'!$D$2:$H$4950,5,FALSE),""),"")</f>
        <v>849</v>
      </c>
      <c r="Q275" t="str">
        <f>IF(OR(K275="",K275&lt;=0,ISERROR(K275)),IF(AND(O275&lt;&gt;"",NOT(ISERROR(O275))),O275, ""),VLOOKUP(K275,'ESO wayshrine node constants'!$A$3:$D$10003,4,FALSE))</f>
        <v>Vvardenfell</v>
      </c>
      <c r="S275" s="19" t="str">
        <f>IF(AND(R275&lt;&gt;"",NOT(ISERROR(R275))),R275,IF(P275&lt;&gt;"",IF(NOT(ISERROR(VLOOKUP(P275,'ESO Dungeon constants'!$D$3:$H$9999,5,FALSE))),VLOOKUP(P275,'ESO Dungeon constants'!$D$3:$I$9999,6,FALSE),VLOOKUP(P275,'ESO zone constants'!$H$2:$K$9984,4,FALSE)),""))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constants'!$D$2:$H$4950,5,FALSE),""),""),"")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constants'!$D$2:$H$4950,5,FALSE),""),""),"")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constants'!$D$2:$H$4950,5,FALSE),""),""),"")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constants'!$D$2:$H$4950,5,FALSE),""),""),"")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constants'!$D$2:$H$4950,5,FALSE),""),""),"")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constants'!$D$2:$H$4950,5,FALSE),""),"")</f>
        <v>849</v>
      </c>
      <c r="Q276" t="str">
        <f>IF(OR(K276="",K276&lt;=0,ISERROR(K276)),IF(AND(O276&lt;&gt;"",NOT(ISERROR(O276))),O276, ""),VLOOKUP(K276,'ESO wayshrine node constants'!$A$3:$D$10003,4,FALSE))</f>
        <v>Vvardenfell</v>
      </c>
      <c r="S276" s="19" t="str">
        <f>IF(AND(R276&lt;&gt;"",NOT(ISERROR(R276))),R276,IF(P276&lt;&gt;"",IF(NOT(ISERROR(VLOOKUP(P276,'ESO Dungeon constants'!$D$3:$H$9999,5,FALSE))),VLOOKUP(P276,'ESO Dungeon constants'!$D$3:$I$9999,6,FALSE),VLOOKUP(P276,'ESO zone constants'!$H$2:$K$9984,4,FALSE)),""))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constants'!$D$2:$H$4950,5,FALSE),""),""),"")</f>
        <v>849</v>
      </c>
      <c r="Y276" t="str">
        <f>VLOOKUP(L276,'ESO wayshrine node constants'!$A$3:$D$10003,4,FALSE)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constants'!$D$2:$H$4950,5,FALSE),""),""),"")</f>
        <v>849</v>
      </c>
      <c r="AD276" t="str">
        <f>VLOOKUP(M276,'ESO wayshrine node constants'!$A$3:$D$10003,4,FALSE)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constants'!$D$2:$H$4950,5,FALSE),""),""),"")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constants'!$D$2:$H$4950,5,FALSE),""),""),"")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constants'!$D$2:$H$4950,5,FALSE),""),""),"")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constants'!$D$2:$H$4950,5,FALSE),""),"")</f>
        <v>849</v>
      </c>
      <c r="Q277" t="str">
        <f>IF(OR(K277="",K277&lt;=0,ISERROR(K277)),IF(AND(O277&lt;&gt;"",NOT(ISERROR(O277))),O277, ""),VLOOKUP(K277,'ESO wayshrine node constants'!$A$3:$D$10003,4,FALSE))</f>
        <v>Vvardenfell</v>
      </c>
      <c r="S277" s="19" t="str">
        <f>IF(AND(R277&lt;&gt;"",NOT(ISERROR(R277))),R277,IF(P277&lt;&gt;"",IF(NOT(ISERROR(VLOOKUP(P277,'ESO Dungeon constants'!$D$3:$H$9999,5,FALSE))),VLOOKUP(P277,'ESO Dungeon constants'!$D$3:$I$9999,6,FALSE),VLOOKUP(P277,'ESO zone constants'!$H$2:$K$9984,4,FALSE)),""))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constants'!$D$2:$H$4950,5,FALSE),""),""),"")</f>
        <v>849</v>
      </c>
      <c r="Y277" t="str">
        <f>VLOOKUP(L277,'ESO wayshrine node constants'!$A$3:$D$10003,4,FALSE)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constants'!$D$2:$H$4950,5,FALSE),""),""),"")</f>
        <v>849</v>
      </c>
      <c r="AD277" t="str">
        <f>VLOOKUP(M277,'ESO wayshrine node constants'!$A$3:$D$10003,4,FALSE)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constants'!$D$2:$H$4950,5,FALSE),""),""),"")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constants'!$D$2:$H$4950,5,FALSE),""),""),"")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constants'!$D$2:$H$4950,5,FALSE),""),""),"")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constants'!$D$2:$H$4950,5,FALSE),""),"")</f>
        <v>849</v>
      </c>
      <c r="Q278" t="str">
        <f>IF(OR(K278="",K278&lt;=0,ISERROR(K278)),IF(AND(O278&lt;&gt;"",NOT(ISERROR(O278))),O278, ""),VLOOKUP(K278,'ESO wayshrine node constants'!$A$3:$D$10003,4,FALSE))</f>
        <v>Vvardenfell</v>
      </c>
      <c r="S278" s="19" t="str">
        <f>IF(AND(R278&lt;&gt;"",NOT(ISERROR(R278))),R278,IF(P278&lt;&gt;"",IF(NOT(ISERROR(VLOOKUP(P278,'ESO Dungeon constants'!$D$3:$H$9999,5,FALSE))),VLOOKUP(P278,'ESO Dungeon constants'!$D$3:$I$9999,6,FALSE),VLOOKUP(P278,'ESO zone constants'!$H$2:$K$9984,4,FALSE)),""))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constants'!$D$2:$H$4950,5,FALSE),""),""),"")</f>
        <v>849</v>
      </c>
      <c r="Y278" t="str">
        <f>VLOOKUP(L278,'ESO wayshrine node constants'!$A$3:$D$10003,4,FALSE)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constants'!$D$2:$H$4950,5,FALSE),""),""),"")</f>
        <v>849</v>
      </c>
      <c r="AD278" t="str">
        <f>VLOOKUP(M278,'ESO wayshrine node constants'!$A$3:$D$10003,4,FALSE)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constants'!$D$2:$H$4950,5,FALSE),""),""),"")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constants'!$D$2:$H$4950,5,FALSE),""),""),"")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constants'!$D$2:$H$4950,5,FALSE),""),""),"")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1242</v>
      </c>
      <c r="C279" t="s">
        <v>1243</v>
      </c>
      <c r="D279" s="3">
        <f t="shared" si="24"/>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constants'!$D$2:$H$4950,5,FALSE),""),"")</f>
        <v/>
      </c>
      <c r="Q279" t="str">
        <f>IF(OR(K279="",K279&lt;=0,ISERROR(K279)),IF(AND(O279&lt;&gt;"",NOT(ISERROR(O279))),O279, ""),VLOOKUP(K279,'ESO wayshrine node constants'!$A$3:$D$10003,4,FALSE))</f>
        <v>!Battleground</v>
      </c>
      <c r="S279" s="19" t="str">
        <f>IF(AND(R279&lt;&gt;"",NOT(ISERROR(R279))),R279,IF(P279&lt;&gt;"",IF(NOT(ISERROR(VLOOKUP(P279,'ESO Dungeon constants'!$D$3:$H$9999,5,FALSE))),VLOOKUP(P279,'ESO Dungeon constants'!$D$3:$I$9999,6,FALSE),VLOOKUP(P279,'ESO zone constants'!$H$2:$K$9984,4,FALSE)),""))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constants'!$D$2:$H$4950,5,FALSE),""),""),"")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constants'!$D$2:$H$4950,5,FALSE),""),""),"")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constants'!$D$2:$H$4950,5,FALSE),""),""),"")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constants'!$D$2:$H$4950,5,FALSE),""),""),"")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constants'!$D$2:$H$4950,5,FALSE),""),""),"")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1244</v>
      </c>
      <c r="C280" t="s">
        <v>1245</v>
      </c>
      <c r="D280" s="3">
        <f t="shared" si="24"/>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constants'!$D$2:$H$4950,5,FALSE),""),"")</f>
        <v/>
      </c>
      <c r="Q280" t="str">
        <f>IF(OR(K280="",K280&lt;=0,ISERROR(K280)),IF(AND(O280&lt;&gt;"",NOT(ISERROR(O280))),O280, ""),VLOOKUP(K280,'ESO wayshrine node constants'!$A$3:$D$10003,4,FALSE))</f>
        <v>!Battleground</v>
      </c>
      <c r="S280" s="19" t="str">
        <f>IF(AND(R280&lt;&gt;"",NOT(ISERROR(R280))),R280,IF(P280&lt;&gt;"",IF(NOT(ISERROR(VLOOKUP(P280,'ESO Dungeon constants'!$D$3:$H$9999,5,FALSE))),VLOOKUP(P280,'ESO Dungeon constants'!$D$3:$I$9999,6,FALSE),VLOOKUP(P280,'ESO zone constants'!$H$2:$K$9984,4,FALSE)),""))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constants'!$D$2:$H$4950,5,FALSE),""),""),"")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constants'!$D$2:$H$4950,5,FALSE),""),""),"")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constants'!$D$2:$H$4950,5,FALSE),""),""),"")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constants'!$D$2:$H$4950,5,FALSE),""),""),"")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constants'!$D$2:$H$4950,5,FALSE),""),""),"")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1246</v>
      </c>
      <c r="C281" t="s">
        <v>1247</v>
      </c>
      <c r="D281" s="3">
        <f t="shared" si="24"/>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constants'!$D$2:$H$4950,5,FALSE),""),"")</f>
        <v/>
      </c>
      <c r="Q281" t="str">
        <f>IF(OR(K281="",K281&lt;=0,ISERROR(K281)),IF(AND(O281&lt;&gt;"",NOT(ISERROR(O281))),O281, ""),VLOOKUP(K281,'ESO wayshrine node constants'!$A$3:$D$10003,4,FALSE))</f>
        <v>!Battleground</v>
      </c>
      <c r="S281" s="19" t="str">
        <f>IF(AND(R281&lt;&gt;"",NOT(ISERROR(R281))),R281,IF(P281&lt;&gt;"",IF(NOT(ISERROR(VLOOKUP(P281,'ESO Dungeon constants'!$D$3:$H$9999,5,FALSE))),VLOOKUP(P281,'ESO Dungeon constants'!$D$3:$I$9999,6,FALSE),VLOOKUP(P281,'ESO zone constants'!$H$2:$K$9984,4,FALSE)),""))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constants'!$D$2:$H$4950,5,FALSE),""),""),"")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constants'!$D$2:$H$4950,5,FALSE),""),""),"")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constants'!$D$2:$H$4950,5,FALSE),""),""),"")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constants'!$D$2:$H$4950,5,FALSE),""),""),"")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constants'!$D$2:$H$4950,5,FALSE),""),""),"")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1248</v>
      </c>
      <c r="C282" t="s">
        <v>1249</v>
      </c>
      <c r="D282" s="3">
        <f t="shared" si="24"/>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constants'!$D$2:$H$4950,5,FALSE),""),"")</f>
        <v/>
      </c>
      <c r="Q282" t="str">
        <f>IF(OR(K282="",K282&lt;=0,ISERROR(K282)),IF(AND(O282&lt;&gt;"",NOT(ISERROR(O282))),O282, ""),VLOOKUP(K282,'ESO wayshrine node constants'!$A$3:$D$10003,4,FALSE))</f>
        <v>!Battleground</v>
      </c>
      <c r="S282" s="19" t="str">
        <f>IF(AND(R282&lt;&gt;"",NOT(ISERROR(R282))),R282,IF(P282&lt;&gt;"",IF(NOT(ISERROR(VLOOKUP(P282,'ESO Dungeon constants'!$D$3:$H$9999,5,FALSE))),VLOOKUP(P282,'ESO Dungeon constants'!$D$3:$I$9999,6,FALSE),VLOOKUP(P282,'ESO zone constants'!$H$2:$K$9984,4,FALSE)),""))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constants'!$D$2:$H$4950,5,FALSE),""),""),"")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constants'!$D$2:$H$4950,5,FALSE),""),""),"")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constants'!$D$2:$H$4950,5,FALSE),""),""),"")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constants'!$D$2:$H$4950,5,FALSE),""),""),"")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constants'!$D$2:$H$4950,5,FALSE),""),""),"")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1250</v>
      </c>
      <c r="C283" t="s">
        <v>1251</v>
      </c>
      <c r="D283" s="3">
        <f t="shared" si="24"/>
        <v>330</v>
      </c>
      <c r="G283" s="8" t="s">
        <v>1656</v>
      </c>
      <c r="I283" t="s">
        <v>97</v>
      </c>
      <c r="J283" t="s">
        <v>97</v>
      </c>
      <c r="K283">
        <v>-1</v>
      </c>
      <c r="L283">
        <v>-1</v>
      </c>
      <c r="M283">
        <v>-1</v>
      </c>
      <c r="N283">
        <v>0</v>
      </c>
      <c r="O283" s="70" t="s">
        <v>647</v>
      </c>
      <c r="P283" s="3">
        <f>IF(AND(G283&lt;&gt;"LIBSETS_SETTYPE_BATTLEGROUND",G283&lt;&gt;"LIBSETS_SETTYPE_SPECIAL",G283&lt;&gt;"LIBSETS_SETTYPE_MYTHIC"), IF(Q283&lt;&gt;"",VLOOKUP(Q283,'ESO zone constants'!$D$2:$H$4950,5,FALSE),""),"")</f>
        <v>975</v>
      </c>
      <c r="Q283" t="str">
        <f>IF(OR(K283="",K283&lt;=0,ISERROR(K283)),IF(AND(O283&lt;&gt;"",NOT(ISERROR(O283))),O283, ""),VLOOKUP(K283,'ESO wayshrine node constants'!$A$3:$D$10003,4,FALSE))</f>
        <v>Halls of Fabrication</v>
      </c>
      <c r="S283" s="19" t="str">
        <f>IF(AND(R283&lt;&gt;"",NOT(ISERROR(R283))),R283,IF(P283&lt;&gt;"",IF(NOT(ISERROR(VLOOKUP(P283,'ESO Dungeon constants'!$D$3:$H$9999,5,FALSE))),VLOOKUP(P283,'ESO Dungeon constants'!$D$3:$I$9999,6,FALSE),VLOOKUP(P283,'ESO zone constants'!$H$2:$K$9984,4,FALSE)),""))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constants'!$D$2:$H$4950,5,FALSE),""),""),"")</f>
        <v/>
      </c>
      <c r="Z283" s="40"/>
      <c r="AA283" s="40"/>
      <c r="AB283" s="40"/>
      <c r="AC283" s="3" t="str">
        <f>IF(G283&lt;&gt;"LIBSETS_SETTYPE_BATTLEGROUND",IF(G283&lt;&gt;"LIBSETS_SETTYPE_SPECIAL",IF(AD283&lt;&gt;"",VLOOKUP(AD283,'ESO zone constants'!$D$2:$H$4950,5,FALSE),""),""),"")</f>
        <v/>
      </c>
      <c r="AE283" s="40"/>
      <c r="AF283" s="40"/>
      <c r="AG283" s="40"/>
      <c r="AH283" s="3" t="str">
        <f>IF(G283&lt;&gt;"LIBSETS_SETTYPE_BATTLEGROUND",IF(G283&lt;&gt;"LIBSETS_SETTYPE_SPECIAL",IF(AI283&lt;&gt;"",VLOOKUP(AI283,'ESO zone constants'!$D$2:$H$4950,5,FALSE),""),""),"")</f>
        <v/>
      </c>
      <c r="AJ283" s="40"/>
      <c r="AK283" s="40"/>
      <c r="AL283" s="40"/>
      <c r="AM283" s="3" t="str">
        <f>IF(G283&lt;&gt;"LIBSETS_SETTYPE_BATTLEGROUND",IF(G283&lt;&gt;"LIBSETS_SETTYPE_SPECIAL",IF(AN283&lt;&gt;"",VLOOKUP(AN283,'ESO zone constants'!$D$2:$H$4950,5,FALSE),""),""),"")</f>
        <v/>
      </c>
      <c r="AO283" s="40"/>
      <c r="AP283" s="40"/>
      <c r="AQ283" s="40"/>
      <c r="AR283" s="3" t="str">
        <f>IF(G283&lt;&gt;"LIBSETS_SETTYPE_BATTLEGROUND",IF(G283&lt;&gt;"LIBSETS_SETTYPE_SPECIAL",IF(AS283&lt;&gt;"",VLOOKUP(AS283,'ESO zone constants'!$D$2:$H$4950,5,FALSE),""),""),"")</f>
        <v/>
      </c>
      <c r="AT283" s="40"/>
      <c r="AU283" s="40"/>
      <c r="AV283" s="40"/>
      <c r="AW283" s="21" t="str">
        <f t="shared" si="25"/>
        <v>[330] = {wayshrines={-1,-1,-1,},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1252</v>
      </c>
      <c r="C284" t="s">
        <v>1253</v>
      </c>
      <c r="D284" s="3">
        <f t="shared" si="24"/>
        <v>331</v>
      </c>
      <c r="G284" s="8" t="s">
        <v>1656</v>
      </c>
      <c r="I284" t="s">
        <v>97</v>
      </c>
      <c r="J284" t="s">
        <v>97</v>
      </c>
      <c r="K284">
        <v>-1</v>
      </c>
      <c r="L284">
        <v>-1</v>
      </c>
      <c r="M284">
        <v>-1</v>
      </c>
      <c r="N284">
        <v>0</v>
      </c>
      <c r="O284" s="70" t="s">
        <v>647</v>
      </c>
      <c r="P284" s="3">
        <f>IF(AND(G284&lt;&gt;"LIBSETS_SETTYPE_BATTLEGROUND",G284&lt;&gt;"LIBSETS_SETTYPE_SPECIAL",G284&lt;&gt;"LIBSETS_SETTYPE_MYTHIC"), IF(Q284&lt;&gt;"",VLOOKUP(Q284,'ESO zone constants'!$D$2:$H$4950,5,FALSE),""),"")</f>
        <v>975</v>
      </c>
      <c r="Q284" t="str">
        <f>IF(OR(K284="",K284&lt;=0,ISERROR(K284)),IF(AND(O284&lt;&gt;"",NOT(ISERROR(O284))),O284, ""),VLOOKUP(K284,'ESO wayshrine node constants'!$A$3:$D$10003,4,FALSE))</f>
        <v>Halls of Fabrication</v>
      </c>
      <c r="S284" s="19" t="str">
        <f>IF(AND(R284&lt;&gt;"",NOT(ISERROR(R284))),R284,IF(P284&lt;&gt;"",IF(NOT(ISERROR(VLOOKUP(P284,'ESO Dungeon constants'!$D$3:$H$9999,5,FALSE))),VLOOKUP(P284,'ESO Dungeon constants'!$D$3:$I$9999,6,FALSE),VLOOKUP(P284,'ESO zone constants'!$H$2:$K$9984,4,FALSE)),""))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constants'!$D$2:$H$4950,5,FALSE),""),""),"")</f>
        <v/>
      </c>
      <c r="Z284" s="40"/>
      <c r="AA284" s="40"/>
      <c r="AB284" s="40"/>
      <c r="AC284" s="3" t="str">
        <f>IF(G284&lt;&gt;"LIBSETS_SETTYPE_BATTLEGROUND",IF(G284&lt;&gt;"LIBSETS_SETTYPE_SPECIAL",IF(AD284&lt;&gt;"",VLOOKUP(AD284,'ESO zone constants'!$D$2:$H$4950,5,FALSE),""),""),"")</f>
        <v/>
      </c>
      <c r="AE284" s="40"/>
      <c r="AF284" s="40"/>
      <c r="AG284" s="40"/>
      <c r="AH284" s="3" t="str">
        <f>IF(G284&lt;&gt;"LIBSETS_SETTYPE_BATTLEGROUND",IF(G284&lt;&gt;"LIBSETS_SETTYPE_SPECIAL",IF(AI284&lt;&gt;"",VLOOKUP(AI284,'ESO zone constants'!$D$2:$H$4950,5,FALSE),""),""),"")</f>
        <v/>
      </c>
      <c r="AJ284" s="40"/>
      <c r="AK284" s="40"/>
      <c r="AL284" s="40"/>
      <c r="AM284" s="3" t="str">
        <f>IF(G284&lt;&gt;"LIBSETS_SETTYPE_BATTLEGROUND",IF(G284&lt;&gt;"LIBSETS_SETTYPE_SPECIAL",IF(AN284&lt;&gt;"",VLOOKUP(AN284,'ESO zone constants'!$D$2:$H$4950,5,FALSE),""),""),"")</f>
        <v/>
      </c>
      <c r="AO284" s="40"/>
      <c r="AP284" s="40"/>
      <c r="AQ284" s="40"/>
      <c r="AR284" s="3" t="str">
        <f>IF(G284&lt;&gt;"LIBSETS_SETTYPE_BATTLEGROUND",IF(G284&lt;&gt;"LIBSETS_SETTYPE_SPECIAL",IF(AS284&lt;&gt;"",VLOOKUP(AS284,'ESO zone constants'!$D$2:$H$4950,5,FALSE),""),""),"")</f>
        <v/>
      </c>
      <c r="AT284" s="40"/>
      <c r="AU284" s="40"/>
      <c r="AV284" s="40"/>
      <c r="AW284" s="21" t="str">
        <f t="shared" si="25"/>
        <v>[331] = {wayshrines={-1,-1,-1,},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1254</v>
      </c>
      <c r="C285" t="s">
        <v>1255</v>
      </c>
      <c r="D285" s="3">
        <f t="shared" si="24"/>
        <v>332</v>
      </c>
      <c r="G285" s="8" t="s">
        <v>1656</v>
      </c>
      <c r="I285" t="s">
        <v>97</v>
      </c>
      <c r="J285" t="s">
        <v>97</v>
      </c>
      <c r="K285">
        <v>-1</v>
      </c>
      <c r="L285">
        <v>-1</v>
      </c>
      <c r="M285">
        <v>-1</v>
      </c>
      <c r="N285">
        <v>0</v>
      </c>
      <c r="O285" s="70" t="s">
        <v>647</v>
      </c>
      <c r="P285" s="3">
        <f>IF(AND(G285&lt;&gt;"LIBSETS_SETTYPE_BATTLEGROUND",G285&lt;&gt;"LIBSETS_SETTYPE_SPECIAL",G285&lt;&gt;"LIBSETS_SETTYPE_MYTHIC"), IF(Q285&lt;&gt;"",VLOOKUP(Q285,'ESO zone constants'!$D$2:$H$4950,5,FALSE),""),"")</f>
        <v>975</v>
      </c>
      <c r="Q285" t="str">
        <f>IF(OR(K285="",K285&lt;=0,ISERROR(K285)),IF(AND(O285&lt;&gt;"",NOT(ISERROR(O285))),O285, ""),VLOOKUP(K285,'ESO wayshrine node constants'!$A$3:$D$10003,4,FALSE))</f>
        <v>Halls of Fabrication</v>
      </c>
      <c r="S285" s="19" t="str">
        <f>IF(AND(R285&lt;&gt;"",NOT(ISERROR(R285))),R285,IF(P285&lt;&gt;"",IF(NOT(ISERROR(VLOOKUP(P285,'ESO Dungeon constants'!$D$3:$H$9999,5,FALSE))),VLOOKUP(P285,'ESO Dungeon constants'!$D$3:$I$9999,6,FALSE),VLOOKUP(P285,'ESO zone constants'!$H$2:$K$9984,4,FALSE)),""))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constants'!$D$2:$H$4950,5,FALSE),""),""),"")</f>
        <v/>
      </c>
      <c r="Z285" s="40"/>
      <c r="AA285" s="40"/>
      <c r="AB285" s="40"/>
      <c r="AC285" s="3" t="str">
        <f>IF(G285&lt;&gt;"LIBSETS_SETTYPE_BATTLEGROUND",IF(G285&lt;&gt;"LIBSETS_SETTYPE_SPECIAL",IF(AD285&lt;&gt;"",VLOOKUP(AD285,'ESO zone constants'!$D$2:$H$4950,5,FALSE),""),""),"")</f>
        <v/>
      </c>
      <c r="AE285" s="40"/>
      <c r="AF285" s="40"/>
      <c r="AG285" s="40"/>
      <c r="AH285" s="3" t="str">
        <f>IF(G285&lt;&gt;"LIBSETS_SETTYPE_BATTLEGROUND",IF(G285&lt;&gt;"LIBSETS_SETTYPE_SPECIAL",IF(AI285&lt;&gt;"",VLOOKUP(AI285,'ESO zone constants'!$D$2:$H$4950,5,FALSE),""),""),"")</f>
        <v/>
      </c>
      <c r="AJ285" s="40"/>
      <c r="AK285" s="40"/>
      <c r="AL285" s="40"/>
      <c r="AM285" s="3" t="str">
        <f>IF(G285&lt;&gt;"LIBSETS_SETTYPE_BATTLEGROUND",IF(G285&lt;&gt;"LIBSETS_SETTYPE_SPECIAL",IF(AN285&lt;&gt;"",VLOOKUP(AN285,'ESO zone constants'!$D$2:$H$4950,5,FALSE),""),""),"")</f>
        <v/>
      </c>
      <c r="AO285" s="40"/>
      <c r="AP285" s="40"/>
      <c r="AQ285" s="40"/>
      <c r="AR285" s="3" t="str">
        <f>IF(G285&lt;&gt;"LIBSETS_SETTYPE_BATTLEGROUND",IF(G285&lt;&gt;"LIBSETS_SETTYPE_SPECIAL",IF(AS285&lt;&gt;"",VLOOKUP(AS285,'ESO zone constants'!$D$2:$H$4950,5,FALSE),""),""),"")</f>
        <v/>
      </c>
      <c r="AT285" s="40"/>
      <c r="AU285" s="40"/>
      <c r="AV285" s="40"/>
      <c r="AW285" s="21" t="str">
        <f t="shared" si="25"/>
        <v>[332] = {wayshrines={-1,-1,-1,},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1256</v>
      </c>
      <c r="C286" t="s">
        <v>1257</v>
      </c>
      <c r="D286" s="3">
        <f t="shared" si="24"/>
        <v>333</v>
      </c>
      <c r="G286" s="8" t="s">
        <v>1656</v>
      </c>
      <c r="I286" t="s">
        <v>97</v>
      </c>
      <c r="J286" t="s">
        <v>97</v>
      </c>
      <c r="K286">
        <v>-1</v>
      </c>
      <c r="L286">
        <v>-1</v>
      </c>
      <c r="M286">
        <v>-1</v>
      </c>
      <c r="N286">
        <v>0</v>
      </c>
      <c r="O286" s="70" t="s">
        <v>647</v>
      </c>
      <c r="P286" s="3">
        <f>IF(AND(G286&lt;&gt;"LIBSETS_SETTYPE_BATTLEGROUND",G286&lt;&gt;"LIBSETS_SETTYPE_SPECIAL",G286&lt;&gt;"LIBSETS_SETTYPE_MYTHIC"), IF(Q286&lt;&gt;"",VLOOKUP(Q286,'ESO zone constants'!$D$2:$H$4950,5,FALSE),""),"")</f>
        <v>975</v>
      </c>
      <c r="Q286" t="str">
        <f>IF(OR(K286="",K286&lt;=0,ISERROR(K286)),IF(AND(O286&lt;&gt;"",NOT(ISERROR(O286))),O286, ""),VLOOKUP(K286,'ESO wayshrine node constants'!$A$3:$D$10003,4,FALSE))</f>
        <v>Halls of Fabrication</v>
      </c>
      <c r="S286" s="19" t="str">
        <f>IF(AND(R286&lt;&gt;"",NOT(ISERROR(R286))),R286,IF(P286&lt;&gt;"",IF(NOT(ISERROR(VLOOKUP(P286,'ESO Dungeon constants'!$D$3:$H$9999,5,FALSE))),VLOOKUP(P286,'ESO Dungeon constants'!$D$3:$I$9999,6,FALSE),VLOOKUP(P286,'ESO zone constants'!$H$2:$K$9984,4,FALSE)),""))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constants'!$D$2:$H$4950,5,FALSE),""),""),"")</f>
        <v/>
      </c>
      <c r="Z286" s="40"/>
      <c r="AA286" s="40"/>
      <c r="AB286" s="40"/>
      <c r="AC286" s="3" t="str">
        <f>IF(G286&lt;&gt;"LIBSETS_SETTYPE_BATTLEGROUND",IF(G286&lt;&gt;"LIBSETS_SETTYPE_SPECIAL",IF(AD286&lt;&gt;"",VLOOKUP(AD286,'ESO zone constants'!$D$2:$H$4950,5,FALSE),""),""),"")</f>
        <v/>
      </c>
      <c r="AE286" s="40"/>
      <c r="AF286" s="40"/>
      <c r="AG286" s="40"/>
      <c r="AH286" s="3" t="str">
        <f>IF(G286&lt;&gt;"LIBSETS_SETTYPE_BATTLEGROUND",IF(G286&lt;&gt;"LIBSETS_SETTYPE_SPECIAL",IF(AI286&lt;&gt;"",VLOOKUP(AI286,'ESO zone constants'!$D$2:$H$4950,5,FALSE),""),""),"")</f>
        <v/>
      </c>
      <c r="AJ286" s="40"/>
      <c r="AK286" s="40"/>
      <c r="AL286" s="40"/>
      <c r="AM286" s="3" t="str">
        <f>IF(G286&lt;&gt;"LIBSETS_SETTYPE_BATTLEGROUND",IF(G286&lt;&gt;"LIBSETS_SETTYPE_SPECIAL",IF(AN286&lt;&gt;"",VLOOKUP(AN286,'ESO zone constants'!$D$2:$H$4950,5,FALSE),""),""),"")</f>
        <v/>
      </c>
      <c r="AO286" s="40"/>
      <c r="AP286" s="40"/>
      <c r="AQ286" s="40"/>
      <c r="AR286" s="3" t="str">
        <f>IF(G286&lt;&gt;"LIBSETS_SETTYPE_BATTLEGROUND",IF(G286&lt;&gt;"LIBSETS_SETTYPE_SPECIAL",IF(AS286&lt;&gt;"",VLOOKUP(AS286,'ESO zone constants'!$D$2:$H$4950,5,FALSE),""),""),"")</f>
        <v/>
      </c>
      <c r="AT286" s="40"/>
      <c r="AU286" s="40"/>
      <c r="AV286" s="40"/>
      <c r="AW286" s="21" t="str">
        <f t="shared" si="25"/>
        <v>[333] = {wayshrines={-1,-1,-1,},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1258</v>
      </c>
      <c r="C287" t="s">
        <v>1259</v>
      </c>
      <c r="D287" s="3">
        <f t="shared" si="24"/>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constants'!$D$2:$H$4950,5,FALSE),""),"")</f>
        <v/>
      </c>
      <c r="Q287" t="str">
        <f>IF(OR(K287="",K287&lt;=0,ISERROR(K287)),IF(AND(O287&lt;&gt;"",NOT(ISERROR(O287))),O287, ""),VLOOKUP(K287,'ESO wayshrine node constants'!$A$3:$D$10003,4,FALSE))</f>
        <v>!Battleground</v>
      </c>
      <c r="S287" s="19" t="str">
        <f>IF(AND(R287&lt;&gt;"",NOT(ISERROR(R287))),R287,IF(P287&lt;&gt;"",IF(NOT(ISERROR(VLOOKUP(P287,'ESO Dungeon constants'!$D$3:$H$9999,5,FALSE))),VLOOKUP(P287,'ESO Dungeon constants'!$D$3:$I$9999,6,FALSE),VLOOKUP(P287,'ESO zone constants'!$H$2:$K$9984,4,FALSE)),""))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constants'!$D$2:$H$4950,5,FALSE),""),""),"")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constants'!$D$2:$H$4950,5,FALSE),""),""),"")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constants'!$D$2:$H$4950,5,FALSE),""),""),"")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constants'!$D$2:$H$4950,5,FALSE),""),""),"")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constants'!$D$2:$H$4950,5,FALSE),""),""),"")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1260</v>
      </c>
      <c r="C288" t="s">
        <v>1261</v>
      </c>
      <c r="D288" s="3">
        <f t="shared" si="24"/>
        <v>335</v>
      </c>
      <c r="G288" s="8" t="s">
        <v>1652</v>
      </c>
      <c r="I288" t="s">
        <v>97</v>
      </c>
      <c r="J288" t="s">
        <v>97</v>
      </c>
      <c r="K288">
        <v>-1</v>
      </c>
      <c r="L288">
        <v>-1</v>
      </c>
      <c r="M288">
        <v>-1</v>
      </c>
      <c r="N288">
        <v>0</v>
      </c>
      <c r="O288" s="70" t="s">
        <v>44</v>
      </c>
      <c r="P288" s="3">
        <f>IF(AND(G288&lt;&gt;"LIBSETS_SETTYPE_BATTLEGROUND",G288&lt;&gt;"LIBSETS_SETTYPE_SPECIAL",G288&lt;&gt;"LIBSETS_SETTYPE_MYTHIC"), IF(Q288&lt;&gt;"",VLOOKUP(Q288,'ESO zone constants'!$D$2:$H$4950,5,FALSE),""),"")</f>
        <v>974</v>
      </c>
      <c r="Q288" t="str">
        <f>IF(OR(K288="",K288&lt;=0,ISERROR(K288)),IF(AND(O288&lt;&gt;"",NOT(ISERROR(O288))),O288, ""),VLOOKUP(K288,'ESO wayshrine node constants'!$A$3:$D$10003,4,FALSE))</f>
        <v>Falkreath Hold</v>
      </c>
      <c r="S288" s="19" t="str">
        <f>IF(AND(R288&lt;&gt;"",NOT(ISERROR(R288))),R288,IF(P288&lt;&gt;"",IF(NOT(ISERROR(VLOOKUP(P288,'ESO Dungeon constants'!$D$3:$H$9999,5,FALSE))),VLOOKUP(P288,'ESO Dungeon constants'!$D$3:$I$9999,6,FALSE),VLOOKUP(P288,'ESO zone constants'!$H$2:$K$9984,4,FALSE)),""))</f>
        <v>DLC_HORNS_OF_THE_REACH</v>
      </c>
      <c r="T288" s="3" t="str">
        <f>IF(S288&lt;&gt;"",VLOOKUP(S288,'LibSets constants'!$B$4:$C$1000,2,FALSE),"")</f>
        <v>Horns of the Reach</v>
      </c>
      <c r="V288" s="44" t="str">
        <f>IF(U288&lt;&gt;"",IF(U288&lt;&gt;"LIBSETS_DROP_MECHANIC_MONSTER_NAME",VLOOKUP(U288,'LibSets constants'!$I$4:$L$1000,3,FALSE),""),"")</f>
        <v/>
      </c>
      <c r="W288" s="3" t="str">
        <f>IF(U288&lt;&gt;"",IF(U288&lt;&gt;"LIBSETS_DROP_MECHANIC_MONSTER_NAME",VLOOKUP(U288,'LibSets constants'!$I$4:$L$1000,4,FALSE),""),"")</f>
        <v/>
      </c>
      <c r="X288" s="3" t="str">
        <f>IF(G288&lt;&gt;"LIBSETS_SETTYPE_BATTLEGROUND",IF(G288&lt;&gt;"LIBSETS_SETTYPE_SPECIAL",IF(Y288&lt;&gt;"",VLOOKUP(Y288,'ESO zone constants'!$D$2:$H$4950,5,FALSE),""),""),"")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constants'!$D$2:$H$4950,5,FALSE),""),""),"")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constants'!$D$2:$H$4950,5,FALSE),""),""),"")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constants'!$D$2:$H$4950,5,FALSE),""),""),"")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constants'!$D$2:$H$4950,5,FALSE),""),""),"")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[335] = {wayshrines={-1,-1,-1,},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1262</v>
      </c>
      <c r="C289" t="s">
        <v>1263</v>
      </c>
      <c r="D289" s="3">
        <f t="shared" si="24"/>
        <v>336</v>
      </c>
      <c r="G289" s="8" t="s">
        <v>1652</v>
      </c>
      <c r="I289" t="s">
        <v>97</v>
      </c>
      <c r="J289" t="s">
        <v>97</v>
      </c>
      <c r="K289">
        <v>-1</v>
      </c>
      <c r="L289">
        <v>-1</v>
      </c>
      <c r="M289">
        <v>-1</v>
      </c>
      <c r="N289">
        <v>0</v>
      </c>
      <c r="O289" s="70" t="s">
        <v>44</v>
      </c>
      <c r="P289" s="3">
        <f>IF(AND(G289&lt;&gt;"LIBSETS_SETTYPE_BATTLEGROUND",G289&lt;&gt;"LIBSETS_SETTYPE_SPECIAL",G289&lt;&gt;"LIBSETS_SETTYPE_MYTHIC"), IF(Q289&lt;&gt;"",VLOOKUP(Q289,'ESO zone constants'!$D$2:$H$4950,5,FALSE),""),"")</f>
        <v>974</v>
      </c>
      <c r="Q289" t="str">
        <f>IF(OR(K289="",K289&lt;=0,ISERROR(K289)),IF(AND(O289&lt;&gt;"",NOT(ISERROR(O289))),O289, ""),VLOOKUP(K289,'ESO wayshrine node constants'!$A$3:$D$10003,4,FALSE))</f>
        <v>Falkreath Hold</v>
      </c>
      <c r="S289" s="19" t="str">
        <f>IF(AND(R289&lt;&gt;"",NOT(ISERROR(R289))),R289,IF(P289&lt;&gt;"",IF(NOT(ISERROR(VLOOKUP(P289,'ESO Dungeon constants'!$D$3:$H$9999,5,FALSE))),VLOOKUP(P289,'ESO Dungeon constants'!$D$3:$I$9999,6,FALSE),VLOOKUP(P289,'ESO zone constants'!$H$2:$K$9984,4,FALSE)),""))</f>
        <v>DLC_HORNS_OF_THE_REACH</v>
      </c>
      <c r="T289" s="3" t="str">
        <f>IF(S289&lt;&gt;"",VLOOKUP(S289,'LibSets constants'!$B$4:$C$1000,2,FALSE),"")</f>
        <v>Horns of the Reach</v>
      </c>
      <c r="V289" s="44" t="str">
        <f>IF(U289&lt;&gt;"",IF(U289&lt;&gt;"LIBSETS_DROP_MECHANIC_MONSTER_NAME",VLOOKUP(U289,'LibSets constants'!$I$4:$L$1000,3,FALSE),""),"")</f>
        <v/>
      </c>
      <c r="W289" s="3" t="str">
        <f>IF(U289&lt;&gt;"",IF(U289&lt;&gt;"LIBSETS_DROP_MECHANIC_MONSTER_NAME",VLOOKUP(U289,'LibSets constants'!$I$4:$L$1000,4,FALSE),""),"")</f>
        <v/>
      </c>
      <c r="X289" s="3" t="str">
        <f>IF(G289&lt;&gt;"LIBSETS_SETTYPE_BATTLEGROUND",IF(G289&lt;&gt;"LIBSETS_SETTYPE_SPECIAL",IF(Y289&lt;&gt;"",VLOOKUP(Y289,'ESO zone constants'!$D$2:$H$4950,5,FALSE),""),""),"")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constants'!$D$2:$H$4950,5,FALSE),""),""),"")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constants'!$D$2:$H$4950,5,FALSE),""),""),"")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constants'!$D$2:$H$4950,5,FALSE),""),""),"")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constants'!$D$2:$H$4950,5,FALSE),""),""),"")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[336] = {wayshrines={-1,-1,-1,},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1264</v>
      </c>
      <c r="C290" t="s">
        <v>1265</v>
      </c>
      <c r="D290" s="3">
        <f t="shared" si="24"/>
        <v>337</v>
      </c>
      <c r="G290" s="8" t="s">
        <v>1652</v>
      </c>
      <c r="I290" t="s">
        <v>97</v>
      </c>
      <c r="J290" t="s">
        <v>97</v>
      </c>
      <c r="K290">
        <v>-1</v>
      </c>
      <c r="L290">
        <v>-1</v>
      </c>
      <c r="M290">
        <v>-1</v>
      </c>
      <c r="N290">
        <v>0</v>
      </c>
      <c r="O290" s="70" t="s">
        <v>44</v>
      </c>
      <c r="P290" s="3">
        <f>IF(AND(G290&lt;&gt;"LIBSETS_SETTYPE_BATTLEGROUND",G290&lt;&gt;"LIBSETS_SETTYPE_SPECIAL",G290&lt;&gt;"LIBSETS_SETTYPE_MYTHIC"), IF(Q290&lt;&gt;"",VLOOKUP(Q290,'ESO zone constants'!$D$2:$H$4950,5,FALSE),""),"")</f>
        <v>974</v>
      </c>
      <c r="Q290" t="str">
        <f>IF(OR(K290="",K290&lt;=0,ISERROR(K290)),IF(AND(O290&lt;&gt;"",NOT(ISERROR(O290))),O290, ""),VLOOKUP(K290,'ESO wayshrine node constants'!$A$3:$D$10003,4,FALSE))</f>
        <v>Falkreath Hold</v>
      </c>
      <c r="S290" s="19" t="str">
        <f>IF(AND(R290&lt;&gt;"",NOT(ISERROR(R290))),R290,IF(P290&lt;&gt;"",IF(NOT(ISERROR(VLOOKUP(P290,'ESO Dungeon constants'!$D$3:$H$9999,5,FALSE))),VLOOKUP(P290,'ESO Dungeon constants'!$D$3:$I$9999,6,FALSE),VLOOKUP(P290,'ESO zone constants'!$H$2:$K$9984,4,FALSE)),""))</f>
        <v>DLC_HORNS_OF_THE_REACH</v>
      </c>
      <c r="T290" s="3" t="str">
        <f>IF(S290&lt;&gt;"",VLOOKUP(S290,'LibSets constants'!$B$4:$C$1000,2,FALSE),"")</f>
        <v>Horns of the Reach</v>
      </c>
      <c r="V290" s="44" t="str">
        <f>IF(U290&lt;&gt;"",IF(U290&lt;&gt;"LIBSETS_DROP_MECHANIC_MONSTER_NAME",VLOOKUP(U290,'LibSets constants'!$I$4:$L$1000,3,FALSE),""),"")</f>
        <v/>
      </c>
      <c r="W290" s="44" t="str">
        <f>IF(U290&lt;&gt;"",IF(U290&lt;&gt;"LIBSETS_DROP_MECHANIC_MONSTER_NAME",VLOOKUP(U290,'LibSets constants'!$I$4:$L$1000,4,FALSE),""),"")</f>
        <v/>
      </c>
      <c r="X290" s="3" t="str">
        <f>IF(G290&lt;&gt;"LIBSETS_SETTYPE_BATTLEGROUND",IF(G290&lt;&gt;"LIBSETS_SETTYPE_SPECIAL",IF(Y290&lt;&gt;"",VLOOKUP(Y290,'ESO zone constants'!$D$2:$H$4950,5,FALSE),""),""),"")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constants'!$D$2:$H$4950,5,FALSE),""),""),"")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constants'!$D$2:$H$4950,5,FALSE),""),""),"")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constants'!$D$2:$H$4950,5,FALSE),""),""),"")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constants'!$D$2:$H$4950,5,FALSE),""),""),"")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[337] = {wayshrines={-1,-1,-1,},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1266</v>
      </c>
      <c r="C291" t="s">
        <v>1267</v>
      </c>
      <c r="D291" s="3">
        <f t="shared" si="24"/>
        <v>338</v>
      </c>
      <c r="G291" s="8" t="s">
        <v>1652</v>
      </c>
      <c r="I291" t="s">
        <v>97</v>
      </c>
      <c r="J291" t="s">
        <v>97</v>
      </c>
      <c r="K291">
        <v>-1</v>
      </c>
      <c r="L291">
        <v>-1</v>
      </c>
      <c r="M291">
        <v>-1</v>
      </c>
      <c r="N291">
        <v>0</v>
      </c>
      <c r="O291" s="70" t="s">
        <v>45</v>
      </c>
      <c r="P291" s="3">
        <f>IF(AND(G291&lt;&gt;"LIBSETS_SETTYPE_BATTLEGROUND",G291&lt;&gt;"LIBSETS_SETTYPE_SPECIAL",G291&lt;&gt;"LIBSETS_SETTYPE_MYTHIC"), IF(Q291&lt;&gt;"",VLOOKUP(Q291,'ESO zone constants'!$D$2:$H$4950,5,FALSE),""),"")</f>
        <v>973</v>
      </c>
      <c r="Q291" t="str">
        <f>IF(OR(K291="",K291&lt;=0,ISERROR(K291)),IF(AND(O291&lt;&gt;"",NOT(ISERROR(O291))),O291, ""),VLOOKUP(K291,'ESO wayshrine node constants'!$A$3:$D$10003,4,FALSE))</f>
        <v>Bloodroot Forge</v>
      </c>
      <c r="S291" s="19" t="str">
        <f>IF(AND(R291&lt;&gt;"",NOT(ISERROR(R291))),R291,IF(P291&lt;&gt;"",IF(NOT(ISERROR(VLOOKUP(P291,'ESO Dungeon constants'!$D$3:$H$9999,5,FALSE))),VLOOKUP(P291,'ESO Dungeon constants'!$D$3:$I$9999,6,FALSE),VLOOKUP(P291,'ESO zone constants'!$H$2:$K$9984,4,FALSE)),""))</f>
        <v>DLC_HORNS_OF_THE_REACH</v>
      </c>
      <c r="T291" s="3" t="str">
        <f>IF(S291&lt;&gt;"",VLOOKUP(S291,'LibSets constants'!$B$4:$C$1000,2,FALSE),"")</f>
        <v>Horns of the Reach</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constants'!$D$2:$H$4950,5,FALSE),""),""),"")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constants'!$D$2:$H$4950,5,FALSE),""),""),"")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constants'!$D$2:$H$4950,5,FALSE),""),""),"")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constants'!$D$2:$H$4950,5,FALSE),""),""),"")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constants'!$D$2:$H$4950,5,FALSE),""),""),"")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[338] = {wayshrines={-1,-1,-1,},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1268</v>
      </c>
      <c r="C292" t="s">
        <v>1269</v>
      </c>
      <c r="D292" s="3">
        <f t="shared" si="24"/>
        <v>339</v>
      </c>
      <c r="G292" s="8" t="s">
        <v>1652</v>
      </c>
      <c r="I292" t="s">
        <v>97</v>
      </c>
      <c r="J292" t="s">
        <v>97</v>
      </c>
      <c r="K292">
        <v>-1</v>
      </c>
      <c r="L292">
        <v>-1</v>
      </c>
      <c r="M292">
        <v>-1</v>
      </c>
      <c r="N292">
        <v>0</v>
      </c>
      <c r="O292" s="70" t="s">
        <v>45</v>
      </c>
      <c r="P292" s="3">
        <f>IF(AND(G292&lt;&gt;"LIBSETS_SETTYPE_BATTLEGROUND",G292&lt;&gt;"LIBSETS_SETTYPE_SPECIAL",G292&lt;&gt;"LIBSETS_SETTYPE_MYTHIC"), IF(Q292&lt;&gt;"",VLOOKUP(Q292,'ESO zone constants'!$D$2:$H$4950,5,FALSE),""),"")</f>
        <v>973</v>
      </c>
      <c r="Q292" t="str">
        <f>IF(OR(K292="",K292&lt;=0,ISERROR(K292)),IF(AND(O292&lt;&gt;"",NOT(ISERROR(O292))),O292, ""),VLOOKUP(K292,'ESO wayshrine node constants'!$A$3:$D$10003,4,FALSE))</f>
        <v>Bloodroot Forge</v>
      </c>
      <c r="S292" s="19" t="str">
        <f>IF(AND(R292&lt;&gt;"",NOT(ISERROR(R292))),R292,IF(P292&lt;&gt;"",IF(NOT(ISERROR(VLOOKUP(P292,'ESO Dungeon constants'!$D$3:$H$9999,5,FALSE))),VLOOKUP(P292,'ESO Dungeon constants'!$D$3:$I$9999,6,FALSE),VLOOKUP(P292,'ESO zone constants'!$H$2:$K$9984,4,FALSE)),""))</f>
        <v>DLC_HORNS_OF_THE_REACH</v>
      </c>
      <c r="T292" s="3" t="str">
        <f>IF(S292&lt;&gt;"",VLOOKUP(S292,'LibSets constants'!$B$4:$C$1000,2,FALSE),"")</f>
        <v>Horns of the Reach</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constants'!$D$2:$H$4950,5,FALSE),""),""),"")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constants'!$D$2:$H$4950,5,FALSE),""),""),"")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constants'!$D$2:$H$4950,5,FALSE),""),""),"")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constants'!$D$2:$H$4950,5,FALSE),""),""),"")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constants'!$D$2:$H$4950,5,FALSE),""),""),"")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[339] = {wayshrines={-1,-1,-1,},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1270</v>
      </c>
      <c r="C293" t="s">
        <v>1271</v>
      </c>
      <c r="D293" s="3">
        <f t="shared" si="24"/>
        <v>340</v>
      </c>
      <c r="G293" s="8" t="s">
        <v>1652</v>
      </c>
      <c r="I293" t="s">
        <v>97</v>
      </c>
      <c r="J293" t="s">
        <v>97</v>
      </c>
      <c r="K293">
        <v>-1</v>
      </c>
      <c r="L293">
        <v>-1</v>
      </c>
      <c r="M293">
        <v>-1</v>
      </c>
      <c r="N293">
        <v>0</v>
      </c>
      <c r="O293" s="70" t="s">
        <v>45</v>
      </c>
      <c r="P293" s="3">
        <f>IF(AND(G293&lt;&gt;"LIBSETS_SETTYPE_BATTLEGROUND",G293&lt;&gt;"LIBSETS_SETTYPE_SPECIAL",G293&lt;&gt;"LIBSETS_SETTYPE_MYTHIC"), IF(Q293&lt;&gt;"",VLOOKUP(Q293,'ESO zone constants'!$D$2:$H$4950,5,FALSE),""),"")</f>
        <v>973</v>
      </c>
      <c r="Q293" t="str">
        <f>IF(OR(K293="",K293&lt;=0,ISERROR(K293)),IF(AND(O293&lt;&gt;"",NOT(ISERROR(O293))),O293, ""),VLOOKUP(K293,'ESO wayshrine node constants'!$A$3:$D$10003,4,FALSE))</f>
        <v>Bloodroot Forge</v>
      </c>
      <c r="S293" s="19" t="str">
        <f>IF(AND(R293&lt;&gt;"",NOT(ISERROR(R293))),R293,IF(P293&lt;&gt;"",IF(NOT(ISERROR(VLOOKUP(P293,'ESO Dungeon constants'!$D$3:$H$9999,5,FALSE))),VLOOKUP(P293,'ESO Dungeon constants'!$D$3:$I$9999,6,FALSE),VLOOKUP(P293,'ESO zone constants'!$H$2:$K$9984,4,FALSE)),""))</f>
        <v>DLC_HORNS_OF_THE_REACH</v>
      </c>
      <c r="T293" s="3" t="str">
        <f>IF(S293&lt;&gt;"",VLOOKUP(S293,'LibSets constants'!$B$4:$C$1000,2,FALSE),"")</f>
        <v>Horns of the Reach</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constants'!$D$2:$H$4950,5,FALSE),""),""),"")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constants'!$D$2:$H$4950,5,FALSE),""),""),"")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constants'!$D$2:$H$4950,5,FALSE),""),""),"")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constants'!$D$2:$H$4950,5,FALSE),""),""),"")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constants'!$D$2:$H$4950,5,FALSE),""),""),"")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[340] = {wayshrines={-1,-1,-1,},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1272</v>
      </c>
      <c r="C294" t="s">
        <v>4</v>
      </c>
      <c r="D294" s="3">
        <f t="shared" si="24"/>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constants'!$D$2:$H$4950,5,FALSE),""),"")</f>
        <v>973</v>
      </c>
      <c r="Q294" t="str">
        <f>IF(OR(K294="",K294&lt;=0,ISERROR(K294)),IF(AND(O294&lt;&gt;"",NOT(ISERROR(O294))),O294, ""),VLOOKUP(K294,'ESO wayshrine node constants'!$A$3:$D$10003,4,FALSE))</f>
        <v>Bloodroot Forge</v>
      </c>
      <c r="S294" s="19" t="str">
        <f>IF(AND(R294&lt;&gt;"",NOT(ISERROR(R294))),R294,IF(P294&lt;&gt;"",IF(NOT(ISERROR(VLOOKUP(P294,'ESO Dungeon constants'!$D$3:$H$9999,5,FALSE))),VLOOKUP(P294,'ESO Dungeon constants'!$D$3:$I$9999,6,FALSE),VLOOKUP(P294,'ESO zone constants'!$H$2:$K$9984,4,FALSE)),""))</f>
        <v>DLC_HORNS_OF_THE_REACH</v>
      </c>
      <c r="T294" s="3" t="str">
        <f>IF(S294&lt;&gt;"",VLOOKUP(S294,'LibSets constants'!$B$4:$C$1000,2,FALSE),"")</f>
        <v>Horns of the Reach</v>
      </c>
      <c r="U294" s="33" t="s">
        <v>1726</v>
      </c>
      <c r="V294" s="40" t="s">
        <v>1736</v>
      </c>
      <c r="W294" s="40" t="s">
        <v>1827</v>
      </c>
      <c r="X294" s="3" t="str">
        <f>IF(G294&lt;&gt;"LIBSETS_SETTYPE_BATTLEGROUND",IF(G294&lt;&gt;"LIBSETS_SETTYPE_SPECIAL",IF(Y294&lt;&gt;"",VLOOKUP(Y294,'ESO zone constants'!$D$2:$H$4950,5,FALSE),""),""),"")</f>
        <v/>
      </c>
      <c r="Z294" s="40"/>
      <c r="AA294" s="40"/>
      <c r="AB294" s="40"/>
      <c r="AC294" s="3" t="str">
        <f>IF(G294&lt;&gt;"LIBSETS_SETTYPE_BATTLEGROUND",IF(G294&lt;&gt;"LIBSETS_SETTYPE_SPECIAL",IF(AD294&lt;&gt;"",VLOOKUP(AD294,'ESO zone constants'!$D$2:$H$4950,5,FALSE),""),""),"")</f>
        <v/>
      </c>
      <c r="AE294" s="40"/>
      <c r="AF294" s="40"/>
      <c r="AG294" s="40"/>
      <c r="AH294" s="3" t="str">
        <f>IF(G294&lt;&gt;"LIBSETS_SETTYPE_BATTLEGROUND",IF(G294&lt;&gt;"LIBSETS_SETTYPE_SPECIAL",IF(AI294&lt;&gt;"",VLOOKUP(AI294,'ESO zone constants'!$D$2:$H$4950,5,FALSE),""),""),"")</f>
        <v/>
      </c>
      <c r="AJ294" s="40"/>
      <c r="AK294" s="40"/>
      <c r="AL294" s="40"/>
      <c r="AM294" s="3" t="str">
        <f>IF(G294&lt;&gt;"LIBSETS_SETTYPE_BATTLEGROUND",IF(G294&lt;&gt;"LIBSETS_SETTYPE_SPECIAL",IF(AN294&lt;&gt;"",VLOOKUP(AN294,'ESO zone constants'!$D$2:$H$4950,5,FALSE),""),""),"")</f>
        <v/>
      </c>
      <c r="AO294" s="40"/>
      <c r="AP294" s="40"/>
      <c r="AQ294" s="40"/>
      <c r="AR294" s="3" t="str">
        <f>IF(G294&lt;&gt;"LIBSETS_SETTYPE_BATTLEGROUND",IF(G294&lt;&gt;"LIBSETS_SETTYPE_SPECIAL",IF(AS294&lt;&gt;"",VLOOKUP(AS294,'ESO zone constants'!$D$2:$H$4950,5,FALSE),""),""),"")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constants'!$D$2:$H$4950,5,FALSE),""),"")</f>
        <v>974</v>
      </c>
      <c r="Q295" t="str">
        <f>IF(OR(K295="",K295&lt;=0,ISERROR(K295)),IF(AND(O295&lt;&gt;"",NOT(ISERROR(O295))),O295, ""),VLOOKUP(K295,'ESO wayshrine node constants'!$A$3:$D$10003,4,FALSE))</f>
        <v>Falkreath Hold</v>
      </c>
      <c r="S295" s="19" t="str">
        <f>IF(AND(R295&lt;&gt;"",NOT(ISERROR(R295))),R295,IF(P295&lt;&gt;"",IF(NOT(ISERROR(VLOOKUP(P295,'ESO Dungeon constants'!$D$3:$H$9999,5,FALSE))),VLOOKUP(P295,'ESO Dungeon constants'!$D$3:$I$9999,6,FALSE),VLOOKUP(P295,'ESO zone constants'!$H$2:$K$9984,4,FALSE)),""))</f>
        <v>DLC_HORNS_OF_THE_REACH</v>
      </c>
      <c r="T295" s="3" t="str">
        <f>IF(S295&lt;&gt;"",VLOOKUP(S295,'LibSets constants'!$B$4:$C$1000,2,FALSE),"")</f>
        <v>Horns of the Reach</v>
      </c>
      <c r="U295" s="33" t="s">
        <v>1726</v>
      </c>
      <c r="V295" s="40" t="s">
        <v>1528</v>
      </c>
      <c r="W295" s="40" t="s">
        <v>1815</v>
      </c>
      <c r="X295" s="3" t="str">
        <f>IF(G295&lt;&gt;"LIBSETS_SETTYPE_BATTLEGROUND",IF(G295&lt;&gt;"LIBSETS_SETTYPE_SPECIAL",IF(Y295&lt;&gt;"",VLOOKUP(Y295,'ESO zone constants'!$D$2:$H$4950,5,FALSE),""),""),"")</f>
        <v/>
      </c>
      <c r="Z295" s="40"/>
      <c r="AA295" s="40"/>
      <c r="AB295" s="40"/>
      <c r="AC295" s="3" t="str">
        <f>IF(G295&lt;&gt;"LIBSETS_SETTYPE_BATTLEGROUND",IF(G295&lt;&gt;"LIBSETS_SETTYPE_SPECIAL",IF(AD295&lt;&gt;"",VLOOKUP(AD295,'ESO zone constants'!$D$2:$H$4950,5,FALSE),""),""),"")</f>
        <v/>
      </c>
      <c r="AE295" s="40"/>
      <c r="AF295" s="40"/>
      <c r="AG295" s="40"/>
      <c r="AH295" s="3" t="str">
        <f>IF(G295&lt;&gt;"LIBSETS_SETTYPE_BATTLEGROUND",IF(G295&lt;&gt;"LIBSETS_SETTYPE_SPECIAL",IF(AI295&lt;&gt;"",VLOOKUP(AI295,'ESO zone constants'!$D$2:$H$4950,5,FALSE),""),""),"")</f>
        <v/>
      </c>
      <c r="AJ295" s="40"/>
      <c r="AK295" s="40"/>
      <c r="AL295" s="40"/>
      <c r="AM295" s="3" t="str">
        <f>IF(G295&lt;&gt;"LIBSETS_SETTYPE_BATTLEGROUND",IF(G295&lt;&gt;"LIBSETS_SETTYPE_SPECIAL",IF(AN295&lt;&gt;"",VLOOKUP(AN295,'ESO zone constants'!$D$2:$H$4950,5,FALSE),""),""),"")</f>
        <v/>
      </c>
      <c r="AO295" s="40"/>
      <c r="AP295" s="40"/>
      <c r="AQ295" s="40"/>
      <c r="AR295" s="3" t="str">
        <f>IF(G295&lt;&gt;"LIBSETS_SETTYPE_BATTLEGROUND",IF(G295&lt;&gt;"LIBSETS_SETTYPE_SPECIAL",IF(AS295&lt;&gt;"",VLOOKUP(AS295,'ESO zone constants'!$D$2:$H$4950,5,FALSE),""),""),"")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1273</v>
      </c>
      <c r="C296" t="s">
        <v>1274</v>
      </c>
      <c r="D296" s="3">
        <f t="shared" si="24"/>
        <v>343</v>
      </c>
      <c r="G296" s="8" t="s">
        <v>1652</v>
      </c>
      <c r="I296" t="s">
        <v>97</v>
      </c>
      <c r="J296" t="s">
        <v>97</v>
      </c>
      <c r="K296">
        <v>-1</v>
      </c>
      <c r="L296">
        <v>-1</v>
      </c>
      <c r="M296">
        <v>-1</v>
      </c>
      <c r="N296">
        <v>0</v>
      </c>
      <c r="O296" s="70" t="s">
        <v>69</v>
      </c>
      <c r="P296" s="3">
        <f>IF(AND(G296&lt;&gt;"LIBSETS_SETTYPE_BATTLEGROUND",G296&lt;&gt;"LIBSETS_SETTYPE_SPECIAL",G296&lt;&gt;"LIBSETS_SETTYPE_MYTHIC"), IF(Q296&lt;&gt;"",VLOOKUP(Q296,'ESO zone constants'!$D$2:$H$4950,5,FALSE),""),"")</f>
        <v>1009</v>
      </c>
      <c r="Q296" t="str">
        <f>IF(OR(K296="",K296&lt;=0,ISERROR(K296)),IF(AND(O296&lt;&gt;"",NOT(ISERROR(O296))),O296, ""),VLOOKUP(K296,'ESO wayshrine node constants'!$A$3:$D$10003,4,FALSE))</f>
        <v>Fang Lair</v>
      </c>
      <c r="S296" s="19" t="str">
        <f>IF(AND(R296&lt;&gt;"",NOT(ISERROR(R296))),R296,IF(P296&lt;&gt;"",IF(NOT(ISERROR(VLOOKUP(P296,'ESO Dungeon constants'!$D$3:$H$9999,5,FALSE))),VLOOKUP(P296,'ESO Dungeon constants'!$D$3:$I$9999,6,FALSE),VLOOKUP(P296,'ESO zone constants'!$H$2:$K$9984,4,FALSE)),""))</f>
        <v>DLC_DRAGON_BONES</v>
      </c>
      <c r="T296" s="3" t="str">
        <f>IF(S296&lt;&gt;"",VLOOKUP(S296,'LibSets constants'!$B$4:$C$1000,2,FALSE),"")</f>
        <v>Dragon Bones</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constants'!$D$2:$H$4950,5,FALSE),""),""),"")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constants'!$D$2:$H$4950,5,FALSE),""),""),"")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constants'!$D$2:$H$4950,5,FALSE),""),""),"")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constants'!$D$2:$H$4950,5,FALSE),""),""),"")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constants'!$D$2:$H$4950,5,FALSE),""),""),"")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[343] = {wayshrines={-1,-1,-1,},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1275</v>
      </c>
      <c r="C297" t="s">
        <v>1276</v>
      </c>
      <c r="D297" s="3">
        <f t="shared" si="24"/>
        <v>344</v>
      </c>
      <c r="G297" s="8" t="s">
        <v>1652</v>
      </c>
      <c r="I297" t="s">
        <v>97</v>
      </c>
      <c r="J297" t="s">
        <v>97</v>
      </c>
      <c r="K297">
        <v>-1</v>
      </c>
      <c r="L297">
        <v>-1</v>
      </c>
      <c r="M297">
        <v>-1</v>
      </c>
      <c r="N297">
        <v>0</v>
      </c>
      <c r="O297" s="70" t="s">
        <v>69</v>
      </c>
      <c r="P297" s="3">
        <f>IF(AND(G297&lt;&gt;"LIBSETS_SETTYPE_BATTLEGROUND",G297&lt;&gt;"LIBSETS_SETTYPE_SPECIAL",G297&lt;&gt;"LIBSETS_SETTYPE_MYTHIC"), IF(Q297&lt;&gt;"",VLOOKUP(Q297,'ESO zone constants'!$D$2:$H$4950,5,FALSE),""),"")</f>
        <v>1009</v>
      </c>
      <c r="Q297" t="str">
        <f>IF(OR(K297="",K297&lt;=0,ISERROR(K297)),IF(AND(O297&lt;&gt;"",NOT(ISERROR(O297))),O297, ""),VLOOKUP(K297,'ESO wayshrine node constants'!$A$3:$D$10003,4,FALSE))</f>
        <v>Fang Lair</v>
      </c>
      <c r="S297" s="19" t="str">
        <f>IF(AND(R297&lt;&gt;"",NOT(ISERROR(R297))),R297,IF(P297&lt;&gt;"",IF(NOT(ISERROR(VLOOKUP(P297,'ESO Dungeon constants'!$D$3:$H$9999,5,FALSE))),VLOOKUP(P297,'ESO Dungeon constants'!$D$3:$I$9999,6,FALSE),VLOOKUP(P297,'ESO zone constants'!$H$2:$K$9984,4,FALSE)),""))</f>
        <v>DLC_DRAGON_BONES</v>
      </c>
      <c r="T297" s="3" t="str">
        <f>IF(S297&lt;&gt;"",VLOOKUP(S297,'LibSets constants'!$B$4:$C$1000,2,FALSE),"")</f>
        <v>Dragon Bones</v>
      </c>
      <c r="V297" s="44" t="str">
        <f>IF(U297&lt;&gt;"",IF(U297&lt;&gt;"LIBSETS_DROP_MECHANIC_MONSTER_NAME",VLOOKUP(U297,'LibSets constants'!$I$4:$L$1000,3,FALSE),""),"")</f>
        <v/>
      </c>
      <c r="W297" s="44" t="str">
        <f>IF(U297&lt;&gt;"",IF(U297&lt;&gt;"LIBSETS_DROP_MECHANIC_MONSTER_NAME",VLOOKUP(U297,'LibSets constants'!$I$4:$L$1000,4,FALSE),""),"")</f>
        <v/>
      </c>
      <c r="X297" s="3" t="str">
        <f>IF(G297&lt;&gt;"LIBSETS_SETTYPE_BATTLEGROUND",IF(G297&lt;&gt;"LIBSETS_SETTYPE_SPECIAL",IF(Y297&lt;&gt;"",VLOOKUP(Y297,'ESO zone constants'!$D$2:$H$4950,5,FALSE),""),""),"")</f>
        <v/>
      </c>
      <c r="Z297" s="45"/>
      <c r="AA297" s="44" t="str">
        <f>IF(Z297&lt;&gt;"",IF(Z297&lt;&gt;"LIBSETS_DROP_MECHANIC_MONSTER_NAME",VLOOKUP(Z297,'LibSets constants'!$I$4:$L$1000,3,FALSE),""),"")</f>
        <v/>
      </c>
      <c r="AB297" s="44" t="str">
        <f>IF(Z297&lt;&gt;"",IF(Z297&lt;&gt;"LIBSETS_DROP_MECHANIC_MONSTER_NAME",VLOOKUP(Z297,'LibSets constants'!$I$4:$L$1000,4,FALSE),""),"")</f>
        <v/>
      </c>
      <c r="AC297" s="3" t="str">
        <f>IF(G297&lt;&gt;"LIBSETS_SETTYPE_BATTLEGROUND",IF(G297&lt;&gt;"LIBSETS_SETTYPE_SPECIAL",IF(AD297&lt;&gt;"",VLOOKUP(AD297,'ESO zone constants'!$D$2:$H$4950,5,FALSE),""),""),"")</f>
        <v/>
      </c>
      <c r="AE297" s="45"/>
      <c r="AF297" s="44" t="str">
        <f>IF(AE297&lt;&gt;"",IF(AE297&lt;&gt;"LIBSETS_DROP_MECHANIC_MONSTER_NAME",VLOOKUP(AE297,'LibSets constants'!$I$4:$L$1000,3,FALSE),""),"")</f>
        <v/>
      </c>
      <c r="AG297" s="44" t="str">
        <f>IF(AE297&lt;&gt;"",IF(AE297&lt;&gt;"LIBSETS_DROP_MECHANIC_MONSTER_NAME",VLOOKUP(AE297,'LibSets constants'!$I$4:$L$1000,4,FALSE),""),"")</f>
        <v/>
      </c>
      <c r="AH297" s="3" t="str">
        <f>IF(G297&lt;&gt;"LIBSETS_SETTYPE_BATTLEGROUND",IF(G297&lt;&gt;"LIBSETS_SETTYPE_SPECIAL",IF(AI297&lt;&gt;"",VLOOKUP(AI297,'ESO zone constants'!$D$2:$H$4950,5,FALSE),""),""),"")</f>
        <v/>
      </c>
      <c r="AJ297" s="45"/>
      <c r="AK297" s="44" t="str">
        <f>IF(AJ297&lt;&gt;"",IF(AJ297&lt;&gt;"LIBSETS_DROP_MECHANIC_MONSTER_NAME",VLOOKUP(AJ297,'LibSets constants'!$I$4:$L$1000,3,FALSE),""),"")</f>
        <v/>
      </c>
      <c r="AL297" s="44" t="str">
        <f>IF(AJ297&lt;&gt;"",IF(AJ297&lt;&gt;"LIBSETS_DROP_MECHANIC_MONSTER_NAME",VLOOKUP(AJ297,'LibSets constants'!$I$4:$L$1000,4,FALSE),""),"")</f>
        <v/>
      </c>
      <c r="AM297" s="3" t="str">
        <f>IF(G297&lt;&gt;"LIBSETS_SETTYPE_BATTLEGROUND",IF(G297&lt;&gt;"LIBSETS_SETTYPE_SPECIAL",IF(AN297&lt;&gt;"",VLOOKUP(AN297,'ESO zone constants'!$D$2:$H$4950,5,FALSE),""),""),"")</f>
        <v/>
      </c>
      <c r="AO297" s="45"/>
      <c r="AP297" s="44" t="str">
        <f>IF(AO297&lt;&gt;"",IF(AO297&lt;&gt;"LIBSETS_DROP_MECHANIC_MONSTER_NAME",VLOOKUP(AO297,'LibSets constants'!$I$4:$L$1000,3,FALSE),""),"")</f>
        <v/>
      </c>
      <c r="AQ297" s="44" t="str">
        <f>IF(AO297&lt;&gt;"",IF(AO297&lt;&gt;"LIBSETS_DROP_MECHANIC_MONSTER_NAME",VLOOKUP(AO297,'LibSets constants'!$I$4:$L$1000,4,FALSE),""),"")</f>
        <v/>
      </c>
      <c r="AR297" s="3" t="str">
        <f>IF(G297&lt;&gt;"LIBSETS_SETTYPE_BATTLEGROUND",IF(G297&lt;&gt;"LIBSETS_SETTYPE_SPECIAL",IF(AS297&lt;&gt;"",VLOOKUP(AS297,'ESO zone constants'!$D$2:$H$4950,5,FALSE),""),""),"")</f>
        <v/>
      </c>
      <c r="AT297" s="45"/>
      <c r="AU297" s="44" t="str">
        <f>IF(AT297&lt;&gt;"",IF(AT297&lt;&gt;"LIBSETS_DROP_MECHANIC_MONSTER_NAME",VLOOKUP(AT297,'LibSets constants'!$I$4:$L$1000,3,FALSE),""),"")</f>
        <v/>
      </c>
      <c r="AV297" s="44" t="str">
        <f>IF(AT297&lt;&gt;"",IF(AT297&lt;&gt;"LIBSETS_DROP_MECHANIC_MONSTER_NAME",VLOOKUP(AT297,'LibSets constants'!$I$4:$L$1000,4,FALSE),""),"")</f>
        <v/>
      </c>
      <c r="AW297" s="21" t="str">
        <f t="shared" si="25"/>
        <v>[344] = {wayshrines={-1,-1,-1,},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1277</v>
      </c>
      <c r="C298" t="s">
        <v>1278</v>
      </c>
      <c r="D298" s="3">
        <f t="shared" si="24"/>
        <v>345</v>
      </c>
      <c r="G298" s="8" t="s">
        <v>1652</v>
      </c>
      <c r="I298" t="s">
        <v>97</v>
      </c>
      <c r="J298" t="s">
        <v>97</v>
      </c>
      <c r="K298">
        <v>-1</v>
      </c>
      <c r="L298">
        <v>-1</v>
      </c>
      <c r="M298">
        <v>-1</v>
      </c>
      <c r="N298">
        <v>0</v>
      </c>
      <c r="O298" s="70" t="s">
        <v>69</v>
      </c>
      <c r="P298" s="3">
        <f>IF(AND(G298&lt;&gt;"LIBSETS_SETTYPE_BATTLEGROUND",G298&lt;&gt;"LIBSETS_SETTYPE_SPECIAL",G298&lt;&gt;"LIBSETS_SETTYPE_MYTHIC"), IF(Q298&lt;&gt;"",VLOOKUP(Q298,'ESO zone constants'!$D$2:$H$4950,5,FALSE),""),"")</f>
        <v>1009</v>
      </c>
      <c r="Q298" t="str">
        <f>IF(OR(K298="",K298&lt;=0,ISERROR(K298)),IF(AND(O298&lt;&gt;"",NOT(ISERROR(O298))),O298, ""),VLOOKUP(K298,'ESO wayshrine node constants'!$A$3:$D$10003,4,FALSE))</f>
        <v>Fang Lair</v>
      </c>
      <c r="S298" s="19" t="str">
        <f>IF(AND(R298&lt;&gt;"",NOT(ISERROR(R298))),R298,IF(P298&lt;&gt;"",IF(NOT(ISERROR(VLOOKUP(P298,'ESO Dungeon constants'!$D$3:$H$9999,5,FALSE))),VLOOKUP(P298,'ESO Dungeon constants'!$D$3:$I$9999,6,FALSE),VLOOKUP(P298,'ESO zone constants'!$H$2:$K$9984,4,FALSE)),""))</f>
        <v>DLC_DRAGON_BONES</v>
      </c>
      <c r="T298" s="3" t="str">
        <f>IF(S298&lt;&gt;"",VLOOKUP(S298,'LibSets constants'!$B$4:$C$1000,2,FALSE),"")</f>
        <v>Dragon Bones</v>
      </c>
      <c r="V298" s="44" t="str">
        <f>IF(U298&lt;&gt;"",IF(U298&lt;&gt;"LIBSETS_DROP_MECHANIC_MONSTER_NAME",VLOOKUP(U298,'LibSets constants'!$I$4:$L$1000,3,FALSE),""),"")</f>
        <v/>
      </c>
      <c r="W298" s="44" t="str">
        <f>IF(U298&lt;&gt;"",IF(U298&lt;&gt;"LIBSETS_DROP_MECHANIC_MONSTER_NAME",VLOOKUP(U298,'LibSets constants'!$I$4:$L$1000,4,FALSE),""),"")</f>
        <v/>
      </c>
      <c r="X298" s="3" t="str">
        <f>IF(G298&lt;&gt;"LIBSETS_SETTYPE_BATTLEGROUND",IF(G298&lt;&gt;"LIBSETS_SETTYPE_SPECIAL",IF(Y298&lt;&gt;"",VLOOKUP(Y298,'ESO zone constants'!$D$2:$H$4950,5,FALSE),""),""),"")</f>
        <v/>
      </c>
      <c r="Z298" s="45"/>
      <c r="AA298" s="44" t="str">
        <f>IF(Z298&lt;&gt;"",IF(Z298&lt;&gt;"LIBSETS_DROP_MECHANIC_MONSTER_NAME",VLOOKUP(Z298,'LibSets constants'!$I$4:$L$1000,3,FALSE),""),"")</f>
        <v/>
      </c>
      <c r="AB298" s="44" t="str">
        <f>IF(Z298&lt;&gt;"",IF(Z298&lt;&gt;"LIBSETS_DROP_MECHANIC_MONSTER_NAME",VLOOKUP(Z298,'LibSets constants'!$I$4:$L$1000,4,FALSE),""),"")</f>
        <v/>
      </c>
      <c r="AC298" s="3" t="str">
        <f>IF(G298&lt;&gt;"LIBSETS_SETTYPE_BATTLEGROUND",IF(G298&lt;&gt;"LIBSETS_SETTYPE_SPECIAL",IF(AD298&lt;&gt;"",VLOOKUP(AD298,'ESO zone constants'!$D$2:$H$4950,5,FALSE),""),""),"")</f>
        <v/>
      </c>
      <c r="AE298" s="45"/>
      <c r="AF298" s="44" t="str">
        <f>IF(AE298&lt;&gt;"",IF(AE298&lt;&gt;"LIBSETS_DROP_MECHANIC_MONSTER_NAME",VLOOKUP(AE298,'LibSets constants'!$I$4:$L$1000,3,FALSE),""),"")</f>
        <v/>
      </c>
      <c r="AG298" s="44" t="str">
        <f>IF(AE298&lt;&gt;"",IF(AE298&lt;&gt;"LIBSETS_DROP_MECHANIC_MONSTER_NAME",VLOOKUP(AE298,'LibSets constants'!$I$4:$L$1000,4,FALSE),""),"")</f>
        <v/>
      </c>
      <c r="AH298" s="3" t="str">
        <f>IF(G298&lt;&gt;"LIBSETS_SETTYPE_BATTLEGROUND",IF(G298&lt;&gt;"LIBSETS_SETTYPE_SPECIAL",IF(AI298&lt;&gt;"",VLOOKUP(AI298,'ESO zone constants'!$D$2:$H$4950,5,FALSE),""),""),"")</f>
        <v/>
      </c>
      <c r="AJ298" s="45"/>
      <c r="AK298" s="44" t="str">
        <f>IF(AJ298&lt;&gt;"",IF(AJ298&lt;&gt;"LIBSETS_DROP_MECHANIC_MONSTER_NAME",VLOOKUP(AJ298,'LibSets constants'!$I$4:$L$1000,3,FALSE),""),"")</f>
        <v/>
      </c>
      <c r="AL298" s="44" t="str">
        <f>IF(AJ298&lt;&gt;"",IF(AJ298&lt;&gt;"LIBSETS_DROP_MECHANIC_MONSTER_NAME",VLOOKUP(AJ298,'LibSets constants'!$I$4:$L$1000,4,FALSE),""),"")</f>
        <v/>
      </c>
      <c r="AM298" s="3" t="str">
        <f>IF(G298&lt;&gt;"LIBSETS_SETTYPE_BATTLEGROUND",IF(G298&lt;&gt;"LIBSETS_SETTYPE_SPECIAL",IF(AN298&lt;&gt;"",VLOOKUP(AN298,'ESO zone constants'!$D$2:$H$4950,5,FALSE),""),""),"")</f>
        <v/>
      </c>
      <c r="AO298" s="45"/>
      <c r="AP298" s="44" t="str">
        <f>IF(AO298&lt;&gt;"",IF(AO298&lt;&gt;"LIBSETS_DROP_MECHANIC_MONSTER_NAME",VLOOKUP(AO298,'LibSets constants'!$I$4:$L$1000,3,FALSE),""),"")</f>
        <v/>
      </c>
      <c r="AQ298" s="44" t="str">
        <f>IF(AO298&lt;&gt;"",IF(AO298&lt;&gt;"LIBSETS_DROP_MECHANIC_MONSTER_NAME",VLOOKUP(AO298,'LibSets constants'!$I$4:$L$1000,4,FALSE),""),"")</f>
        <v/>
      </c>
      <c r="AR298" s="3" t="str">
        <f>IF(G298&lt;&gt;"LIBSETS_SETTYPE_BATTLEGROUND",IF(G298&lt;&gt;"LIBSETS_SETTYPE_SPECIAL",IF(AS298&lt;&gt;"",VLOOKUP(AS298,'ESO zone constants'!$D$2:$H$4950,5,FALSE),""),""),"")</f>
        <v/>
      </c>
      <c r="AT298" s="45"/>
      <c r="AU298" s="44" t="str">
        <f>IF(AT298&lt;&gt;"",IF(AT298&lt;&gt;"LIBSETS_DROP_MECHANIC_MONSTER_NAME",VLOOKUP(AT298,'LibSets constants'!$I$4:$L$1000,3,FALSE),""),"")</f>
        <v/>
      </c>
      <c r="AV298" s="44" t="str">
        <f>IF(AT298&lt;&gt;"",IF(AT298&lt;&gt;"LIBSETS_DROP_MECHANIC_MONSTER_NAME",VLOOKUP(AT298,'LibSets constants'!$I$4:$L$1000,4,FALSE),""),"")</f>
        <v/>
      </c>
      <c r="AW298" s="21" t="str">
        <f t="shared" si="25"/>
        <v>[345] = {wayshrines={-1,-1,-1,},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1279</v>
      </c>
      <c r="C299" t="s">
        <v>1280</v>
      </c>
      <c r="D299" s="3">
        <f t="shared" si="24"/>
        <v>346</v>
      </c>
      <c r="G299" s="8" t="s">
        <v>1652</v>
      </c>
      <c r="I299" t="s">
        <v>97</v>
      </c>
      <c r="J299" t="s">
        <v>97</v>
      </c>
      <c r="K299">
        <v>-1</v>
      </c>
      <c r="L299">
        <v>-1</v>
      </c>
      <c r="M299">
        <v>-1</v>
      </c>
      <c r="N299">
        <v>0</v>
      </c>
      <c r="O299" s="70" t="s">
        <v>74</v>
      </c>
      <c r="P299" s="3">
        <f>IF(AND(G299&lt;&gt;"LIBSETS_SETTYPE_BATTLEGROUND",G299&lt;&gt;"LIBSETS_SETTYPE_SPECIAL",G299&lt;&gt;"LIBSETS_SETTYPE_MYTHIC"), IF(Q299&lt;&gt;"",VLOOKUP(Q299,'ESO zone constants'!$D$2:$H$4950,5,FALSE),""),"")</f>
        <v>1010</v>
      </c>
      <c r="Q299" t="str">
        <f>IF(OR(K299="",K299&lt;=0,ISERROR(K299)),IF(AND(O299&lt;&gt;"",NOT(ISERROR(O299))),O299, ""),VLOOKUP(K299,'ESO wayshrine node constants'!$A$3:$D$10003,4,FALSE))</f>
        <v>Scalecaller Peak</v>
      </c>
      <c r="S299" s="19" t="str">
        <f>IF(AND(R299&lt;&gt;"",NOT(ISERROR(R299))),R299,IF(P299&lt;&gt;"",IF(NOT(ISERROR(VLOOKUP(P299,'ESO Dungeon constants'!$D$3:$H$9999,5,FALSE))),VLOOKUP(P299,'ESO Dungeon constants'!$D$3:$I$9999,6,FALSE),VLOOKUP(P299,'ESO zone constants'!$H$2:$K$9984,4,FALSE)),""))</f>
        <v>DLC_DRAGON_BONES</v>
      </c>
      <c r="T299" s="3" t="str">
        <f>IF(S299&lt;&gt;"",VLOOKUP(S299,'LibSets constants'!$B$4:$C$1000,2,FALSE),"")</f>
        <v>Dragon Bones</v>
      </c>
      <c r="V299" s="44" t="str">
        <f>IF(U299&lt;&gt;"",IF(U299&lt;&gt;"LIBSETS_DROP_MECHANIC_MONSTER_NAME",VLOOKUP(U299,'LibSets constants'!$I$4:$L$1000,3,FALSE),""),"")</f>
        <v/>
      </c>
      <c r="W299" s="44" t="str">
        <f>IF(U299&lt;&gt;"",IF(U299&lt;&gt;"LIBSETS_DROP_MECHANIC_MONSTER_NAME",VLOOKUP(U299,'LibSets constants'!$I$4:$L$1000,4,FALSE),""),"")</f>
        <v/>
      </c>
      <c r="X299" s="3" t="str">
        <f>IF(G299&lt;&gt;"LIBSETS_SETTYPE_BATTLEGROUND",IF(G299&lt;&gt;"LIBSETS_SETTYPE_SPECIAL",IF(Y299&lt;&gt;"",VLOOKUP(Y299,'ESO zone constants'!$D$2:$H$4950,5,FALSE),""),""),"")</f>
        <v/>
      </c>
      <c r="Z299" s="45"/>
      <c r="AA299" s="44" t="str">
        <f>IF(Z299&lt;&gt;"",IF(Z299&lt;&gt;"LIBSETS_DROP_MECHANIC_MONSTER_NAME",VLOOKUP(Z299,'LibSets constants'!$I$4:$L$1000,3,FALSE),""),"")</f>
        <v/>
      </c>
      <c r="AB299" s="44" t="str">
        <f>IF(Z299&lt;&gt;"",IF(Z299&lt;&gt;"LIBSETS_DROP_MECHANIC_MONSTER_NAME",VLOOKUP(Z299,'LibSets constants'!$I$4:$L$1000,4,FALSE),""),"")</f>
        <v/>
      </c>
      <c r="AC299" s="3" t="str">
        <f>IF(G299&lt;&gt;"LIBSETS_SETTYPE_BATTLEGROUND",IF(G299&lt;&gt;"LIBSETS_SETTYPE_SPECIAL",IF(AD299&lt;&gt;"",VLOOKUP(AD299,'ESO zone constants'!$D$2:$H$4950,5,FALSE),""),""),"")</f>
        <v/>
      </c>
      <c r="AE299" s="45"/>
      <c r="AF299" s="44" t="str">
        <f>IF(AE299&lt;&gt;"",IF(AE299&lt;&gt;"LIBSETS_DROP_MECHANIC_MONSTER_NAME",VLOOKUP(AE299,'LibSets constants'!$I$4:$L$1000,3,FALSE),""),"")</f>
        <v/>
      </c>
      <c r="AG299" s="44" t="str">
        <f>IF(AE299&lt;&gt;"",IF(AE299&lt;&gt;"LIBSETS_DROP_MECHANIC_MONSTER_NAME",VLOOKUP(AE299,'LibSets constants'!$I$4:$L$1000,4,FALSE),""),"")</f>
        <v/>
      </c>
      <c r="AH299" s="3" t="str">
        <f>IF(G299&lt;&gt;"LIBSETS_SETTYPE_BATTLEGROUND",IF(G299&lt;&gt;"LIBSETS_SETTYPE_SPECIAL",IF(AI299&lt;&gt;"",VLOOKUP(AI299,'ESO zone constants'!$D$2:$H$4950,5,FALSE),""),""),"")</f>
        <v/>
      </c>
      <c r="AJ299" s="45"/>
      <c r="AK299" s="44" t="str">
        <f>IF(AJ299&lt;&gt;"",IF(AJ299&lt;&gt;"LIBSETS_DROP_MECHANIC_MONSTER_NAME",VLOOKUP(AJ299,'LibSets constants'!$I$4:$L$1000,3,FALSE),""),"")</f>
        <v/>
      </c>
      <c r="AL299" s="44" t="str">
        <f>IF(AJ299&lt;&gt;"",IF(AJ299&lt;&gt;"LIBSETS_DROP_MECHANIC_MONSTER_NAME",VLOOKUP(AJ299,'LibSets constants'!$I$4:$L$1000,4,FALSE),""),"")</f>
        <v/>
      </c>
      <c r="AM299" s="3" t="str">
        <f>IF(G299&lt;&gt;"LIBSETS_SETTYPE_BATTLEGROUND",IF(G299&lt;&gt;"LIBSETS_SETTYPE_SPECIAL",IF(AN299&lt;&gt;"",VLOOKUP(AN299,'ESO zone constants'!$D$2:$H$4950,5,FALSE),""),""),"")</f>
        <v/>
      </c>
      <c r="AO299" s="45"/>
      <c r="AP299" s="44" t="str">
        <f>IF(AO299&lt;&gt;"",IF(AO299&lt;&gt;"LIBSETS_DROP_MECHANIC_MONSTER_NAME",VLOOKUP(AO299,'LibSets constants'!$I$4:$L$1000,3,FALSE),""),"")</f>
        <v/>
      </c>
      <c r="AQ299" s="44" t="str">
        <f>IF(AO299&lt;&gt;"",IF(AO299&lt;&gt;"LIBSETS_DROP_MECHANIC_MONSTER_NAME",VLOOKUP(AO299,'LibSets constants'!$I$4:$L$1000,4,FALSE),""),"")</f>
        <v/>
      </c>
      <c r="AR299" s="3" t="str">
        <f>IF(G299&lt;&gt;"LIBSETS_SETTYPE_BATTLEGROUND",IF(G299&lt;&gt;"LIBSETS_SETTYPE_SPECIAL",IF(AS299&lt;&gt;"",VLOOKUP(AS299,'ESO zone constants'!$D$2:$H$4950,5,FALSE),""),""),"")</f>
        <v/>
      </c>
      <c r="AT299" s="45"/>
      <c r="AU299" s="44" t="str">
        <f>IF(AT299&lt;&gt;"",IF(AT299&lt;&gt;"LIBSETS_DROP_MECHANIC_MONSTER_NAME",VLOOKUP(AT299,'LibSets constants'!$I$4:$L$1000,3,FALSE),""),"")</f>
        <v/>
      </c>
      <c r="AV299" s="44" t="str">
        <f>IF(AT299&lt;&gt;"",IF(AT299&lt;&gt;"LIBSETS_DROP_MECHANIC_MONSTER_NAME",VLOOKUP(AT299,'LibSets constants'!$I$4:$L$1000,4,FALSE),""),"")</f>
        <v/>
      </c>
      <c r="AW299" s="21" t="str">
        <f t="shared" si="25"/>
        <v>[346] = {wayshrines={-1,-1,-1,},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1281</v>
      </c>
      <c r="C300" t="s">
        <v>1282</v>
      </c>
      <c r="D300" s="3">
        <f t="shared" si="24"/>
        <v>347</v>
      </c>
      <c r="G300" s="8" t="s">
        <v>1652</v>
      </c>
      <c r="I300" t="s">
        <v>97</v>
      </c>
      <c r="J300" t="s">
        <v>97</v>
      </c>
      <c r="K300">
        <v>-1</v>
      </c>
      <c r="L300">
        <v>-1</v>
      </c>
      <c r="M300">
        <v>-1</v>
      </c>
      <c r="N300">
        <v>0</v>
      </c>
      <c r="O300" s="70" t="s">
        <v>74</v>
      </c>
      <c r="P300" s="3">
        <f>IF(AND(G300&lt;&gt;"LIBSETS_SETTYPE_BATTLEGROUND",G300&lt;&gt;"LIBSETS_SETTYPE_SPECIAL",G300&lt;&gt;"LIBSETS_SETTYPE_MYTHIC"), IF(Q300&lt;&gt;"",VLOOKUP(Q300,'ESO zone constants'!$D$2:$H$4950,5,FALSE),""),"")</f>
        <v>1010</v>
      </c>
      <c r="Q300" t="str">
        <f>IF(OR(K300="",K300&lt;=0,ISERROR(K300)),IF(AND(O300&lt;&gt;"",NOT(ISERROR(O300))),O300, ""),VLOOKUP(K300,'ESO wayshrine node constants'!$A$3:$D$10003,4,FALSE))</f>
        <v>Scalecaller Peak</v>
      </c>
      <c r="S300" s="19" t="str">
        <f>IF(AND(R300&lt;&gt;"",NOT(ISERROR(R300))),R300,IF(P300&lt;&gt;"",IF(NOT(ISERROR(VLOOKUP(P300,'ESO Dungeon constants'!$D$3:$H$9999,5,FALSE))),VLOOKUP(P300,'ESO Dungeon constants'!$D$3:$I$9999,6,FALSE),VLOOKUP(P300,'ESO zone constants'!$H$2:$K$9984,4,FALSE)),""))</f>
        <v>DLC_DRAGON_BONES</v>
      </c>
      <c r="T300" s="3" t="str">
        <f>IF(S300&lt;&gt;"",VLOOKUP(S300,'LibSets constants'!$B$4:$C$1000,2,FALSE),"")</f>
        <v>Dragon Bones</v>
      </c>
      <c r="V300" s="44" t="str">
        <f>IF(U300&lt;&gt;"",IF(U300&lt;&gt;"LIBSETS_DROP_MECHANIC_MONSTER_NAME",VLOOKUP(U300,'LibSets constants'!$I$4:$L$1000,3,FALSE),""),"")</f>
        <v/>
      </c>
      <c r="W300" s="44" t="str">
        <f>IF(U300&lt;&gt;"",IF(U300&lt;&gt;"LIBSETS_DROP_MECHANIC_MONSTER_NAME",VLOOKUP(U300,'LibSets constants'!$I$4:$L$1000,4,FALSE),""),"")</f>
        <v/>
      </c>
      <c r="X300" s="3" t="str">
        <f>IF(G300&lt;&gt;"LIBSETS_SETTYPE_BATTLEGROUND",IF(G300&lt;&gt;"LIBSETS_SETTYPE_SPECIAL",IF(Y300&lt;&gt;"",VLOOKUP(Y300,'ESO zone constants'!$D$2:$H$4950,5,FALSE),""),""),"")</f>
        <v/>
      </c>
      <c r="Z300" s="45"/>
      <c r="AA300" s="44" t="str">
        <f>IF(Z300&lt;&gt;"",IF(Z300&lt;&gt;"LIBSETS_DROP_MECHANIC_MONSTER_NAME",VLOOKUP(Z300,'LibSets constants'!$I$4:$L$1000,3,FALSE),""),"")</f>
        <v/>
      </c>
      <c r="AB300" s="44" t="str">
        <f>IF(Z300&lt;&gt;"",IF(Z300&lt;&gt;"LIBSETS_DROP_MECHANIC_MONSTER_NAME",VLOOKUP(Z300,'LibSets constants'!$I$4:$L$1000,4,FALSE),""),"")</f>
        <v/>
      </c>
      <c r="AC300" s="3" t="str">
        <f>IF(G300&lt;&gt;"LIBSETS_SETTYPE_BATTLEGROUND",IF(G300&lt;&gt;"LIBSETS_SETTYPE_SPECIAL",IF(AD300&lt;&gt;"",VLOOKUP(AD300,'ESO zone constants'!$D$2:$H$4950,5,FALSE),""),""),"")</f>
        <v/>
      </c>
      <c r="AE300" s="45"/>
      <c r="AF300" s="44" t="str">
        <f>IF(AE300&lt;&gt;"",IF(AE300&lt;&gt;"LIBSETS_DROP_MECHANIC_MONSTER_NAME",VLOOKUP(AE300,'LibSets constants'!$I$4:$L$1000,3,FALSE),""),"")</f>
        <v/>
      </c>
      <c r="AG300" s="44" t="str">
        <f>IF(AE300&lt;&gt;"",IF(AE300&lt;&gt;"LIBSETS_DROP_MECHANIC_MONSTER_NAME",VLOOKUP(AE300,'LibSets constants'!$I$4:$L$1000,4,FALSE),""),"")</f>
        <v/>
      </c>
      <c r="AH300" s="3" t="str">
        <f>IF(G300&lt;&gt;"LIBSETS_SETTYPE_BATTLEGROUND",IF(G300&lt;&gt;"LIBSETS_SETTYPE_SPECIAL",IF(AI300&lt;&gt;"",VLOOKUP(AI300,'ESO zone constants'!$D$2:$H$4950,5,FALSE),""),""),"")</f>
        <v/>
      </c>
      <c r="AJ300" s="45"/>
      <c r="AK300" s="44" t="str">
        <f>IF(AJ300&lt;&gt;"",IF(AJ300&lt;&gt;"LIBSETS_DROP_MECHANIC_MONSTER_NAME",VLOOKUP(AJ300,'LibSets constants'!$I$4:$L$1000,3,FALSE),""),"")</f>
        <v/>
      </c>
      <c r="AL300" s="44" t="str">
        <f>IF(AJ300&lt;&gt;"",IF(AJ300&lt;&gt;"LIBSETS_DROP_MECHANIC_MONSTER_NAME",VLOOKUP(AJ300,'LibSets constants'!$I$4:$L$1000,4,FALSE),""),"")</f>
        <v/>
      </c>
      <c r="AM300" s="3" t="str">
        <f>IF(G300&lt;&gt;"LIBSETS_SETTYPE_BATTLEGROUND",IF(G300&lt;&gt;"LIBSETS_SETTYPE_SPECIAL",IF(AN300&lt;&gt;"",VLOOKUP(AN300,'ESO zone constants'!$D$2:$H$4950,5,FALSE),""),""),"")</f>
        <v/>
      </c>
      <c r="AO300" s="45"/>
      <c r="AP300" s="44" t="str">
        <f>IF(AO300&lt;&gt;"",IF(AO300&lt;&gt;"LIBSETS_DROP_MECHANIC_MONSTER_NAME",VLOOKUP(AO300,'LibSets constants'!$I$4:$L$1000,3,FALSE),""),"")</f>
        <v/>
      </c>
      <c r="AQ300" s="44" t="str">
        <f>IF(AO300&lt;&gt;"",IF(AO300&lt;&gt;"LIBSETS_DROP_MECHANIC_MONSTER_NAME",VLOOKUP(AO300,'LibSets constants'!$I$4:$L$1000,4,FALSE),""),"")</f>
        <v/>
      </c>
      <c r="AR300" s="3" t="str">
        <f>IF(G300&lt;&gt;"LIBSETS_SETTYPE_BATTLEGROUND",IF(G300&lt;&gt;"LIBSETS_SETTYPE_SPECIAL",IF(AS300&lt;&gt;"",VLOOKUP(AS300,'ESO zone constants'!$D$2:$H$4950,5,FALSE),""),""),"")</f>
        <v/>
      </c>
      <c r="AT300" s="45"/>
      <c r="AU300" s="44" t="str">
        <f>IF(AT300&lt;&gt;"",IF(AT300&lt;&gt;"LIBSETS_DROP_MECHANIC_MONSTER_NAME",VLOOKUP(AT300,'LibSets constants'!$I$4:$L$1000,3,FALSE),""),"")</f>
        <v/>
      </c>
      <c r="AV300" s="44" t="str">
        <f>IF(AT300&lt;&gt;"",IF(AT300&lt;&gt;"LIBSETS_DROP_MECHANIC_MONSTER_NAME",VLOOKUP(AT300,'LibSets constants'!$I$4:$L$1000,4,FALSE),""),"")</f>
        <v/>
      </c>
      <c r="AW300" s="21" t="str">
        <f t="shared" si="25"/>
        <v>[347] = {wayshrines={-1,-1,-1,},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1283</v>
      </c>
      <c r="C301" t="s">
        <v>1284</v>
      </c>
      <c r="D301" s="3">
        <f t="shared" si="24"/>
        <v>348</v>
      </c>
      <c r="G301" s="8" t="s">
        <v>1652</v>
      </c>
      <c r="I301" t="s">
        <v>97</v>
      </c>
      <c r="J301" t="s">
        <v>97</v>
      </c>
      <c r="K301">
        <v>-1</v>
      </c>
      <c r="L301">
        <v>-1</v>
      </c>
      <c r="M301">
        <v>-1</v>
      </c>
      <c r="N301">
        <v>0</v>
      </c>
      <c r="O301" s="70" t="s">
        <v>74</v>
      </c>
      <c r="P301" s="3">
        <f>IF(AND(G301&lt;&gt;"LIBSETS_SETTYPE_BATTLEGROUND",G301&lt;&gt;"LIBSETS_SETTYPE_SPECIAL",G301&lt;&gt;"LIBSETS_SETTYPE_MYTHIC"), IF(Q301&lt;&gt;"",VLOOKUP(Q301,'ESO zone constants'!$D$2:$H$4950,5,FALSE),""),"")</f>
        <v>1010</v>
      </c>
      <c r="Q301" t="str">
        <f>IF(OR(K301="",K301&lt;=0,ISERROR(K301)),IF(AND(O301&lt;&gt;"",NOT(ISERROR(O301))),O301, ""),VLOOKUP(K301,'ESO wayshrine node constants'!$A$3:$D$10003,4,FALSE))</f>
        <v>Scalecaller Peak</v>
      </c>
      <c r="S301" s="19" t="str">
        <f>IF(AND(R301&lt;&gt;"",NOT(ISERROR(R301))),R301,IF(P301&lt;&gt;"",IF(NOT(ISERROR(VLOOKUP(P301,'ESO Dungeon constants'!$D$3:$H$9999,5,FALSE))),VLOOKUP(P301,'ESO Dungeon constants'!$D$3:$I$9999,6,FALSE),VLOOKUP(P301,'ESO zone constants'!$H$2:$K$9984,4,FALSE)),""))</f>
        <v>DLC_DRAGON_BONES</v>
      </c>
      <c r="T301" s="3" t="str">
        <f>IF(S301&lt;&gt;"",VLOOKUP(S301,'LibSets constants'!$B$4:$C$1000,2,FALSE),"")</f>
        <v>Dragon Bones</v>
      </c>
      <c r="V301" s="44" t="str">
        <f>IF(U301&lt;&gt;"",IF(U301&lt;&gt;"LIBSETS_DROP_MECHANIC_MONSTER_NAME",VLOOKUP(U301,'LibSets constants'!$I$4:$L$1000,3,FALSE),""),"")</f>
        <v/>
      </c>
      <c r="W301" s="44" t="str">
        <f>IF(U301&lt;&gt;"",IF(U301&lt;&gt;"LIBSETS_DROP_MECHANIC_MONSTER_NAME",VLOOKUP(U301,'LibSets constants'!$I$4:$L$1000,4,FALSE),""),"")</f>
        <v/>
      </c>
      <c r="X301" s="3" t="str">
        <f>IF(G301&lt;&gt;"LIBSETS_SETTYPE_BATTLEGROUND",IF(G301&lt;&gt;"LIBSETS_SETTYPE_SPECIAL",IF(Y301&lt;&gt;"",VLOOKUP(Y301,'ESO zone constants'!$D$2:$H$4950,5,FALSE),""),""),"")</f>
        <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constants'!$D$2:$H$4950,5,FALSE),""),""),"")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constants'!$D$2:$H$4950,5,FALSE),""),""),"")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constants'!$D$2:$H$4950,5,FALSE),""),""),"")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constants'!$D$2:$H$4950,5,FALSE),""),""),"")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[348] = {wayshrines={-1,-1,-1,},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constants'!$D$2:$H$4950,5,FALSE),""),"")</f>
        <v>1009</v>
      </c>
      <c r="Q302" t="str">
        <f>IF(OR(K302="",K302&lt;=0,ISERROR(K302)),IF(AND(O302&lt;&gt;"",NOT(ISERROR(O302))),O302, ""),VLOOKUP(K302,'ESO wayshrine node constants'!$A$3:$D$10003,4,FALSE))</f>
        <v>Fang Lair</v>
      </c>
      <c r="S302" s="19" t="str">
        <f>IF(AND(R302&lt;&gt;"",NOT(ISERROR(R302))),R302,IF(P302&lt;&gt;"",IF(NOT(ISERROR(VLOOKUP(P302,'ESO Dungeon constants'!$D$3:$H$9999,5,FALSE))),VLOOKUP(P302,'ESO Dungeon constants'!$D$3:$I$9999,6,FALSE),VLOOKUP(P302,'ESO zone constants'!$H$2:$K$9984,4,FALSE)),""))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constants'!$D$2:$H$4950,5,FALSE),""),""),"")</f>
        <v/>
      </c>
      <c r="Z302" s="40"/>
      <c r="AA302" s="40"/>
      <c r="AB302" s="40"/>
      <c r="AC302" s="3" t="str">
        <f>IF(G302&lt;&gt;"LIBSETS_SETTYPE_BATTLEGROUND",IF(G302&lt;&gt;"LIBSETS_SETTYPE_SPECIAL",IF(AD302&lt;&gt;"",VLOOKUP(AD302,'ESO zone constants'!$D$2:$H$4950,5,FALSE),""),""),"")</f>
        <v/>
      </c>
      <c r="AE302" s="40"/>
      <c r="AF302" s="40"/>
      <c r="AG302" s="40"/>
      <c r="AH302" s="3" t="str">
        <f>IF(G302&lt;&gt;"LIBSETS_SETTYPE_BATTLEGROUND",IF(G302&lt;&gt;"LIBSETS_SETTYPE_SPECIAL",IF(AI302&lt;&gt;"",VLOOKUP(AI302,'ESO zone constants'!$D$2:$H$4950,5,FALSE),""),""),"")</f>
        <v/>
      </c>
      <c r="AJ302" s="40"/>
      <c r="AK302" s="40"/>
      <c r="AL302" s="40"/>
      <c r="AM302" s="3" t="str">
        <f>IF(G302&lt;&gt;"LIBSETS_SETTYPE_BATTLEGROUND",IF(G302&lt;&gt;"LIBSETS_SETTYPE_SPECIAL",IF(AN302&lt;&gt;"",VLOOKUP(AN302,'ESO zone constants'!$D$2:$H$4950,5,FALSE),""),""),"")</f>
        <v/>
      </c>
      <c r="AO302" s="40"/>
      <c r="AP302" s="40"/>
      <c r="AQ302" s="40"/>
      <c r="AR302" s="3" t="str">
        <f>IF(G302&lt;&gt;"LIBSETS_SETTYPE_BATTLEGROUND",IF(G302&lt;&gt;"LIBSETS_SETTYPE_SPECIAL",IF(AS302&lt;&gt;"",VLOOKUP(AS302,'ESO zone constants'!$D$2:$H$4950,5,FALSE),""),""),"")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constants'!$D$2:$H$4950,5,FALSE),""),"")</f>
        <v>1010</v>
      </c>
      <c r="Q303" t="str">
        <f>IF(OR(K303="",K303&lt;=0,ISERROR(K303)),IF(AND(O303&lt;&gt;"",NOT(ISERROR(O303))),O303, ""),VLOOKUP(K303,'ESO wayshrine node constants'!$A$3:$D$10003,4,FALSE))</f>
        <v>Scalecaller Peak</v>
      </c>
      <c r="S303" s="19" t="str">
        <f>IF(AND(R303&lt;&gt;"",NOT(ISERROR(R303))),R303,IF(P303&lt;&gt;"",IF(NOT(ISERROR(VLOOKUP(P303,'ESO Dungeon constants'!$D$3:$H$9999,5,FALSE))),VLOOKUP(P303,'ESO Dungeon constants'!$D$3:$I$9999,6,FALSE),VLOOKUP(P303,'ESO zone constants'!$H$2:$K$9984,4,FALSE)),""))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constants'!$D$2:$H$4950,5,FALSE),""),""),"")</f>
        <v/>
      </c>
      <c r="Z303" s="40"/>
      <c r="AA303" s="40"/>
      <c r="AB303" s="40"/>
      <c r="AC303" s="3" t="str">
        <f>IF(G303&lt;&gt;"LIBSETS_SETTYPE_BATTLEGROUND",IF(G303&lt;&gt;"LIBSETS_SETTYPE_SPECIAL",IF(AD303&lt;&gt;"",VLOOKUP(AD303,'ESO zone constants'!$D$2:$H$4950,5,FALSE),""),""),"")</f>
        <v/>
      </c>
      <c r="AE303" s="40"/>
      <c r="AF303" s="40"/>
      <c r="AG303" s="40"/>
      <c r="AH303" s="3" t="str">
        <f>IF(G303&lt;&gt;"LIBSETS_SETTYPE_BATTLEGROUND",IF(G303&lt;&gt;"LIBSETS_SETTYPE_SPECIAL",IF(AI303&lt;&gt;"",VLOOKUP(AI303,'ESO zone constants'!$D$2:$H$4950,5,FALSE),""),""),"")</f>
        <v/>
      </c>
      <c r="AJ303" s="40"/>
      <c r="AK303" s="40"/>
      <c r="AL303" s="40"/>
      <c r="AM303" s="3" t="str">
        <f>IF(G303&lt;&gt;"LIBSETS_SETTYPE_BATTLEGROUND",IF(G303&lt;&gt;"LIBSETS_SETTYPE_SPECIAL",IF(AN303&lt;&gt;"",VLOOKUP(AN303,'ESO zone constants'!$D$2:$H$4950,5,FALSE),""),""),"")</f>
        <v/>
      </c>
      <c r="AO303" s="40"/>
      <c r="AP303" s="40"/>
      <c r="AQ303" s="40"/>
      <c r="AR303" s="3" t="str">
        <f>IF(G303&lt;&gt;"LIBSETS_SETTYPE_BATTLEGROUND",IF(G303&lt;&gt;"LIBSETS_SETTYPE_SPECIAL",IF(AS303&lt;&gt;"",VLOOKUP(AS303,'ESO zone constants'!$D$2:$H$4950,5,FALSE),""),""),"")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constants'!$D$2:$H$4950,5,FALSE),""),"")</f>
        <v>980</v>
      </c>
      <c r="Q304" t="str">
        <f>IF(OR(K304="",K304&lt;=0,ISERROR(K304)),IF(AND(O304&lt;&gt;"",NOT(ISERROR(O304))),O304, ""),VLOOKUP(K304,'ESO wayshrine node constants'!$A$3:$D$10003,4,FALSE))</f>
        <v>Clockwork City</v>
      </c>
      <c r="S304" s="19" t="str">
        <f>IF(AND(R304&lt;&gt;"",NOT(ISERROR(R304))),R304,IF(P304&lt;&gt;"",IF(NOT(ISERROR(VLOOKUP(P304,'ESO Dungeon constants'!$D$3:$H$9999,5,FALSE))),VLOOKUP(P304,'ESO Dungeon constants'!$D$3:$I$9999,6,FALSE),VLOOKUP(P304,'ESO zone constants'!$H$2:$K$9984,4,FALSE)),""))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constants'!$D$2:$H$4950,5,FALSE),""),""),"")</f>
        <v>980</v>
      </c>
      <c r="Y304" t="str">
        <f>VLOOKUP(L304,'ESO wayshrine node constants'!$A$3:$D$10003,4,FALSE)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constants'!$D$2:$H$4950,5,FALSE),""),""),"")</f>
        <v>980</v>
      </c>
      <c r="AD304" t="str">
        <f>VLOOKUP(M304,'ESO wayshrine node constants'!$A$3:$D$10003,4,FALSE)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constants'!$D$2:$H$4950,5,FALSE),""),""),"")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constants'!$D$2:$H$4950,5,FALSE),""),""),"")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constants'!$D$2:$H$4950,5,FALSE),""),""),"")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constants'!$D$2:$H$4950,5,FALSE),""),"")</f>
        <v>980</v>
      </c>
      <c r="Q305" t="str">
        <f>IF(OR(K305="",K305&lt;=0,ISERROR(K305)),IF(AND(O305&lt;&gt;"",NOT(ISERROR(O305))),O305, ""),VLOOKUP(K305,'ESO wayshrine node constants'!$A$3:$D$10003,4,FALSE))</f>
        <v>Clockwork City</v>
      </c>
      <c r="S305" s="19" t="str">
        <f>IF(AND(R305&lt;&gt;"",NOT(ISERROR(R305))),R305,IF(P305&lt;&gt;"",IF(NOT(ISERROR(VLOOKUP(P305,'ESO Dungeon constants'!$D$3:$H$9999,5,FALSE))),VLOOKUP(P305,'ESO Dungeon constants'!$D$3:$I$9999,6,FALSE),VLOOKUP(P305,'ESO zone constants'!$H$2:$K$9984,4,FALSE)),""))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constants'!$D$2:$H$4950,5,FALSE),""),""),"")</f>
        <v>980</v>
      </c>
      <c r="Y305" t="str">
        <f>VLOOKUP(L305,'ESO wayshrine node constants'!$A$3:$D$10003,4,FALSE)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constants'!$D$2:$H$4950,5,FALSE),""),""),"")</f>
        <v>980</v>
      </c>
      <c r="AD305" t="str">
        <f>VLOOKUP(M305,'ESO wayshrine node constants'!$A$3:$D$10003,4,FALSE)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constants'!$D$2:$H$4950,5,FALSE),""),""),"")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constants'!$D$2:$H$4950,5,FALSE),""),""),"")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constants'!$D$2:$H$4950,5,FALSE),""),""),"")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constants'!$D$2:$H$4950,5,FALSE),""),"")</f>
        <v>980</v>
      </c>
      <c r="Q306" t="str">
        <f>IF(OR(K306="",K306&lt;=0,ISERROR(K306)),IF(AND(O306&lt;&gt;"",NOT(ISERROR(O306))),O306, ""),VLOOKUP(K306,'ESO wayshrine node constants'!$A$3:$D$10003,4,FALSE))</f>
        <v>Clockwork City</v>
      </c>
      <c r="S306" s="19" t="str">
        <f>IF(AND(R306&lt;&gt;"",NOT(ISERROR(R306))),R306,IF(P306&lt;&gt;"",IF(NOT(ISERROR(VLOOKUP(P306,'ESO Dungeon constants'!$D$3:$H$9999,5,FALSE))),VLOOKUP(P306,'ESO Dungeon constants'!$D$3:$I$9999,6,FALSE),VLOOKUP(P306,'ESO zone constants'!$H$2:$K$9984,4,FALSE)),""))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constants'!$D$2:$H$4950,5,FALSE),""),""),"")</f>
        <v>980</v>
      </c>
      <c r="Y306" t="str">
        <f>VLOOKUP(L306,'ESO wayshrine node constants'!$A$3:$D$10003,4,FALSE)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constants'!$D$2:$H$4950,5,FALSE),""),""),"")</f>
        <v>980</v>
      </c>
      <c r="AD306" t="str">
        <f>VLOOKUP(M306,'ESO wayshrine node constants'!$A$3:$D$10003,4,FALSE)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constants'!$D$2:$H$4950,5,FALSE),""),""),"")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constants'!$D$2:$H$4950,5,FALSE),""),""),"")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constants'!$D$2:$H$4950,5,FALSE),""),""),"")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1291</v>
      </c>
      <c r="C307" t="s">
        <v>1292</v>
      </c>
      <c r="D307" s="3">
        <f t="shared" si="24"/>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constants'!$D$2:$H$4950,5,FALSE),""),"")</f>
        <v>980</v>
      </c>
      <c r="Q307" t="str">
        <f>IF(OR(K307="",K307&lt;=0,ISERROR(K307)),IF(AND(O307&lt;&gt;"",NOT(ISERROR(O307))),O307, ""),VLOOKUP(K307,'ESO wayshrine node constants'!$A$3:$D$10003,4,FALSE))</f>
        <v>Clockwork City</v>
      </c>
      <c r="S307" s="19" t="str">
        <f>IF(AND(R307&lt;&gt;"",NOT(ISERROR(R307))),R307,IF(P307&lt;&gt;"",IF(NOT(ISERROR(VLOOKUP(P307,'ESO Dungeon constants'!$D$3:$H$9999,5,FALSE))),VLOOKUP(P307,'ESO Dungeon constants'!$D$3:$I$9999,6,FALSE),VLOOKUP(P307,'ESO zone constants'!$H$2:$K$9984,4,FALSE)),""))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constants'!$D$2:$H$4950,5,FALSE),""),""),"")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constants'!$D$2:$H$4950,5,FALSE),""),""),"")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constants'!$D$2:$H$4950,5,FALSE),""),""),"")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constants'!$D$2:$H$4950,5,FALSE),""),""),"")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constants'!$D$2:$H$4950,5,FALSE),""),""),"")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1293</v>
      </c>
      <c r="C308" t="s">
        <v>1294</v>
      </c>
      <c r="D308" s="3">
        <f t="shared" si="24"/>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constants'!$D$2:$H$4950,5,FALSE),""),"")</f>
        <v>980</v>
      </c>
      <c r="Q308" t="str">
        <f>IF(OR(K308="",K308&lt;=0,ISERROR(K308)),IF(AND(O308&lt;&gt;"",NOT(ISERROR(O308))),O308, ""),VLOOKUP(K308,'ESO wayshrine node constants'!$A$3:$D$10003,4,FALSE))</f>
        <v>Clockwork City</v>
      </c>
      <c r="S308" s="19" t="str">
        <f>IF(AND(R308&lt;&gt;"",NOT(ISERROR(R308))),R308,IF(P308&lt;&gt;"",IF(NOT(ISERROR(VLOOKUP(P308,'ESO Dungeon constants'!$D$3:$H$9999,5,FALSE))),VLOOKUP(P308,'ESO Dungeon constants'!$D$3:$I$9999,6,FALSE),VLOOKUP(P308,'ESO zone constants'!$H$2:$K$9984,4,FALSE)),""))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constants'!$D$2:$H$4950,5,FALSE),""),""),"")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constants'!$D$2:$H$4950,5,FALSE),""),""),"")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constants'!$D$2:$H$4950,5,FALSE),""),""),"")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constants'!$D$2:$H$4950,5,FALSE),""),""),"")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constants'!$D$2:$H$4950,5,FALSE),""),""),"")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1295</v>
      </c>
      <c r="C309" t="s">
        <v>1296</v>
      </c>
      <c r="D309" s="3">
        <f t="shared" si="24"/>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constants'!$D$2:$H$4950,5,FALSE),""),"")</f>
        <v>980</v>
      </c>
      <c r="Q309" t="str">
        <f>IF(OR(K309="",K309&lt;=0,ISERROR(K309)),IF(AND(O309&lt;&gt;"",NOT(ISERROR(O309))),O309, ""),VLOOKUP(K309,'ESO wayshrine node constants'!$A$3:$D$10003,4,FALSE))</f>
        <v>Clockwork City</v>
      </c>
      <c r="S309" s="19" t="str">
        <f>IF(AND(R309&lt;&gt;"",NOT(ISERROR(R309))),R309,IF(P309&lt;&gt;"",IF(NOT(ISERROR(VLOOKUP(P309,'ESO Dungeon constants'!$D$3:$H$9999,5,FALSE))),VLOOKUP(P309,'ESO Dungeon constants'!$D$3:$I$9999,6,FALSE),VLOOKUP(P309,'ESO zone constants'!$H$2:$K$9984,4,FALSE)),""))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constants'!$D$2:$H$4950,5,FALSE),""),""),"")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constants'!$D$2:$H$4950,5,FALSE),""),""),"")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constants'!$D$2:$H$4950,5,FALSE),""),""),"")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constants'!$D$2:$H$4950,5,FALSE),""),""),"")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constants'!$D$2:$H$4950,5,FALSE),""),""),"")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1297</v>
      </c>
      <c r="C310" t="s">
        <v>1298</v>
      </c>
      <c r="D310" s="3">
        <f t="shared" si="24"/>
        <v>357</v>
      </c>
      <c r="G310" s="8" t="s">
        <v>1656</v>
      </c>
      <c r="I310" t="s">
        <v>98</v>
      </c>
      <c r="J310" t="s">
        <v>97</v>
      </c>
      <c r="K310">
        <v>-1</v>
      </c>
      <c r="L310">
        <v>-1</v>
      </c>
      <c r="M310">
        <v>-1</v>
      </c>
      <c r="N310">
        <v>0</v>
      </c>
      <c r="O310" s="70" t="s">
        <v>667</v>
      </c>
      <c r="P310" s="3">
        <f>IF(AND(G310&lt;&gt;"LIBSETS_SETTYPE_BATTLEGROUND",G310&lt;&gt;"LIBSETS_SETTYPE_SPECIAL",G310&lt;&gt;"LIBSETS_SETTYPE_MYTHIC"), IF(Q310&lt;&gt;"",VLOOKUP(Q310,'ESO zone constants'!$D$2:$H$4950,5,FALSE),""),"")</f>
        <v>1000</v>
      </c>
      <c r="Q310" t="str">
        <f>IF(OR(K310="",K310&lt;=0,ISERROR(K310)),IF(AND(O310&lt;&gt;"",NOT(ISERROR(O310))),O310, ""),VLOOKUP(K310,'ESO wayshrine node constants'!$A$3:$D$10003,4,FALSE))</f>
        <v>Asylum Sanctorium</v>
      </c>
      <c r="S310" s="19" t="str">
        <f>IF(AND(R310&lt;&gt;"",NOT(ISERROR(R310))),R310,IF(P310&lt;&gt;"",IF(NOT(ISERROR(VLOOKUP(P310,'ESO Dungeon constants'!$D$3:$H$9999,5,FALSE))),VLOOKUP(P310,'ESO Dungeon constants'!$D$3:$I$9999,6,FALSE),VLOOKUP(P310,'ESO zone constants'!$H$2:$K$9984,4,FALSE)),""))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constants'!$D$2:$H$4950,5,FALSE),""),""),"")</f>
        <v/>
      </c>
      <c r="Z310" s="40"/>
      <c r="AA310" s="40"/>
      <c r="AB310" s="40"/>
      <c r="AC310" s="3" t="str">
        <f>IF(G310&lt;&gt;"LIBSETS_SETTYPE_BATTLEGROUND",IF(G310&lt;&gt;"LIBSETS_SETTYPE_SPECIAL",IF(AD310&lt;&gt;"",VLOOKUP(AD310,'ESO zone constants'!$D$2:$H$4950,5,FALSE),""),""),"")</f>
        <v/>
      </c>
      <c r="AE310" s="40"/>
      <c r="AF310" s="40"/>
      <c r="AG310" s="40"/>
      <c r="AH310" s="3" t="str">
        <f>IF(G310&lt;&gt;"LIBSETS_SETTYPE_BATTLEGROUND",IF(G310&lt;&gt;"LIBSETS_SETTYPE_SPECIAL",IF(AI310&lt;&gt;"",VLOOKUP(AI310,'ESO zone constants'!$D$2:$H$4950,5,FALSE),""),""),"")</f>
        <v/>
      </c>
      <c r="AJ310" s="40"/>
      <c r="AK310" s="40"/>
      <c r="AL310" s="40"/>
      <c r="AM310" s="3" t="str">
        <f>IF(G310&lt;&gt;"LIBSETS_SETTYPE_BATTLEGROUND",IF(G310&lt;&gt;"LIBSETS_SETTYPE_SPECIAL",IF(AN310&lt;&gt;"",VLOOKUP(AN310,'ESO zone constants'!$D$2:$H$4950,5,FALSE),""),""),"")</f>
        <v/>
      </c>
      <c r="AO310" s="40"/>
      <c r="AP310" s="40"/>
      <c r="AQ310" s="40"/>
      <c r="AR310" s="3" t="str">
        <f>IF(G310&lt;&gt;"LIBSETS_SETTYPE_BATTLEGROUND",IF(G310&lt;&gt;"LIBSETS_SETTYPE_SPECIAL",IF(AS310&lt;&gt;"",VLOOKUP(AS310,'ESO zone constants'!$D$2:$H$4950,5,FALSE),""),""),"")</f>
        <v/>
      </c>
      <c r="AT310" s="40"/>
      <c r="AU310" s="40"/>
      <c r="AV310" s="40"/>
      <c r="AW310" s="21" t="str">
        <f t="shared" si="25"/>
        <v>[357] = {wayshrines={-1,-1,-1,},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1299</v>
      </c>
      <c r="C311" t="s">
        <v>1300</v>
      </c>
      <c r="D311" s="3">
        <f t="shared" si="24"/>
        <v>358</v>
      </c>
      <c r="G311" s="8" t="s">
        <v>1656</v>
      </c>
      <c r="I311" t="s">
        <v>98</v>
      </c>
      <c r="J311" t="s">
        <v>97</v>
      </c>
      <c r="K311">
        <v>-1</v>
      </c>
      <c r="L311">
        <v>-1</v>
      </c>
      <c r="M311">
        <v>-1</v>
      </c>
      <c r="N311">
        <v>0</v>
      </c>
      <c r="O311" s="70" t="s">
        <v>667</v>
      </c>
      <c r="P311" s="3">
        <f>IF(AND(G311&lt;&gt;"LIBSETS_SETTYPE_BATTLEGROUND",G311&lt;&gt;"LIBSETS_SETTYPE_SPECIAL",G311&lt;&gt;"LIBSETS_SETTYPE_MYTHIC"), IF(Q311&lt;&gt;"",VLOOKUP(Q311,'ESO zone constants'!$D$2:$H$4950,5,FALSE),""),"")</f>
        <v>1000</v>
      </c>
      <c r="Q311" t="str">
        <f>IF(OR(K311="",K311&lt;=0,ISERROR(K311)),IF(AND(O311&lt;&gt;"",NOT(ISERROR(O311))),O311, ""),VLOOKUP(K311,'ESO wayshrine node constants'!$A$3:$D$10003,4,FALSE))</f>
        <v>Asylum Sanctorium</v>
      </c>
      <c r="S311" s="19" t="str">
        <f>IF(AND(R311&lt;&gt;"",NOT(ISERROR(R311))),R311,IF(P311&lt;&gt;"",IF(NOT(ISERROR(VLOOKUP(P311,'ESO Dungeon constants'!$D$3:$H$9999,5,FALSE))),VLOOKUP(P311,'ESO Dungeon constants'!$D$3:$I$9999,6,FALSE),VLOOKUP(P311,'ESO zone constants'!$H$2:$K$9984,4,FALSE)),""))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constants'!$D$2:$H$4950,5,FALSE),""),""),"")</f>
        <v/>
      </c>
      <c r="Z311" s="40"/>
      <c r="AA311" s="40"/>
      <c r="AB311" s="40"/>
      <c r="AC311" s="3" t="str">
        <f>IF(G311&lt;&gt;"LIBSETS_SETTYPE_BATTLEGROUND",IF(G311&lt;&gt;"LIBSETS_SETTYPE_SPECIAL",IF(AD311&lt;&gt;"",VLOOKUP(AD311,'ESO zone constants'!$D$2:$H$4950,5,FALSE),""),""),"")</f>
        <v/>
      </c>
      <c r="AE311" s="40"/>
      <c r="AF311" s="40"/>
      <c r="AG311" s="40"/>
      <c r="AH311" s="3" t="str">
        <f>IF(G311&lt;&gt;"LIBSETS_SETTYPE_BATTLEGROUND",IF(G311&lt;&gt;"LIBSETS_SETTYPE_SPECIAL",IF(AI311&lt;&gt;"",VLOOKUP(AI311,'ESO zone constants'!$D$2:$H$4950,5,FALSE),""),""),"")</f>
        <v/>
      </c>
      <c r="AJ311" s="40"/>
      <c r="AK311" s="40"/>
      <c r="AL311" s="40"/>
      <c r="AM311" s="3" t="str">
        <f>IF(G311&lt;&gt;"LIBSETS_SETTYPE_BATTLEGROUND",IF(G311&lt;&gt;"LIBSETS_SETTYPE_SPECIAL",IF(AN311&lt;&gt;"",VLOOKUP(AN311,'ESO zone constants'!$D$2:$H$4950,5,FALSE),""),""),"")</f>
        <v/>
      </c>
      <c r="AO311" s="40"/>
      <c r="AP311" s="40"/>
      <c r="AQ311" s="40"/>
      <c r="AR311" s="3" t="str">
        <f>IF(G311&lt;&gt;"LIBSETS_SETTYPE_BATTLEGROUND",IF(G311&lt;&gt;"LIBSETS_SETTYPE_SPECIAL",IF(AS311&lt;&gt;"",VLOOKUP(AS311,'ESO zone constants'!$D$2:$H$4950,5,FALSE),""),""),"")</f>
        <v/>
      </c>
      <c r="AT311" s="40"/>
      <c r="AU311" s="40"/>
      <c r="AV311" s="40"/>
      <c r="AW311" s="21" t="str">
        <f t="shared" si="25"/>
        <v>[358] = {wayshrines={-1,-1,-1,},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1301</v>
      </c>
      <c r="C312" t="s">
        <v>1302</v>
      </c>
      <c r="D312" s="3">
        <f t="shared" si="24"/>
        <v>359</v>
      </c>
      <c r="G312" s="8" t="s">
        <v>1656</v>
      </c>
      <c r="I312" t="s">
        <v>98</v>
      </c>
      <c r="J312" t="s">
        <v>97</v>
      </c>
      <c r="K312">
        <v>-1</v>
      </c>
      <c r="L312">
        <v>-1</v>
      </c>
      <c r="M312">
        <v>-1</v>
      </c>
      <c r="N312">
        <v>0</v>
      </c>
      <c r="O312" s="70" t="s">
        <v>667</v>
      </c>
      <c r="P312" s="3">
        <f>IF(AND(G312&lt;&gt;"LIBSETS_SETTYPE_BATTLEGROUND",G312&lt;&gt;"LIBSETS_SETTYPE_SPECIAL",G312&lt;&gt;"LIBSETS_SETTYPE_MYTHIC"), IF(Q312&lt;&gt;"",VLOOKUP(Q312,'ESO zone constants'!$D$2:$H$4950,5,FALSE),""),"")</f>
        <v>1000</v>
      </c>
      <c r="Q312" t="str">
        <f>IF(OR(K312="",K312&lt;=0,ISERROR(K312)),IF(AND(O312&lt;&gt;"",NOT(ISERROR(O312))),O312, ""),VLOOKUP(K312,'ESO wayshrine node constants'!$A$3:$D$10003,4,FALSE))</f>
        <v>Asylum Sanctorium</v>
      </c>
      <c r="S312" s="19" t="str">
        <f>IF(AND(R312&lt;&gt;"",NOT(ISERROR(R312))),R312,IF(P312&lt;&gt;"",IF(NOT(ISERROR(VLOOKUP(P312,'ESO Dungeon constants'!$D$3:$H$9999,5,FALSE))),VLOOKUP(P312,'ESO Dungeon constants'!$D$3:$I$9999,6,FALSE),VLOOKUP(P312,'ESO zone constants'!$H$2:$K$9984,4,FALSE)),""))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constants'!$D$2:$H$4950,5,FALSE),""),""),"")</f>
        <v/>
      </c>
      <c r="Z312" s="40"/>
      <c r="AA312" s="40"/>
      <c r="AB312" s="40"/>
      <c r="AC312" s="3" t="str">
        <f>IF(G312&lt;&gt;"LIBSETS_SETTYPE_BATTLEGROUND",IF(G312&lt;&gt;"LIBSETS_SETTYPE_SPECIAL",IF(AD312&lt;&gt;"",VLOOKUP(AD312,'ESO zone constants'!$D$2:$H$4950,5,FALSE),""),""),"")</f>
        <v/>
      </c>
      <c r="AE312" s="40"/>
      <c r="AF312" s="40"/>
      <c r="AG312" s="40"/>
      <c r="AH312" s="3" t="str">
        <f>IF(G312&lt;&gt;"LIBSETS_SETTYPE_BATTLEGROUND",IF(G312&lt;&gt;"LIBSETS_SETTYPE_SPECIAL",IF(AI312&lt;&gt;"",VLOOKUP(AI312,'ESO zone constants'!$D$2:$H$4950,5,FALSE),""),""),"")</f>
        <v/>
      </c>
      <c r="AJ312" s="40"/>
      <c r="AK312" s="40"/>
      <c r="AL312" s="40"/>
      <c r="AM312" s="3" t="str">
        <f>IF(G312&lt;&gt;"LIBSETS_SETTYPE_BATTLEGROUND",IF(G312&lt;&gt;"LIBSETS_SETTYPE_SPECIAL",IF(AN312&lt;&gt;"",VLOOKUP(AN312,'ESO zone constants'!$D$2:$H$4950,5,FALSE),""),""),"")</f>
        <v/>
      </c>
      <c r="AO312" s="40"/>
      <c r="AP312" s="40"/>
      <c r="AQ312" s="40"/>
      <c r="AR312" s="3" t="str">
        <f>IF(G312&lt;&gt;"LIBSETS_SETTYPE_BATTLEGROUND",IF(G312&lt;&gt;"LIBSETS_SETTYPE_SPECIAL",IF(AS312&lt;&gt;"",VLOOKUP(AS312,'ESO zone constants'!$D$2:$H$4950,5,FALSE),""),""),"")</f>
        <v/>
      </c>
      <c r="AT312" s="40"/>
      <c r="AU312" s="40"/>
      <c r="AV312" s="40"/>
      <c r="AW312" s="21" t="str">
        <f t="shared" si="25"/>
        <v>[359] = {wayshrines={-1,-1,-1,},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1303</v>
      </c>
      <c r="C313" t="s">
        <v>1304</v>
      </c>
      <c r="D313" s="3">
        <f t="shared" si="24"/>
        <v>360</v>
      </c>
      <c r="G313" s="8" t="s">
        <v>1656</v>
      </c>
      <c r="I313" t="s">
        <v>98</v>
      </c>
      <c r="J313" t="s">
        <v>97</v>
      </c>
      <c r="K313">
        <v>-1</v>
      </c>
      <c r="L313">
        <v>-1</v>
      </c>
      <c r="M313">
        <v>-1</v>
      </c>
      <c r="N313">
        <v>0</v>
      </c>
      <c r="O313" s="70" t="s">
        <v>667</v>
      </c>
      <c r="P313" s="3">
        <f>IF(AND(G313&lt;&gt;"LIBSETS_SETTYPE_BATTLEGROUND",G313&lt;&gt;"LIBSETS_SETTYPE_SPECIAL",G313&lt;&gt;"LIBSETS_SETTYPE_MYTHIC"), IF(Q313&lt;&gt;"",VLOOKUP(Q313,'ESO zone constants'!$D$2:$H$4950,5,FALSE),""),"")</f>
        <v>1000</v>
      </c>
      <c r="Q313" t="str">
        <f>IF(OR(K313="",K313&lt;=0,ISERROR(K313)),IF(AND(O313&lt;&gt;"",NOT(ISERROR(O313))),O313, ""),VLOOKUP(K313,'ESO wayshrine node constants'!$A$3:$D$10003,4,FALSE))</f>
        <v>Asylum Sanctorium</v>
      </c>
      <c r="S313" s="19" t="str">
        <f>IF(AND(R313&lt;&gt;"",NOT(ISERROR(R313))),R313,IF(P313&lt;&gt;"",IF(NOT(ISERROR(VLOOKUP(P313,'ESO Dungeon constants'!$D$3:$H$9999,5,FALSE))),VLOOKUP(P313,'ESO Dungeon constants'!$D$3:$I$9999,6,FALSE),VLOOKUP(P313,'ESO zone constants'!$H$2:$K$9984,4,FALSE)),""))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constants'!$D$2:$H$4950,5,FALSE),""),""),"")</f>
        <v/>
      </c>
      <c r="Z313" s="40"/>
      <c r="AA313" s="40"/>
      <c r="AB313" s="40"/>
      <c r="AC313" s="3" t="str">
        <f>IF(G313&lt;&gt;"LIBSETS_SETTYPE_BATTLEGROUND",IF(G313&lt;&gt;"LIBSETS_SETTYPE_SPECIAL",IF(AD313&lt;&gt;"",VLOOKUP(AD313,'ESO zone constants'!$D$2:$H$4950,5,FALSE),""),""),"")</f>
        <v/>
      </c>
      <c r="AE313" s="40"/>
      <c r="AF313" s="40"/>
      <c r="AG313" s="40"/>
      <c r="AH313" s="3" t="str">
        <f>IF(G313&lt;&gt;"LIBSETS_SETTYPE_BATTLEGROUND",IF(G313&lt;&gt;"LIBSETS_SETTYPE_SPECIAL",IF(AI313&lt;&gt;"",VLOOKUP(AI313,'ESO zone constants'!$D$2:$H$4950,5,FALSE),""),""),"")</f>
        <v/>
      </c>
      <c r="AJ313" s="40"/>
      <c r="AK313" s="40"/>
      <c r="AL313" s="40"/>
      <c r="AM313" s="3" t="str">
        <f>IF(G313&lt;&gt;"LIBSETS_SETTYPE_BATTLEGROUND",IF(G313&lt;&gt;"LIBSETS_SETTYPE_SPECIAL",IF(AN313&lt;&gt;"",VLOOKUP(AN313,'ESO zone constants'!$D$2:$H$4950,5,FALSE),""),""),"")</f>
        <v/>
      </c>
      <c r="AO313" s="40"/>
      <c r="AP313" s="40"/>
      <c r="AQ313" s="40"/>
      <c r="AR313" s="3" t="str">
        <f>IF(G313&lt;&gt;"LIBSETS_SETTYPE_BATTLEGROUND",IF(G313&lt;&gt;"LIBSETS_SETTYPE_SPECIAL",IF(AS313&lt;&gt;"",VLOOKUP(AS313,'ESO zone constants'!$D$2:$H$4950,5,FALSE),""),""),"")</f>
        <v/>
      </c>
      <c r="AT313" s="40"/>
      <c r="AU313" s="40"/>
      <c r="AV313" s="40"/>
      <c r="AW313" s="21" t="str">
        <f t="shared" si="25"/>
        <v>[360] = {wayshrines={-1,-1,-1,},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1305</v>
      </c>
      <c r="C314" t="s">
        <v>1306</v>
      </c>
      <c r="D314" s="3">
        <f t="shared" si="24"/>
        <v>361</v>
      </c>
      <c r="G314" s="8" t="s">
        <v>1656</v>
      </c>
      <c r="I314" t="s">
        <v>98</v>
      </c>
      <c r="J314" t="s">
        <v>97</v>
      </c>
      <c r="K314">
        <v>-1</v>
      </c>
      <c r="L314">
        <v>-1</v>
      </c>
      <c r="M314">
        <v>-1</v>
      </c>
      <c r="N314">
        <v>0</v>
      </c>
      <c r="O314" s="70" t="s">
        <v>667</v>
      </c>
      <c r="P314" s="3">
        <f>IF(AND(G314&lt;&gt;"LIBSETS_SETTYPE_BATTLEGROUND",G314&lt;&gt;"LIBSETS_SETTYPE_SPECIAL",G314&lt;&gt;"LIBSETS_SETTYPE_MYTHIC"), IF(Q314&lt;&gt;"",VLOOKUP(Q314,'ESO zone constants'!$D$2:$H$4950,5,FALSE),""),"")</f>
        <v>1000</v>
      </c>
      <c r="Q314" t="str">
        <f>IF(OR(K314="",K314&lt;=0,ISERROR(K314)),IF(AND(O314&lt;&gt;"",NOT(ISERROR(O314))),O314, ""),VLOOKUP(K314,'ESO wayshrine node constants'!$A$3:$D$10003,4,FALSE))</f>
        <v>Asylum Sanctorium</v>
      </c>
      <c r="S314" s="19" t="str">
        <f>IF(AND(R314&lt;&gt;"",NOT(ISERROR(R314))),R314,IF(P314&lt;&gt;"",IF(NOT(ISERROR(VLOOKUP(P314,'ESO Dungeon constants'!$D$3:$H$9999,5,FALSE))),VLOOKUP(P314,'ESO Dungeon constants'!$D$3:$I$9999,6,FALSE),VLOOKUP(P314,'ESO zone constants'!$H$2:$K$9984,4,FALSE)),""))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constants'!$D$2:$H$4950,5,FALSE),""),""),"")</f>
        <v/>
      </c>
      <c r="Z314" s="40"/>
      <c r="AA314" s="40"/>
      <c r="AB314" s="40"/>
      <c r="AC314" s="3" t="str">
        <f>IF(G314&lt;&gt;"LIBSETS_SETTYPE_BATTLEGROUND",IF(G314&lt;&gt;"LIBSETS_SETTYPE_SPECIAL",IF(AD314&lt;&gt;"",VLOOKUP(AD314,'ESO zone constants'!$D$2:$H$4950,5,FALSE),""),""),"")</f>
        <v/>
      </c>
      <c r="AE314" s="40"/>
      <c r="AF314" s="40"/>
      <c r="AG314" s="40"/>
      <c r="AH314" s="3" t="str">
        <f>IF(G314&lt;&gt;"LIBSETS_SETTYPE_BATTLEGROUND",IF(G314&lt;&gt;"LIBSETS_SETTYPE_SPECIAL",IF(AI314&lt;&gt;"",VLOOKUP(AI314,'ESO zone constants'!$D$2:$H$4950,5,FALSE),""),""),"")</f>
        <v/>
      </c>
      <c r="AJ314" s="40"/>
      <c r="AK314" s="40"/>
      <c r="AL314" s="40"/>
      <c r="AM314" s="3" t="str">
        <f>IF(G314&lt;&gt;"LIBSETS_SETTYPE_BATTLEGROUND",IF(G314&lt;&gt;"LIBSETS_SETTYPE_SPECIAL",IF(AN314&lt;&gt;"",VLOOKUP(AN314,'ESO zone constants'!$D$2:$H$4950,5,FALSE),""),""),"")</f>
        <v/>
      </c>
      <c r="AO314" s="40"/>
      <c r="AP314" s="40"/>
      <c r="AQ314" s="40"/>
      <c r="AR314" s="3" t="str">
        <f>IF(G314&lt;&gt;"LIBSETS_SETTYPE_BATTLEGROUND",IF(G314&lt;&gt;"LIBSETS_SETTYPE_SPECIAL",IF(AS314&lt;&gt;"",VLOOKUP(AS314,'ESO zone constants'!$D$2:$H$4950,5,FALSE),""),""),"")</f>
        <v/>
      </c>
      <c r="AT314" s="40"/>
      <c r="AU314" s="40"/>
      <c r="AV314" s="40"/>
      <c r="AW314" s="21" t="str">
        <f t="shared" si="25"/>
        <v>[361] = {wayshrines={-1,-1,-1,},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1307</v>
      </c>
      <c r="C315" t="s">
        <v>1308</v>
      </c>
      <c r="D315" s="3">
        <f t="shared" si="24"/>
        <v>362</v>
      </c>
      <c r="G315" s="8" t="s">
        <v>1656</v>
      </c>
      <c r="I315" t="s">
        <v>98</v>
      </c>
      <c r="J315" t="s">
        <v>97</v>
      </c>
      <c r="K315">
        <v>-1</v>
      </c>
      <c r="L315">
        <v>-1</v>
      </c>
      <c r="M315">
        <v>-1</v>
      </c>
      <c r="N315">
        <v>0</v>
      </c>
      <c r="O315" s="70" t="s">
        <v>667</v>
      </c>
      <c r="P315" s="3">
        <f>IF(AND(G315&lt;&gt;"LIBSETS_SETTYPE_BATTLEGROUND",G315&lt;&gt;"LIBSETS_SETTYPE_SPECIAL",G315&lt;&gt;"LIBSETS_SETTYPE_MYTHIC"), IF(Q315&lt;&gt;"",VLOOKUP(Q315,'ESO zone constants'!$D$2:$H$4950,5,FALSE),""),"")</f>
        <v>1000</v>
      </c>
      <c r="Q315" t="str">
        <f>IF(OR(K315="",K315&lt;=0,ISERROR(K315)),IF(AND(O315&lt;&gt;"",NOT(ISERROR(O315))),O315, ""),VLOOKUP(K315,'ESO wayshrine node constants'!$A$3:$D$10003,4,FALSE))</f>
        <v>Asylum Sanctorium</v>
      </c>
      <c r="S315" s="19" t="str">
        <f>IF(AND(R315&lt;&gt;"",NOT(ISERROR(R315))),R315,IF(P315&lt;&gt;"",IF(NOT(ISERROR(VLOOKUP(P315,'ESO Dungeon constants'!$D$3:$H$9999,5,FALSE))),VLOOKUP(P315,'ESO Dungeon constants'!$D$3:$I$9999,6,FALSE),VLOOKUP(P315,'ESO zone constants'!$H$2:$K$9984,4,FALSE)),""))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constants'!$D$2:$H$4950,5,FALSE),""),""),"")</f>
        <v/>
      </c>
      <c r="Z315" s="40"/>
      <c r="AA315" s="40"/>
      <c r="AB315" s="40"/>
      <c r="AC315" s="3" t="str">
        <f>IF(G315&lt;&gt;"LIBSETS_SETTYPE_BATTLEGROUND",IF(G315&lt;&gt;"LIBSETS_SETTYPE_SPECIAL",IF(AD315&lt;&gt;"",VLOOKUP(AD315,'ESO zone constants'!$D$2:$H$4950,5,FALSE),""),""),"")</f>
        <v/>
      </c>
      <c r="AE315" s="40"/>
      <c r="AF315" s="40"/>
      <c r="AG315" s="40"/>
      <c r="AH315" s="3" t="str">
        <f>IF(G315&lt;&gt;"LIBSETS_SETTYPE_BATTLEGROUND",IF(G315&lt;&gt;"LIBSETS_SETTYPE_SPECIAL",IF(AI315&lt;&gt;"",VLOOKUP(AI315,'ESO zone constants'!$D$2:$H$4950,5,FALSE),""),""),"")</f>
        <v/>
      </c>
      <c r="AJ315" s="40"/>
      <c r="AK315" s="40"/>
      <c r="AL315" s="40"/>
      <c r="AM315" s="3" t="str">
        <f>IF(G315&lt;&gt;"LIBSETS_SETTYPE_BATTLEGROUND",IF(G315&lt;&gt;"LIBSETS_SETTYPE_SPECIAL",IF(AN315&lt;&gt;"",VLOOKUP(AN315,'ESO zone constants'!$D$2:$H$4950,5,FALSE),""),""),"")</f>
        <v/>
      </c>
      <c r="AO315" s="40"/>
      <c r="AP315" s="40"/>
      <c r="AQ315" s="40"/>
      <c r="AR315" s="3" t="str">
        <f>IF(G315&lt;&gt;"LIBSETS_SETTYPE_BATTLEGROUND",IF(G315&lt;&gt;"LIBSETS_SETTYPE_SPECIAL",IF(AS315&lt;&gt;"",VLOOKUP(AS315,'ESO zone constants'!$D$2:$H$4950,5,FALSE),""),""),"")</f>
        <v/>
      </c>
      <c r="AT315" s="40"/>
      <c r="AU315" s="40"/>
      <c r="AV315" s="40"/>
      <c r="AW315" s="21" t="str">
        <f t="shared" si="25"/>
        <v>[362] = {wayshrines={-1,-1,-1,},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1309</v>
      </c>
      <c r="C316" t="s">
        <v>1310</v>
      </c>
      <c r="D316" s="3">
        <f t="shared" si="24"/>
        <v>363</v>
      </c>
      <c r="G316" s="8" t="s">
        <v>1656</v>
      </c>
      <c r="I316" t="s">
        <v>97</v>
      </c>
      <c r="J316" t="s">
        <v>97</v>
      </c>
      <c r="K316">
        <v>-1</v>
      </c>
      <c r="L316">
        <v>-1</v>
      </c>
      <c r="M316">
        <v>-1</v>
      </c>
      <c r="N316">
        <v>0</v>
      </c>
      <c r="O316" s="70" t="s">
        <v>667</v>
      </c>
      <c r="P316" s="3">
        <f>IF(AND(G316&lt;&gt;"LIBSETS_SETTYPE_BATTLEGROUND",G316&lt;&gt;"LIBSETS_SETTYPE_SPECIAL",G316&lt;&gt;"LIBSETS_SETTYPE_MYTHIC"), IF(Q316&lt;&gt;"",VLOOKUP(Q316,'ESO zone constants'!$D$2:$H$4950,5,FALSE),""),"")</f>
        <v>1000</v>
      </c>
      <c r="Q316" t="str">
        <f>IF(OR(K316="",K316&lt;=0,ISERROR(K316)),IF(AND(O316&lt;&gt;"",NOT(ISERROR(O316))),O316, ""),VLOOKUP(K316,'ESO wayshrine node constants'!$A$3:$D$10003,4,FALSE))</f>
        <v>Asylum Sanctorium</v>
      </c>
      <c r="S316" s="19" t="str">
        <f>IF(AND(R316&lt;&gt;"",NOT(ISERROR(R316))),R316,IF(P316&lt;&gt;"",IF(NOT(ISERROR(VLOOKUP(P316,'ESO Dungeon constants'!$D$3:$H$9999,5,FALSE))),VLOOKUP(P316,'ESO Dungeon constants'!$D$3:$I$9999,6,FALSE),VLOOKUP(P316,'ESO zone constants'!$H$2:$K$9984,4,FALSE)),""))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constants'!$D$2:$H$4950,5,FALSE),""),""),"")</f>
        <v/>
      </c>
      <c r="Z316" s="40"/>
      <c r="AA316" s="40"/>
      <c r="AB316" s="40"/>
      <c r="AC316" s="3" t="str">
        <f>IF(G316&lt;&gt;"LIBSETS_SETTYPE_BATTLEGROUND",IF(G316&lt;&gt;"LIBSETS_SETTYPE_SPECIAL",IF(AD316&lt;&gt;"",VLOOKUP(AD316,'ESO zone constants'!$D$2:$H$4950,5,FALSE),""),""),"")</f>
        <v/>
      </c>
      <c r="AE316" s="40"/>
      <c r="AF316" s="40"/>
      <c r="AG316" s="40"/>
      <c r="AH316" s="3" t="str">
        <f>IF(G316&lt;&gt;"LIBSETS_SETTYPE_BATTLEGROUND",IF(G316&lt;&gt;"LIBSETS_SETTYPE_SPECIAL",IF(AI316&lt;&gt;"",VLOOKUP(AI316,'ESO zone constants'!$D$2:$H$4950,5,FALSE),""),""),"")</f>
        <v/>
      </c>
      <c r="AJ316" s="40"/>
      <c r="AK316" s="40"/>
      <c r="AL316" s="40"/>
      <c r="AM316" s="3" t="str">
        <f>IF(G316&lt;&gt;"LIBSETS_SETTYPE_BATTLEGROUND",IF(G316&lt;&gt;"LIBSETS_SETTYPE_SPECIAL",IF(AN316&lt;&gt;"",VLOOKUP(AN316,'ESO zone constants'!$D$2:$H$4950,5,FALSE),""),""),"")</f>
        <v/>
      </c>
      <c r="AO316" s="40"/>
      <c r="AP316" s="40"/>
      <c r="AQ316" s="40"/>
      <c r="AR316" s="3" t="str">
        <f>IF(G316&lt;&gt;"LIBSETS_SETTYPE_BATTLEGROUND",IF(G316&lt;&gt;"LIBSETS_SETTYPE_SPECIAL",IF(AS316&lt;&gt;"",VLOOKUP(AS316,'ESO zone constants'!$D$2:$H$4950,5,FALSE),""),""),"")</f>
        <v/>
      </c>
      <c r="AT316" s="40"/>
      <c r="AU316" s="40"/>
      <c r="AV316" s="40"/>
      <c r="AW316" s="21" t="str">
        <f t="shared" si="25"/>
        <v>[363] = {wayshrines={-1,-1,-1,},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1311</v>
      </c>
      <c r="C317" t="s">
        <v>1311</v>
      </c>
      <c r="D317" s="3">
        <f t="shared" si="24"/>
        <v>364</v>
      </c>
      <c r="G317" s="8" t="s">
        <v>1656</v>
      </c>
      <c r="I317" t="s">
        <v>97</v>
      </c>
      <c r="J317" t="s">
        <v>97</v>
      </c>
      <c r="K317">
        <v>-1</v>
      </c>
      <c r="L317">
        <v>-1</v>
      </c>
      <c r="M317">
        <v>-1</v>
      </c>
      <c r="N317">
        <v>0</v>
      </c>
      <c r="O317" s="70" t="s">
        <v>667</v>
      </c>
      <c r="P317" s="3">
        <f>IF(AND(G317&lt;&gt;"LIBSETS_SETTYPE_BATTLEGROUND",G317&lt;&gt;"LIBSETS_SETTYPE_SPECIAL",G317&lt;&gt;"LIBSETS_SETTYPE_MYTHIC"), IF(Q317&lt;&gt;"",VLOOKUP(Q317,'ESO zone constants'!$D$2:$H$4950,5,FALSE),""),"")</f>
        <v>1000</v>
      </c>
      <c r="Q317" t="str">
        <f>IF(OR(K317="",K317&lt;=0,ISERROR(K317)),IF(AND(O317&lt;&gt;"",NOT(ISERROR(O317))),O317, ""),VLOOKUP(K317,'ESO wayshrine node constants'!$A$3:$D$10003,4,FALSE))</f>
        <v>Asylum Sanctorium</v>
      </c>
      <c r="S317" s="19" t="str">
        <f>IF(AND(R317&lt;&gt;"",NOT(ISERROR(R317))),R317,IF(P317&lt;&gt;"",IF(NOT(ISERROR(VLOOKUP(P317,'ESO Dungeon constants'!$D$3:$H$9999,5,FALSE))),VLOOKUP(P317,'ESO Dungeon constants'!$D$3:$I$9999,6,FALSE),VLOOKUP(P317,'ESO zone constants'!$H$2:$K$9984,4,FALSE)),""))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constants'!$D$2:$H$4950,5,FALSE),""),""),"")</f>
        <v/>
      </c>
      <c r="Z317" s="40"/>
      <c r="AA317" s="40"/>
      <c r="AB317" s="40"/>
      <c r="AC317" s="3" t="str">
        <f>IF(G317&lt;&gt;"LIBSETS_SETTYPE_BATTLEGROUND",IF(G317&lt;&gt;"LIBSETS_SETTYPE_SPECIAL",IF(AD317&lt;&gt;"",VLOOKUP(AD317,'ESO zone constants'!$D$2:$H$4950,5,FALSE),""),""),"")</f>
        <v/>
      </c>
      <c r="AE317" s="40"/>
      <c r="AF317" s="40"/>
      <c r="AG317" s="40"/>
      <c r="AH317" s="3" t="str">
        <f>IF(G317&lt;&gt;"LIBSETS_SETTYPE_BATTLEGROUND",IF(G317&lt;&gt;"LIBSETS_SETTYPE_SPECIAL",IF(AI317&lt;&gt;"",VLOOKUP(AI317,'ESO zone constants'!$D$2:$H$4950,5,FALSE),""),""),"")</f>
        <v/>
      </c>
      <c r="AJ317" s="40"/>
      <c r="AK317" s="40"/>
      <c r="AL317" s="40"/>
      <c r="AM317" s="3" t="str">
        <f>IF(G317&lt;&gt;"LIBSETS_SETTYPE_BATTLEGROUND",IF(G317&lt;&gt;"LIBSETS_SETTYPE_SPECIAL",IF(AN317&lt;&gt;"",VLOOKUP(AN317,'ESO zone constants'!$D$2:$H$4950,5,FALSE),""),""),"")</f>
        <v/>
      </c>
      <c r="AO317" s="40"/>
      <c r="AP317" s="40"/>
      <c r="AQ317" s="40"/>
      <c r="AR317" s="3" t="str">
        <f>IF(G317&lt;&gt;"LIBSETS_SETTYPE_BATTLEGROUND",IF(G317&lt;&gt;"LIBSETS_SETTYPE_SPECIAL",IF(AS317&lt;&gt;"",VLOOKUP(AS317,'ESO zone constants'!$D$2:$H$4950,5,FALSE),""),""),"")</f>
        <v/>
      </c>
      <c r="AT317" s="40"/>
      <c r="AU317" s="40"/>
      <c r="AV317" s="40"/>
      <c r="AW317" s="21" t="str">
        <f t="shared" si="25"/>
        <v>[364] = {wayshrines={-1,-1,-1,},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1312</v>
      </c>
      <c r="C318" t="s">
        <v>1313</v>
      </c>
      <c r="D318" s="3">
        <f t="shared" si="24"/>
        <v>365</v>
      </c>
      <c r="G318" s="8" t="s">
        <v>1656</v>
      </c>
      <c r="I318" t="s">
        <v>97</v>
      </c>
      <c r="J318" t="s">
        <v>97</v>
      </c>
      <c r="K318">
        <v>-1</v>
      </c>
      <c r="L318">
        <v>-1</v>
      </c>
      <c r="M318">
        <v>-1</v>
      </c>
      <c r="N318">
        <v>0</v>
      </c>
      <c r="O318" s="70" t="s">
        <v>667</v>
      </c>
      <c r="P318" s="3">
        <f>IF(AND(G318&lt;&gt;"LIBSETS_SETTYPE_BATTLEGROUND",G318&lt;&gt;"LIBSETS_SETTYPE_SPECIAL",G318&lt;&gt;"LIBSETS_SETTYPE_MYTHIC"), IF(Q318&lt;&gt;"",VLOOKUP(Q318,'ESO zone constants'!$D$2:$H$4950,5,FALSE),""),"")</f>
        <v>1000</v>
      </c>
      <c r="Q318" t="str">
        <f>IF(OR(K318="",K318&lt;=0,ISERROR(K318)),IF(AND(O318&lt;&gt;"",NOT(ISERROR(O318))),O318, ""),VLOOKUP(K318,'ESO wayshrine node constants'!$A$3:$D$10003,4,FALSE))</f>
        <v>Asylum Sanctorium</v>
      </c>
      <c r="S318" s="19" t="str">
        <f>IF(AND(R318&lt;&gt;"",NOT(ISERROR(R318))),R318,IF(P318&lt;&gt;"",IF(NOT(ISERROR(VLOOKUP(P318,'ESO Dungeon constants'!$D$3:$H$9999,5,FALSE))),VLOOKUP(P318,'ESO Dungeon constants'!$D$3:$I$9999,6,FALSE),VLOOKUP(P318,'ESO zone constants'!$H$2:$K$9984,4,FALSE)),""))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constants'!$D$2:$H$4950,5,FALSE),""),""),"")</f>
        <v/>
      </c>
      <c r="Z318" s="40"/>
      <c r="AA318" s="40"/>
      <c r="AB318" s="40"/>
      <c r="AC318" s="3" t="str">
        <f>IF(G318&lt;&gt;"LIBSETS_SETTYPE_BATTLEGROUND",IF(G318&lt;&gt;"LIBSETS_SETTYPE_SPECIAL",IF(AD318&lt;&gt;"",VLOOKUP(AD318,'ESO zone constants'!$D$2:$H$4950,5,FALSE),""),""),"")</f>
        <v/>
      </c>
      <c r="AE318" s="40"/>
      <c r="AF318" s="40"/>
      <c r="AG318" s="40"/>
      <c r="AH318" s="3" t="str">
        <f>IF(G318&lt;&gt;"LIBSETS_SETTYPE_BATTLEGROUND",IF(G318&lt;&gt;"LIBSETS_SETTYPE_SPECIAL",IF(AI318&lt;&gt;"",VLOOKUP(AI318,'ESO zone constants'!$D$2:$H$4950,5,FALSE),""),""),"")</f>
        <v/>
      </c>
      <c r="AJ318" s="40"/>
      <c r="AK318" s="40"/>
      <c r="AL318" s="40"/>
      <c r="AM318" s="3" t="str">
        <f>IF(G318&lt;&gt;"LIBSETS_SETTYPE_BATTLEGROUND",IF(G318&lt;&gt;"LIBSETS_SETTYPE_SPECIAL",IF(AN318&lt;&gt;"",VLOOKUP(AN318,'ESO zone constants'!$D$2:$H$4950,5,FALSE),""),""),"")</f>
        <v/>
      </c>
      <c r="AO318" s="40"/>
      <c r="AP318" s="40"/>
      <c r="AQ318" s="40"/>
      <c r="AR318" s="3" t="str">
        <f>IF(G318&lt;&gt;"LIBSETS_SETTYPE_BATTLEGROUND",IF(G318&lt;&gt;"LIBSETS_SETTYPE_SPECIAL",IF(AS318&lt;&gt;"",VLOOKUP(AS318,'ESO zone constants'!$D$2:$H$4950,5,FALSE),""),""),"")</f>
        <v/>
      </c>
      <c r="AT318" s="40"/>
      <c r="AU318" s="40"/>
      <c r="AV318" s="40"/>
      <c r="AW318" s="21" t="str">
        <f t="shared" si="25"/>
        <v>[365] = {wayshrines={-1,-1,-1,},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1314</v>
      </c>
      <c r="C319" t="s">
        <v>1315</v>
      </c>
      <c r="D319" s="3">
        <f t="shared" si="24"/>
        <v>366</v>
      </c>
      <c r="G319" s="8" t="s">
        <v>1656</v>
      </c>
      <c r="I319" t="s">
        <v>97</v>
      </c>
      <c r="J319" t="s">
        <v>97</v>
      </c>
      <c r="K319">
        <v>-1</v>
      </c>
      <c r="L319">
        <v>-1</v>
      </c>
      <c r="M319">
        <v>-1</v>
      </c>
      <c r="N319">
        <v>0</v>
      </c>
      <c r="O319" s="70" t="s">
        <v>667</v>
      </c>
      <c r="P319" s="3">
        <f>IF(AND(G319&lt;&gt;"LIBSETS_SETTYPE_BATTLEGROUND",G319&lt;&gt;"LIBSETS_SETTYPE_SPECIAL",G319&lt;&gt;"LIBSETS_SETTYPE_MYTHIC"), IF(Q319&lt;&gt;"",VLOOKUP(Q319,'ESO zone constants'!$D$2:$H$4950,5,FALSE),""),"")</f>
        <v>1000</v>
      </c>
      <c r="Q319" t="str">
        <f>IF(OR(K319="",K319&lt;=0,ISERROR(K319)),IF(AND(O319&lt;&gt;"",NOT(ISERROR(O319))),O319, ""),VLOOKUP(K319,'ESO wayshrine node constants'!$A$3:$D$10003,4,FALSE))</f>
        <v>Asylum Sanctorium</v>
      </c>
      <c r="S319" s="19" t="str">
        <f>IF(AND(R319&lt;&gt;"",NOT(ISERROR(R319))),R319,IF(P319&lt;&gt;"",IF(NOT(ISERROR(VLOOKUP(P319,'ESO Dungeon constants'!$D$3:$H$9999,5,FALSE))),VLOOKUP(P319,'ESO Dungeon constants'!$D$3:$I$9999,6,FALSE),VLOOKUP(P319,'ESO zone constants'!$H$2:$K$9984,4,FALSE)),""))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constants'!$D$2:$H$4950,5,FALSE),""),""),"")</f>
        <v/>
      </c>
      <c r="Z319" s="40"/>
      <c r="AA319" s="40"/>
      <c r="AB319" s="40"/>
      <c r="AC319" s="3" t="str">
        <f>IF(G319&lt;&gt;"LIBSETS_SETTYPE_BATTLEGROUND",IF(G319&lt;&gt;"LIBSETS_SETTYPE_SPECIAL",IF(AD319&lt;&gt;"",VLOOKUP(AD319,'ESO zone constants'!$D$2:$H$4950,5,FALSE),""),""),"")</f>
        <v/>
      </c>
      <c r="AE319" s="40"/>
      <c r="AF319" s="40"/>
      <c r="AG319" s="40"/>
      <c r="AH319" s="3" t="str">
        <f>IF(G319&lt;&gt;"LIBSETS_SETTYPE_BATTLEGROUND",IF(G319&lt;&gt;"LIBSETS_SETTYPE_SPECIAL",IF(AI319&lt;&gt;"",VLOOKUP(AI319,'ESO zone constants'!$D$2:$H$4950,5,FALSE),""),""),"")</f>
        <v/>
      </c>
      <c r="AJ319" s="40"/>
      <c r="AK319" s="40"/>
      <c r="AL319" s="40"/>
      <c r="AM319" s="3" t="str">
        <f>IF(G319&lt;&gt;"LIBSETS_SETTYPE_BATTLEGROUND",IF(G319&lt;&gt;"LIBSETS_SETTYPE_SPECIAL",IF(AN319&lt;&gt;"",VLOOKUP(AN319,'ESO zone constants'!$D$2:$H$4950,5,FALSE),""),""),"")</f>
        <v/>
      </c>
      <c r="AO319" s="40"/>
      <c r="AP319" s="40"/>
      <c r="AQ319" s="40"/>
      <c r="AR319" s="3" t="str">
        <f>IF(G319&lt;&gt;"LIBSETS_SETTYPE_BATTLEGROUND",IF(G319&lt;&gt;"LIBSETS_SETTYPE_SPECIAL",IF(AS319&lt;&gt;"",VLOOKUP(AS319,'ESO zone constants'!$D$2:$H$4950,5,FALSE),""),""),"")</f>
        <v/>
      </c>
      <c r="AT319" s="40"/>
      <c r="AU319" s="40"/>
      <c r="AV319" s="40"/>
      <c r="AW319" s="21" t="str">
        <f t="shared" si="25"/>
        <v>[366] = {wayshrines={-1,-1,-1,},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1316</v>
      </c>
      <c r="C320" t="s">
        <v>1317</v>
      </c>
      <c r="D320" s="3">
        <f t="shared" si="24"/>
        <v>367</v>
      </c>
      <c r="G320" s="8" t="s">
        <v>1656</v>
      </c>
      <c r="I320" t="s">
        <v>97</v>
      </c>
      <c r="J320" t="s">
        <v>97</v>
      </c>
      <c r="K320">
        <v>-1</v>
      </c>
      <c r="L320">
        <v>-1</v>
      </c>
      <c r="M320">
        <v>-1</v>
      </c>
      <c r="N320">
        <v>0</v>
      </c>
      <c r="O320" s="70" t="s">
        <v>667</v>
      </c>
      <c r="P320" s="3">
        <f>IF(AND(G320&lt;&gt;"LIBSETS_SETTYPE_BATTLEGROUND",G320&lt;&gt;"LIBSETS_SETTYPE_SPECIAL",G320&lt;&gt;"LIBSETS_SETTYPE_MYTHIC"), IF(Q320&lt;&gt;"",VLOOKUP(Q320,'ESO zone constants'!$D$2:$H$4950,5,FALSE),""),"")</f>
        <v>1000</v>
      </c>
      <c r="Q320" t="str">
        <f>IF(OR(K320="",K320&lt;=0,ISERROR(K320)),IF(AND(O320&lt;&gt;"",NOT(ISERROR(O320))),O320, ""),VLOOKUP(K320,'ESO wayshrine node constants'!$A$3:$D$10003,4,FALSE))</f>
        <v>Asylum Sanctorium</v>
      </c>
      <c r="S320" s="19" t="str">
        <f>IF(AND(R320&lt;&gt;"",NOT(ISERROR(R320))),R320,IF(P320&lt;&gt;"",IF(NOT(ISERROR(VLOOKUP(P320,'ESO Dungeon constants'!$D$3:$H$9999,5,FALSE))),VLOOKUP(P320,'ESO Dungeon constants'!$D$3:$I$9999,6,FALSE),VLOOKUP(P320,'ESO zone constants'!$H$2:$K$9984,4,FALSE)),""))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constants'!$D$2:$H$4950,5,FALSE),""),""),"")</f>
        <v/>
      </c>
      <c r="Z320" s="40"/>
      <c r="AA320" s="40"/>
      <c r="AB320" s="40"/>
      <c r="AC320" s="3" t="str">
        <f>IF(G320&lt;&gt;"LIBSETS_SETTYPE_BATTLEGROUND",IF(G320&lt;&gt;"LIBSETS_SETTYPE_SPECIAL",IF(AD320&lt;&gt;"",VLOOKUP(AD320,'ESO zone constants'!$D$2:$H$4950,5,FALSE),""),""),"")</f>
        <v/>
      </c>
      <c r="AE320" s="40"/>
      <c r="AF320" s="40"/>
      <c r="AG320" s="40"/>
      <c r="AH320" s="3" t="str">
        <f>IF(G320&lt;&gt;"LIBSETS_SETTYPE_BATTLEGROUND",IF(G320&lt;&gt;"LIBSETS_SETTYPE_SPECIAL",IF(AI320&lt;&gt;"",VLOOKUP(AI320,'ESO zone constants'!$D$2:$H$4950,5,FALSE),""),""),"")</f>
        <v/>
      </c>
      <c r="AJ320" s="40"/>
      <c r="AK320" s="40"/>
      <c r="AL320" s="40"/>
      <c r="AM320" s="3" t="str">
        <f>IF(G320&lt;&gt;"LIBSETS_SETTYPE_BATTLEGROUND",IF(G320&lt;&gt;"LIBSETS_SETTYPE_SPECIAL",IF(AN320&lt;&gt;"",VLOOKUP(AN320,'ESO zone constants'!$D$2:$H$4950,5,FALSE),""),""),"")</f>
        <v/>
      </c>
      <c r="AO320" s="40"/>
      <c r="AP320" s="40"/>
      <c r="AQ320" s="40"/>
      <c r="AR320" s="3" t="str">
        <f>IF(G320&lt;&gt;"LIBSETS_SETTYPE_BATTLEGROUND",IF(G320&lt;&gt;"LIBSETS_SETTYPE_SPECIAL",IF(AS320&lt;&gt;"",VLOOKUP(AS320,'ESO zone constants'!$D$2:$H$4950,5,FALSE),""),""),"")</f>
        <v/>
      </c>
      <c r="AT320" s="40"/>
      <c r="AU320" s="40"/>
      <c r="AV320" s="40"/>
      <c r="AW320" s="21" t="str">
        <f t="shared" si="25"/>
        <v>[367] = {wayshrines={-1,-1,-1,},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1318</v>
      </c>
      <c r="C321" t="s">
        <v>1319</v>
      </c>
      <c r="D321" s="3">
        <f t="shared" si="24"/>
        <v>368</v>
      </c>
      <c r="G321" s="8" t="s">
        <v>1656</v>
      </c>
      <c r="I321" t="s">
        <v>97</v>
      </c>
      <c r="J321" t="s">
        <v>97</v>
      </c>
      <c r="K321">
        <v>-1</v>
      </c>
      <c r="L321">
        <v>-1</v>
      </c>
      <c r="M321">
        <v>-1</v>
      </c>
      <c r="N321">
        <v>0</v>
      </c>
      <c r="O321" s="70" t="s">
        <v>667</v>
      </c>
      <c r="P321" s="3">
        <f>IF(AND(G321&lt;&gt;"LIBSETS_SETTYPE_BATTLEGROUND",G321&lt;&gt;"LIBSETS_SETTYPE_SPECIAL",G321&lt;&gt;"LIBSETS_SETTYPE_MYTHIC"), IF(Q321&lt;&gt;"",VLOOKUP(Q321,'ESO zone constants'!$D$2:$H$4950,5,FALSE),""),"")</f>
        <v>1000</v>
      </c>
      <c r="Q321" t="str">
        <f>IF(OR(K321="",K321&lt;=0,ISERROR(K321)),IF(AND(O321&lt;&gt;"",NOT(ISERROR(O321))),O321, ""),VLOOKUP(K321,'ESO wayshrine node constants'!$A$3:$D$10003,4,FALSE))</f>
        <v>Asylum Sanctorium</v>
      </c>
      <c r="S321" s="19" t="str">
        <f>IF(AND(R321&lt;&gt;"",NOT(ISERROR(R321))),R321,IF(P321&lt;&gt;"",IF(NOT(ISERROR(VLOOKUP(P321,'ESO Dungeon constants'!$D$3:$H$9999,5,FALSE))),VLOOKUP(P321,'ESO Dungeon constants'!$D$3:$I$9999,6,FALSE),VLOOKUP(P321,'ESO zone constants'!$H$2:$K$9984,4,FALSE)),""))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constants'!$D$2:$H$4950,5,FALSE),""),""),"")</f>
        <v/>
      </c>
      <c r="Z321" s="40"/>
      <c r="AA321" s="40"/>
      <c r="AB321" s="40"/>
      <c r="AC321" s="3" t="str">
        <f>IF(G321&lt;&gt;"LIBSETS_SETTYPE_BATTLEGROUND",IF(G321&lt;&gt;"LIBSETS_SETTYPE_SPECIAL",IF(AD321&lt;&gt;"",VLOOKUP(AD321,'ESO zone constants'!$D$2:$H$4950,5,FALSE),""),""),"")</f>
        <v/>
      </c>
      <c r="AE321" s="40"/>
      <c r="AF321" s="40"/>
      <c r="AG321" s="40"/>
      <c r="AH321" s="3" t="str">
        <f>IF(G321&lt;&gt;"LIBSETS_SETTYPE_BATTLEGROUND",IF(G321&lt;&gt;"LIBSETS_SETTYPE_SPECIAL",IF(AI321&lt;&gt;"",VLOOKUP(AI321,'ESO zone constants'!$D$2:$H$4950,5,FALSE),""),""),"")</f>
        <v/>
      </c>
      <c r="AJ321" s="40"/>
      <c r="AK321" s="40"/>
      <c r="AL321" s="40"/>
      <c r="AM321" s="3" t="str">
        <f>IF(G321&lt;&gt;"LIBSETS_SETTYPE_BATTLEGROUND",IF(G321&lt;&gt;"LIBSETS_SETTYPE_SPECIAL",IF(AN321&lt;&gt;"",VLOOKUP(AN321,'ESO zone constants'!$D$2:$H$4950,5,FALSE),""),""),"")</f>
        <v/>
      </c>
      <c r="AO321" s="40"/>
      <c r="AP321" s="40"/>
      <c r="AQ321" s="40"/>
      <c r="AR321" s="3" t="str">
        <f>IF(G321&lt;&gt;"LIBSETS_SETTYPE_BATTLEGROUND",IF(G321&lt;&gt;"LIBSETS_SETTYPE_SPECIAL",IF(AS321&lt;&gt;"",VLOOKUP(AS321,'ESO zone constants'!$D$2:$H$4950,5,FALSE),""),""),"")</f>
        <v/>
      </c>
      <c r="AT321" s="40"/>
      <c r="AU321" s="40"/>
      <c r="AV321" s="40"/>
      <c r="AW321" s="21" t="str">
        <f t="shared" si="25"/>
        <v>[368] = {wayshrines={-1,-1,-1,},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1320</v>
      </c>
      <c r="C322" t="s">
        <v>1321</v>
      </c>
      <c r="D322" s="3">
        <f t="shared" si="24"/>
        <v>369</v>
      </c>
      <c r="G322" s="8" t="s">
        <v>1647</v>
      </c>
      <c r="I322" t="s">
        <v>97</v>
      </c>
      <c r="J322" t="s">
        <v>97</v>
      </c>
      <c r="K322">
        <v>-1</v>
      </c>
      <c r="L322">
        <v>-1</v>
      </c>
      <c r="M322">
        <v>-1</v>
      </c>
      <c r="N322">
        <v>0</v>
      </c>
      <c r="O322" s="70" t="s">
        <v>457</v>
      </c>
      <c r="P322" s="3">
        <f>IF(AND(G322&lt;&gt;"LIBSETS_SETTYPE_BATTLEGROUND",G322&lt;&gt;"LIBSETS_SETTYPE_SPECIAL",G322&lt;&gt;"LIBSETS_SETTYPE_MYTHIC"), IF(Q322&lt;&gt;"",VLOOKUP(Q322,'ESO zone constants'!$D$2:$H$4950,5,FALSE),""),"")</f>
        <v>677</v>
      </c>
      <c r="Q322" t="str">
        <f>IF(OR(K322="",K322&lt;=0,ISERROR(K322)),IF(AND(O322&lt;&gt;"",NOT(ISERROR(O322))),O322, ""),VLOOKUP(K322,'ESO wayshrine node constants'!$A$3:$D$10003,4,FALSE))</f>
        <v>Maelstrom Arena</v>
      </c>
      <c r="S322" s="19" t="str">
        <f>IF(AND(R322&lt;&gt;"",NOT(ISERROR(R322))),R322,IF(P322&lt;&gt;"",IF(NOT(ISERROR(VLOOKUP(P322,'ESO Dungeon constants'!$D$3:$H$9999,5,FALSE))),VLOOKUP(P322,'ESO Dungeon constants'!$D$3:$I$9999,6,FALSE),VLOOKUP(P322,'ESO zone constants'!$H$2:$K$9984,4,FALSE)),""))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constants'!$D$2:$H$4950,5,FALSE),""),""),"")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constants'!$D$2:$H$4950,5,FALSE),""),""),"")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constants'!$D$2:$H$4950,5,FALSE),""),""),"")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constants'!$D$2:$H$4950,5,FALSE),""),""),"")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constants'!$D$2:$H$4950,5,FALSE),""),""),"")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{wayshrines={-1,-1,-1,},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1322</v>
      </c>
      <c r="C323" t="s">
        <v>1323</v>
      </c>
      <c r="D323" s="3">
        <f t="shared" ref="D323:D386" si="30">A323</f>
        <v>370</v>
      </c>
      <c r="G323" s="8" t="s">
        <v>1647</v>
      </c>
      <c r="I323" t="s">
        <v>97</v>
      </c>
      <c r="J323" t="s">
        <v>97</v>
      </c>
      <c r="K323">
        <v>-1</v>
      </c>
      <c r="L323">
        <v>-1</v>
      </c>
      <c r="M323">
        <v>-1</v>
      </c>
      <c r="N323">
        <v>0</v>
      </c>
      <c r="O323" s="70" t="s">
        <v>457</v>
      </c>
      <c r="P323" s="3">
        <f>IF(AND(G323&lt;&gt;"LIBSETS_SETTYPE_BATTLEGROUND",G323&lt;&gt;"LIBSETS_SETTYPE_SPECIAL",G323&lt;&gt;"LIBSETS_SETTYPE_MYTHIC"), IF(Q323&lt;&gt;"",VLOOKUP(Q323,'ESO zone constants'!$D$2:$H$4950,5,FALSE),""),"")</f>
        <v>677</v>
      </c>
      <c r="Q323" t="str">
        <f>IF(OR(K323="",K323&lt;=0,ISERROR(K323)),IF(AND(O323&lt;&gt;"",NOT(ISERROR(O323))),O323, ""),VLOOKUP(K323,'ESO wayshrine node constants'!$A$3:$D$10003,4,FALSE))</f>
        <v>Maelstrom Arena</v>
      </c>
      <c r="S323" s="19" t="str">
        <f>IF(AND(R323&lt;&gt;"",NOT(ISERROR(R323))),R323,IF(P323&lt;&gt;"",IF(NOT(ISERROR(VLOOKUP(P323,'ESO Dungeon constants'!$D$3:$H$9999,5,FALSE))),VLOOKUP(P323,'ESO Dungeon constants'!$D$3:$I$9999,6,FALSE),VLOOKUP(P323,'ESO zone constants'!$H$2:$K$9984,4,FALSE)),""))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constants'!$D$2:$H$4950,5,FALSE),""),""),"")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constants'!$D$2:$H$4950,5,FALSE),""),""),"")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constants'!$D$2:$H$4950,5,FALSE),""),""),"")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constants'!$D$2:$H$4950,5,FALSE),""),""),"")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constants'!$D$2:$H$4950,5,FALSE),""),""),"")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{wayshrines={-1,-1,-1,},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 t="shared" si="30"/>
        <v>371</v>
      </c>
      <c r="G324" s="8" t="s">
        <v>1647</v>
      </c>
      <c r="I324" t="s">
        <v>97</v>
      </c>
      <c r="J324" t="s">
        <v>97</v>
      </c>
      <c r="K324">
        <v>-1</v>
      </c>
      <c r="L324">
        <v>-1</v>
      </c>
      <c r="M324">
        <v>-1</v>
      </c>
      <c r="N324">
        <v>0</v>
      </c>
      <c r="O324" s="70" t="s">
        <v>457</v>
      </c>
      <c r="P324" s="3">
        <f>IF(AND(G324&lt;&gt;"LIBSETS_SETTYPE_BATTLEGROUND",G324&lt;&gt;"LIBSETS_SETTYPE_SPECIAL",G324&lt;&gt;"LIBSETS_SETTYPE_MYTHIC"), IF(Q324&lt;&gt;"",VLOOKUP(Q324,'ESO zone constants'!$D$2:$H$4950,5,FALSE),""),"")</f>
        <v>677</v>
      </c>
      <c r="Q324" t="str">
        <f>IF(OR(K324="",K324&lt;=0,ISERROR(K324)),IF(AND(O324&lt;&gt;"",NOT(ISERROR(O324))),O324, ""),VLOOKUP(K324,'ESO wayshrine node constants'!$A$3:$D$10003,4,FALSE))</f>
        <v>Maelstrom Arena</v>
      </c>
      <c r="S324" s="19" t="str">
        <f>IF(AND(R324&lt;&gt;"",NOT(ISERROR(R324))),R324,IF(P324&lt;&gt;"",IF(NOT(ISERROR(VLOOKUP(P324,'ESO Dungeon constants'!$D$3:$H$9999,5,FALSE))),VLOOKUP(P324,'ESO Dungeon constants'!$D$3:$I$9999,6,FALSE),VLOOKUP(P324,'ESO zone constants'!$H$2:$K$9984,4,FALSE)),""))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constants'!$D$2:$H$4950,5,FALSE),""),""),"")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constants'!$D$2:$H$4950,5,FALSE),""),""),"")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constants'!$D$2:$H$4950,5,FALSE),""),""),"")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constants'!$D$2:$H$4950,5,FALSE),""),""),"")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constants'!$D$2:$H$4950,5,FALSE),""),""),"")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{wayshrines={-1,-1,-1,}, dlcId=DLC_ORSINIUM</v>
      </c>
      <c r="AX324" s="21" t="str">
        <f t="shared" si="32"/>
        <v>, zoneIds={677}, veteran=false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x14ac:dyDescent="0.25">
      <c r="A325" s="12">
        <v>372</v>
      </c>
      <c r="B325" t="s">
        <v>1326</v>
      </c>
      <c r="C325" t="s">
        <v>1327</v>
      </c>
      <c r="D325" s="3">
        <f t="shared" si="30"/>
        <v>372</v>
      </c>
      <c r="G325" s="8" t="s">
        <v>1647</v>
      </c>
      <c r="I325" t="s">
        <v>97</v>
      </c>
      <c r="J325" t="s">
        <v>97</v>
      </c>
      <c r="K325">
        <v>-1</v>
      </c>
      <c r="L325">
        <v>-1</v>
      </c>
      <c r="M325">
        <v>-1</v>
      </c>
      <c r="N325">
        <v>0</v>
      </c>
      <c r="O325" s="70" t="s">
        <v>457</v>
      </c>
      <c r="P325" s="3">
        <f>IF(AND(G325&lt;&gt;"LIBSETS_SETTYPE_BATTLEGROUND",G325&lt;&gt;"LIBSETS_SETTYPE_SPECIAL",G325&lt;&gt;"LIBSETS_SETTYPE_MYTHIC"), IF(Q325&lt;&gt;"",VLOOKUP(Q325,'ESO zone constants'!$D$2:$H$4950,5,FALSE),""),"")</f>
        <v>677</v>
      </c>
      <c r="Q325" t="str">
        <f>IF(OR(K325="",K325&lt;=0,ISERROR(K325)),IF(AND(O325&lt;&gt;"",NOT(ISERROR(O325))),O325, ""),VLOOKUP(K325,'ESO wayshrine node constants'!$A$3:$D$10003,4,FALSE))</f>
        <v>Maelstrom Arena</v>
      </c>
      <c r="S325" s="19" t="str">
        <f>IF(AND(R325&lt;&gt;"",NOT(ISERROR(R325))),R325,IF(P325&lt;&gt;"",IF(NOT(ISERROR(VLOOKUP(P325,'ESO Dungeon constants'!$D$3:$H$9999,5,FALSE))),VLOOKUP(P325,'ESO Dungeon constants'!$D$3:$I$9999,6,FALSE),VLOOKUP(P325,'ESO zone constants'!$H$2:$K$9984,4,FALSE)),""))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constants'!$D$2:$H$4950,5,FALSE),""),""),"")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constants'!$D$2:$H$4950,5,FALSE),""),""),"")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constants'!$D$2:$H$4950,5,FALSE),""),""),"")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constants'!$D$2:$H$4950,5,FALSE),""),""),"")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constants'!$D$2:$H$4950,5,FALSE),""),""),"")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{wayshrines={-1,-1,-1,},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1328</v>
      </c>
      <c r="C326" t="s">
        <v>1329</v>
      </c>
      <c r="D326" s="3">
        <f t="shared" si="30"/>
        <v>373</v>
      </c>
      <c r="G326" s="8" t="s">
        <v>1647</v>
      </c>
      <c r="I326" t="s">
        <v>97</v>
      </c>
      <c r="J326" t="s">
        <v>97</v>
      </c>
      <c r="K326">
        <v>-1</v>
      </c>
      <c r="L326">
        <v>-1</v>
      </c>
      <c r="M326">
        <v>-1</v>
      </c>
      <c r="N326">
        <v>0</v>
      </c>
      <c r="O326" s="70" t="s">
        <v>457</v>
      </c>
      <c r="P326" s="3">
        <f>IF(AND(G326&lt;&gt;"LIBSETS_SETTYPE_BATTLEGROUND",G326&lt;&gt;"LIBSETS_SETTYPE_SPECIAL",G326&lt;&gt;"LIBSETS_SETTYPE_MYTHIC"), IF(Q326&lt;&gt;"",VLOOKUP(Q326,'ESO zone constants'!$D$2:$H$4950,5,FALSE),""),"")</f>
        <v>677</v>
      </c>
      <c r="Q326" t="str">
        <f>IF(OR(K326="",K326&lt;=0,ISERROR(K326)),IF(AND(O326&lt;&gt;"",NOT(ISERROR(O326))),O326, ""),VLOOKUP(K326,'ESO wayshrine node constants'!$A$3:$D$10003,4,FALSE))</f>
        <v>Maelstrom Arena</v>
      </c>
      <c r="S326" s="19" t="str">
        <f>IF(AND(R326&lt;&gt;"",NOT(ISERROR(R326))),R326,IF(P326&lt;&gt;"",IF(NOT(ISERROR(VLOOKUP(P326,'ESO Dungeon constants'!$D$3:$H$9999,5,FALSE))),VLOOKUP(P326,'ESO Dungeon constants'!$D$3:$I$9999,6,FALSE),VLOOKUP(P326,'ESO zone constants'!$H$2:$K$9984,4,FALSE)),""))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constants'!$D$2:$H$4950,5,FALSE),""),""),"")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constants'!$D$2:$H$4950,5,FALSE),""),""),"")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constants'!$D$2:$H$4950,5,FALSE),""),""),"")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constants'!$D$2:$H$4950,5,FALSE),""),""),"")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constants'!$D$2:$H$4950,5,FALSE),""),""),"")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{wayshrines={-1,-1,-1,},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1330</v>
      </c>
      <c r="C327" t="s">
        <v>1331</v>
      </c>
      <c r="D327" s="3">
        <f t="shared" si="30"/>
        <v>374</v>
      </c>
      <c r="G327" s="8" t="s">
        <v>1647</v>
      </c>
      <c r="I327" t="s">
        <v>97</v>
      </c>
      <c r="J327" t="s">
        <v>97</v>
      </c>
      <c r="K327">
        <v>-1</v>
      </c>
      <c r="L327">
        <v>-1</v>
      </c>
      <c r="M327">
        <v>-1</v>
      </c>
      <c r="N327">
        <v>0</v>
      </c>
      <c r="O327" s="70" t="s">
        <v>457</v>
      </c>
      <c r="P327" s="3">
        <f>IF(AND(G327&lt;&gt;"LIBSETS_SETTYPE_BATTLEGROUND",G327&lt;&gt;"LIBSETS_SETTYPE_SPECIAL",G327&lt;&gt;"LIBSETS_SETTYPE_MYTHIC"), IF(Q327&lt;&gt;"",VLOOKUP(Q327,'ESO zone constants'!$D$2:$H$4950,5,FALSE),""),"")</f>
        <v>677</v>
      </c>
      <c r="Q327" t="str">
        <f>IF(OR(K327="",K327&lt;=0,ISERROR(K327)),IF(AND(O327&lt;&gt;"",NOT(ISERROR(O327))),O327, ""),VLOOKUP(K327,'ESO wayshrine node constants'!$A$3:$D$10003,4,FALSE))</f>
        <v>Maelstrom Arena</v>
      </c>
      <c r="S327" s="19" t="str">
        <f>IF(AND(R327&lt;&gt;"",NOT(ISERROR(R327))),R327,IF(P327&lt;&gt;"",IF(NOT(ISERROR(VLOOKUP(P327,'ESO Dungeon constants'!$D$3:$H$9999,5,FALSE))),VLOOKUP(P327,'ESO Dungeon constants'!$D$3:$I$9999,6,FALSE),VLOOKUP(P327,'ESO zone constants'!$H$2:$K$9984,4,FALSE)),""))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constants'!$D$2:$H$4950,5,FALSE),""),""),"")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constants'!$D$2:$H$4950,5,FALSE),""),""),"")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constants'!$D$2:$H$4950,5,FALSE),""),""),"")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constants'!$D$2:$H$4950,5,FALSE),""),""),"")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constants'!$D$2:$H$4950,5,FALSE),""),""),"")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{wayshrines={-1,-1,-1,},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1332</v>
      </c>
      <c r="C328" t="s">
        <v>1333</v>
      </c>
      <c r="D328" s="3">
        <f t="shared" si="30"/>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constants'!$D$2:$H$4950,5,FALSE),""),"")</f>
        <v/>
      </c>
      <c r="Q328" t="str">
        <f>IF(OR(K328="",K328&lt;=0,ISERROR(K328)),IF(AND(O328&lt;&gt;"",NOT(ISERROR(O328))),O328, ""),VLOOKUP(K328,'ESO wayshrine node constants'!$A$3:$D$10003,4,FALSE))</f>
        <v>!Level up advisor</v>
      </c>
      <c r="S328" s="19" t="str">
        <f>IF(AND(R328&lt;&gt;"",NOT(ISERROR(R328))),R328,IF(P328&lt;&gt;"",IF(NOT(ISERROR(VLOOKUP(P328,'ESO Dungeon constants'!$D$3:$H$9999,5,FALSE))),VLOOKUP(P328,'ESO Dungeon constants'!$D$3:$I$9999,6,FALSE),VLOOKUP(P328,'ESO zone constants'!$H$2:$K$9984,4,FALSE)),""))</f>
        <v/>
      </c>
      <c r="T328" s="3" t="str">
        <f>IF(S328&lt;&gt;"",VLOOKUP(S328,'LibSets constants'!$B$4:$C$1000,2,FALSE),"")</f>
        <v/>
      </c>
      <c r="U328" s="33" t="s">
        <v>1802</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constants'!$D$2:$H$4950,5,FALSE),""),""),"")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constants'!$D$2:$H$4950,5,FALSE),""),""),"")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constants'!$D$2:$H$4950,5,FALSE),""),""),"")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constants'!$D$2:$H$4950,5,FALSE),""),""),"")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constants'!$D$2:$H$4950,5,FALSE),""),""),"")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1334</v>
      </c>
      <c r="C329" t="s">
        <v>1335</v>
      </c>
      <c r="D329" s="3">
        <f t="shared" si="30"/>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constants'!$D$2:$H$4950,5,FALSE),""),"")</f>
        <v/>
      </c>
      <c r="Q329" t="str">
        <f>IF(OR(K329="",K329&lt;=0,ISERROR(K329)),IF(AND(O329&lt;&gt;"",NOT(ISERROR(O329))),O329, ""),VLOOKUP(K329,'ESO wayshrine node constants'!$A$3:$D$10003,4,FALSE))</f>
        <v>!Level up advisor</v>
      </c>
      <c r="S329" s="19" t="str">
        <f>IF(AND(R329&lt;&gt;"",NOT(ISERROR(R329))),R329,IF(P329&lt;&gt;"",IF(NOT(ISERROR(VLOOKUP(P329,'ESO Dungeon constants'!$D$3:$H$9999,5,FALSE))),VLOOKUP(P329,'ESO Dungeon constants'!$D$3:$I$9999,6,FALSE),VLOOKUP(P329,'ESO zone constants'!$H$2:$K$9984,4,FALSE)),""))</f>
        <v/>
      </c>
      <c r="T329" s="3" t="str">
        <f>IF(S329&lt;&gt;"",VLOOKUP(S329,'LibSets constants'!$B$4:$C$1000,2,FALSE),"")</f>
        <v/>
      </c>
      <c r="U329" s="33" t="s">
        <v>1802</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constants'!$D$2:$H$4950,5,FALSE),""),""),"")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constants'!$D$2:$H$4950,5,FALSE),""),""),"")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constants'!$D$2:$H$4950,5,FALSE),""),""),"")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constants'!$D$2:$H$4950,5,FALSE),""),""),"")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constants'!$D$2:$H$4950,5,FALSE),""),""),"")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1336</v>
      </c>
      <c r="C330" t="s">
        <v>1337</v>
      </c>
      <c r="D330" s="3">
        <f t="shared" si="30"/>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constants'!$D$2:$H$4950,5,FALSE),""),"")</f>
        <v>1011</v>
      </c>
      <c r="Q330" t="str">
        <f>IF(OR(K330="",K330&lt;=0,ISERROR(K330)),IF(AND(O330&lt;&gt;"",NOT(ISERROR(O330))),O330, ""),VLOOKUP(K330,'ESO wayshrine node constants'!$A$3:$D$10003,4,FALSE))</f>
        <v>Summerset</v>
      </c>
      <c r="S330" s="19" t="str">
        <f>IF(AND(R330&lt;&gt;"",NOT(ISERROR(R330))),R330,IF(P330&lt;&gt;"",IF(NOT(ISERROR(VLOOKUP(P330,'ESO Dungeon constants'!$D$3:$H$9999,5,FALSE))),VLOOKUP(P330,'ESO Dungeon constants'!$D$3:$I$9999,6,FALSE),VLOOKUP(P330,'ESO zone constants'!$H$2:$K$9984,4,FALSE)),""))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constants'!$D$2:$H$4950,5,FALSE),""),""),"")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constants'!$D$2:$H$4950,5,FALSE),""),""),"")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constants'!$D$2:$H$4950,5,FALSE),""),""),"")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constants'!$D$2:$H$4950,5,FALSE),""),""),"")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constants'!$D$2:$H$4950,5,FALSE),""),""),"")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1338</v>
      </c>
      <c r="C331" t="s">
        <v>1339</v>
      </c>
      <c r="D331" s="3">
        <f t="shared" si="30"/>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constants'!$D$2:$H$4950,5,FALSE),""),"")</f>
        <v>1011</v>
      </c>
      <c r="Q331" t="str">
        <f>IF(OR(K331="",K331&lt;=0,ISERROR(K331)),IF(AND(O331&lt;&gt;"",NOT(ISERROR(O331))),O331, ""),VLOOKUP(K331,'ESO wayshrine node constants'!$A$3:$D$10003,4,FALSE))</f>
        <v>Summerset</v>
      </c>
      <c r="S331" s="19" t="str">
        <f>IF(AND(R331&lt;&gt;"",NOT(ISERROR(R331))),R331,IF(P331&lt;&gt;"",IF(NOT(ISERROR(VLOOKUP(P331,'ESO Dungeon constants'!$D$3:$H$9999,5,FALSE))),VLOOKUP(P331,'ESO Dungeon constants'!$D$3:$I$9999,6,FALSE),VLOOKUP(P331,'ESO zone constants'!$H$2:$K$9984,4,FALSE)),""))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constants'!$D$2:$H$4950,5,FALSE),""),""),"")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constants'!$D$2:$H$4950,5,FALSE),""),""),"")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constants'!$D$2:$H$4950,5,FALSE),""),""),"")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constants'!$D$2:$H$4950,5,FALSE),""),""),"")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constants'!$D$2:$H$4950,5,FALSE),""),""),"")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1340</v>
      </c>
      <c r="C332" t="s">
        <v>1341</v>
      </c>
      <c r="D332" s="3">
        <f t="shared" si="30"/>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constants'!$D$2:$H$4950,5,FALSE),""),"")</f>
        <v>1011</v>
      </c>
      <c r="Q332" t="str">
        <f>IF(OR(K332="",K332&lt;=0,ISERROR(K332)),IF(AND(O332&lt;&gt;"",NOT(ISERROR(O332))),O332, ""),VLOOKUP(K332,'ESO wayshrine node constants'!$A$3:$D$10003,4,FALSE))</f>
        <v>Summerset</v>
      </c>
      <c r="S332" s="19" t="str">
        <f>IF(AND(R332&lt;&gt;"",NOT(ISERROR(R332))),R332,IF(P332&lt;&gt;"",IF(NOT(ISERROR(VLOOKUP(P332,'ESO Dungeon constants'!$D$3:$H$9999,5,FALSE))),VLOOKUP(P332,'ESO Dungeon constants'!$D$3:$I$9999,6,FALSE),VLOOKUP(P332,'ESO zone constants'!$H$2:$K$9984,4,FALSE)),""))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constants'!$D$2:$H$4950,5,FALSE),""),""),"")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constants'!$D$2:$H$4950,5,FALSE),""),""),"")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constants'!$D$2:$H$4950,5,FALSE),""),""),"")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constants'!$D$2:$H$4950,5,FALSE),""),""),"")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constants'!$D$2:$H$4950,5,FALSE),""),""),"")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constants'!$D$2:$H$4950,5,FALSE),""),"")</f>
        <v>1011</v>
      </c>
      <c r="Q333" t="str">
        <f>IF(OR(K333="",K333&lt;=0,ISERROR(K333)),IF(AND(O333&lt;&gt;"",NOT(ISERROR(O333))),O333, ""),VLOOKUP(K333,'ESO wayshrine node constants'!$A$3:$D$10003,4,FALSE))</f>
        <v>Summerset</v>
      </c>
      <c r="S333" s="19" t="str">
        <f>IF(AND(R333&lt;&gt;"",NOT(ISERROR(R333))),R333,IF(P333&lt;&gt;"",IF(NOT(ISERROR(VLOOKUP(P333,'ESO Dungeon constants'!$D$3:$H$9999,5,FALSE))),VLOOKUP(P333,'ESO Dungeon constants'!$D$3:$I$9999,6,FALSE),VLOOKUP(P333,'ESO zone constants'!$H$2:$K$9984,4,FALSE)),""))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constants'!$D$2:$H$4950,5,FALSE),""),""),"")</f>
        <v>1011</v>
      </c>
      <c r="Y333" t="str">
        <f>VLOOKUP(L333,'ESO wayshrine node constants'!$A$3:$D$10003,4,FALSE)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constants'!$D$2:$H$4950,5,FALSE),""),""),"")</f>
        <v>1011</v>
      </c>
      <c r="AD333" t="str">
        <f>VLOOKUP(M333,'ESO wayshrine node constants'!$A$3:$D$10003,4,FALSE)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constants'!$D$2:$H$4950,5,FALSE),""),""),"")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constants'!$D$2:$H$4950,5,FALSE),""),""),"")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constants'!$D$2:$H$4950,5,FALSE),""),""),"")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constants'!$D$2:$H$4950,5,FALSE),""),"")</f>
        <v>1027</v>
      </c>
      <c r="Q334" t="str">
        <f>IF(OR(K334="",K334&lt;=0,ISERROR(K334)),IF(AND(O334&lt;&gt;"",NOT(ISERROR(O334))),O334, ""),VLOOKUP(K334,'ESO wayshrine node constants'!$A$3:$D$10003,4,FALSE))</f>
        <v>Artaeum</v>
      </c>
      <c r="S334" s="19" t="str">
        <f>IF(AND(R334&lt;&gt;"",NOT(ISERROR(R334))),R334,IF(P334&lt;&gt;"",IF(NOT(ISERROR(VLOOKUP(P334,'ESO Dungeon constants'!$D$3:$H$9999,5,FALSE))),VLOOKUP(P334,'ESO Dungeon constants'!$D$3:$I$9999,6,FALSE),VLOOKUP(P334,'ESO zone constants'!$H$2:$K$9984,4,FALSE)),""))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constants'!$D$2:$H$4950,5,FALSE),""),""),"")</f>
        <v>1027</v>
      </c>
      <c r="Y334" t="str">
        <f>VLOOKUP(L334,'ESO wayshrine node constants'!$A$3:$D$10003,4,FALSE)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constants'!$D$2:$H$4950,5,FALSE),""),""),"")</f>
        <v>1027</v>
      </c>
      <c r="AD334" t="str">
        <f>VLOOKUP(M334,'ESO wayshrine node constants'!$A$3:$D$10003,4,FALSE)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constants'!$D$2:$H$4950,5,FALSE),""),""),"")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constants'!$D$2:$H$4950,5,FALSE),""),""),"")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constants'!$D$2:$H$4950,5,FALSE),""),""),"")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constants'!$D$2:$H$4950,5,FALSE),""),"")</f>
        <v>1011</v>
      </c>
      <c r="Q335" t="str">
        <f>IF(OR(K335="",K335&lt;=0,ISERROR(K335)),IF(AND(O335&lt;&gt;"",NOT(ISERROR(O335))),O335, ""),VLOOKUP(K335,'ESO wayshrine node constants'!$A$3:$D$10003,4,FALSE))</f>
        <v>Summerset</v>
      </c>
      <c r="S335" s="19" t="str">
        <f>IF(AND(R335&lt;&gt;"",NOT(ISERROR(R335))),R335,IF(P335&lt;&gt;"",IF(NOT(ISERROR(VLOOKUP(P335,'ESO Dungeon constants'!$D$3:$H$9999,5,FALSE))),VLOOKUP(P335,'ESO Dungeon constants'!$D$3:$I$9999,6,FALSE),VLOOKUP(P335,'ESO zone constants'!$H$2:$K$9984,4,FALSE)),""))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constants'!$D$2:$H$4950,5,FALSE),""),""),"")</f>
        <v>1011</v>
      </c>
      <c r="Y335" t="str">
        <f>VLOOKUP(L335,'ESO wayshrine node constants'!$A$3:$D$10003,4,FALSE)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constants'!$D$2:$H$4950,5,FALSE),""),""),"")</f>
        <v>1011</v>
      </c>
      <c r="AD335" t="str">
        <f>VLOOKUP(M335,'ESO wayshrine node constants'!$A$3:$D$10003,4,FALSE)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constants'!$D$2:$H$4950,5,FALSE),""),""),"")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constants'!$D$2:$H$4950,5,FALSE),""),""),"")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constants'!$D$2:$H$4950,5,FALSE),""),""),"")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1348</v>
      </c>
      <c r="C336" t="s">
        <v>1349</v>
      </c>
      <c r="D336" s="3">
        <f t="shared" si="30"/>
        <v>388</v>
      </c>
      <c r="G336" s="8" t="s">
        <v>1656</v>
      </c>
      <c r="I336" t="s">
        <v>97</v>
      </c>
      <c r="J336" t="s">
        <v>97</v>
      </c>
      <c r="K336">
        <v>-1</v>
      </c>
      <c r="L336">
        <v>-1</v>
      </c>
      <c r="M336">
        <v>-1</v>
      </c>
      <c r="N336">
        <v>0</v>
      </c>
      <c r="O336" s="70" t="s">
        <v>707</v>
      </c>
      <c r="P336" s="3">
        <f>IF(AND(G336&lt;&gt;"LIBSETS_SETTYPE_BATTLEGROUND",G336&lt;&gt;"LIBSETS_SETTYPE_SPECIAL",G336&lt;&gt;"LIBSETS_SETTYPE_MYTHIC"), IF(Q336&lt;&gt;"",VLOOKUP(Q336,'ESO zone constants'!$D$2:$H$4950,5,FALSE),""),"")</f>
        <v>1051</v>
      </c>
      <c r="Q336" t="str">
        <f>IF(OR(K336="",K336&lt;=0,ISERROR(K336)),IF(AND(O336&lt;&gt;"",NOT(ISERROR(O336))),O336, ""),VLOOKUP(K336,'ESO wayshrine node constants'!$A$3:$D$10003,4,FALSE))</f>
        <v>Cloudrest</v>
      </c>
      <c r="S336" s="19" t="str">
        <f>IF(AND(R336&lt;&gt;"",NOT(ISERROR(R336))),R336,IF(P336&lt;&gt;"",IF(NOT(ISERROR(VLOOKUP(P336,'ESO Dungeon constants'!$D$3:$H$9999,5,FALSE))),VLOOKUP(P336,'ESO Dungeon constants'!$D$3:$I$9999,6,FALSE),VLOOKUP(P336,'ESO zone constants'!$H$2:$K$9984,4,FALSE)),""))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constants'!$D$2:$H$4950,5,FALSE),""),""),"")</f>
        <v/>
      </c>
      <c r="Z336" s="40"/>
      <c r="AA336" s="40"/>
      <c r="AB336" s="40"/>
      <c r="AC336" s="3" t="str">
        <f>IF(G336&lt;&gt;"LIBSETS_SETTYPE_BATTLEGROUND",IF(G336&lt;&gt;"LIBSETS_SETTYPE_SPECIAL",IF(AD336&lt;&gt;"",VLOOKUP(AD336,'ESO zone constants'!$D$2:$H$4950,5,FALSE),""),""),"")</f>
        <v/>
      </c>
      <c r="AE336" s="40"/>
      <c r="AF336" s="40"/>
      <c r="AG336" s="40"/>
      <c r="AH336" s="3" t="str">
        <f>IF(G336&lt;&gt;"LIBSETS_SETTYPE_BATTLEGROUND",IF(G336&lt;&gt;"LIBSETS_SETTYPE_SPECIAL",IF(AI336&lt;&gt;"",VLOOKUP(AI336,'ESO zone constants'!$D$2:$H$4950,5,FALSE),""),""),"")</f>
        <v/>
      </c>
      <c r="AJ336" s="40"/>
      <c r="AK336" s="40"/>
      <c r="AL336" s="40"/>
      <c r="AM336" s="3" t="str">
        <f>IF(G336&lt;&gt;"LIBSETS_SETTYPE_BATTLEGROUND",IF(G336&lt;&gt;"LIBSETS_SETTYPE_SPECIAL",IF(AN336&lt;&gt;"",VLOOKUP(AN336,'ESO zone constants'!$D$2:$H$4950,5,FALSE),""),""),"")</f>
        <v/>
      </c>
      <c r="AO336" s="40"/>
      <c r="AP336" s="40"/>
      <c r="AQ336" s="40"/>
      <c r="AR336" s="3" t="str">
        <f>IF(G336&lt;&gt;"LIBSETS_SETTYPE_BATTLEGROUND",IF(G336&lt;&gt;"LIBSETS_SETTYPE_SPECIAL",IF(AS336&lt;&gt;"",VLOOKUP(AS336,'ESO zone constants'!$D$2:$H$4950,5,FALSE),""),""),"")</f>
        <v/>
      </c>
      <c r="AT336" s="40"/>
      <c r="AU336" s="40"/>
      <c r="AV336" s="40"/>
      <c r="AW336" s="21" t="str">
        <f t="shared" si="31"/>
        <v>[388] = {wayshrines={-1,-1,-1,},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1350</v>
      </c>
      <c r="C337" t="s">
        <v>1351</v>
      </c>
      <c r="D337" s="3">
        <f t="shared" si="30"/>
        <v>389</v>
      </c>
      <c r="G337" s="8" t="s">
        <v>1656</v>
      </c>
      <c r="I337" t="s">
        <v>97</v>
      </c>
      <c r="J337" t="s">
        <v>97</v>
      </c>
      <c r="K337">
        <v>-1</v>
      </c>
      <c r="L337">
        <v>-1</v>
      </c>
      <c r="M337">
        <v>-1</v>
      </c>
      <c r="N337">
        <v>0</v>
      </c>
      <c r="O337" s="70" t="s">
        <v>707</v>
      </c>
      <c r="P337" s="3">
        <f>IF(AND(G337&lt;&gt;"LIBSETS_SETTYPE_BATTLEGROUND",G337&lt;&gt;"LIBSETS_SETTYPE_SPECIAL",G337&lt;&gt;"LIBSETS_SETTYPE_MYTHIC"), IF(Q337&lt;&gt;"",VLOOKUP(Q337,'ESO zone constants'!$D$2:$H$4950,5,FALSE),""),"")</f>
        <v>1051</v>
      </c>
      <c r="Q337" t="str">
        <f>IF(OR(K337="",K337&lt;=0,ISERROR(K337)),IF(AND(O337&lt;&gt;"",NOT(ISERROR(O337))),O337, ""),VLOOKUP(K337,'ESO wayshrine node constants'!$A$3:$D$10003,4,FALSE))</f>
        <v>Cloudrest</v>
      </c>
      <c r="S337" s="19" t="str">
        <f>IF(AND(R337&lt;&gt;"",NOT(ISERROR(R337))),R337,IF(P337&lt;&gt;"",IF(NOT(ISERROR(VLOOKUP(P337,'ESO Dungeon constants'!$D$3:$H$9999,5,FALSE))),VLOOKUP(P337,'ESO Dungeon constants'!$D$3:$I$9999,6,FALSE),VLOOKUP(P337,'ESO zone constants'!$H$2:$K$9984,4,FALSE)),""))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constants'!$D$2:$H$4950,5,FALSE),""),""),"")</f>
        <v/>
      </c>
      <c r="Z337" s="40"/>
      <c r="AA337" s="40"/>
      <c r="AB337" s="40"/>
      <c r="AC337" s="3" t="str">
        <f>IF(G337&lt;&gt;"LIBSETS_SETTYPE_BATTLEGROUND",IF(G337&lt;&gt;"LIBSETS_SETTYPE_SPECIAL",IF(AD337&lt;&gt;"",VLOOKUP(AD337,'ESO zone constants'!$D$2:$H$4950,5,FALSE),""),""),"")</f>
        <v/>
      </c>
      <c r="AE337" s="40"/>
      <c r="AF337" s="40"/>
      <c r="AG337" s="40"/>
      <c r="AH337" s="3" t="str">
        <f>IF(G337&lt;&gt;"LIBSETS_SETTYPE_BATTLEGROUND",IF(G337&lt;&gt;"LIBSETS_SETTYPE_SPECIAL",IF(AI337&lt;&gt;"",VLOOKUP(AI337,'ESO zone constants'!$D$2:$H$4950,5,FALSE),""),""),"")</f>
        <v/>
      </c>
      <c r="AJ337" s="40"/>
      <c r="AK337" s="40"/>
      <c r="AL337" s="40"/>
      <c r="AM337" s="3" t="str">
        <f>IF(G337&lt;&gt;"LIBSETS_SETTYPE_BATTLEGROUND",IF(G337&lt;&gt;"LIBSETS_SETTYPE_SPECIAL",IF(AN337&lt;&gt;"",VLOOKUP(AN337,'ESO zone constants'!$D$2:$H$4950,5,FALSE),""),""),"")</f>
        <v/>
      </c>
      <c r="AO337" s="40"/>
      <c r="AP337" s="40"/>
      <c r="AQ337" s="40"/>
      <c r="AR337" s="3" t="str">
        <f>IF(G337&lt;&gt;"LIBSETS_SETTYPE_BATTLEGROUND",IF(G337&lt;&gt;"LIBSETS_SETTYPE_SPECIAL",IF(AS337&lt;&gt;"",VLOOKUP(AS337,'ESO zone constants'!$D$2:$H$4950,5,FALSE),""),""),"")</f>
        <v/>
      </c>
      <c r="AT337" s="40"/>
      <c r="AU337" s="40"/>
      <c r="AV337" s="40"/>
      <c r="AW337" s="21" t="str">
        <f t="shared" si="31"/>
        <v>[389] = {wayshrines={-1,-1,-1,},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1352</v>
      </c>
      <c r="C338" t="s">
        <v>1353</v>
      </c>
      <c r="D338" s="3">
        <f t="shared" si="30"/>
        <v>390</v>
      </c>
      <c r="G338" s="8" t="s">
        <v>1656</v>
      </c>
      <c r="I338" t="s">
        <v>97</v>
      </c>
      <c r="J338" t="s">
        <v>97</v>
      </c>
      <c r="K338">
        <v>-1</v>
      </c>
      <c r="L338">
        <v>-1</v>
      </c>
      <c r="M338">
        <v>-1</v>
      </c>
      <c r="N338">
        <v>0</v>
      </c>
      <c r="O338" s="70" t="s">
        <v>707</v>
      </c>
      <c r="P338" s="3">
        <f>IF(AND(G338&lt;&gt;"LIBSETS_SETTYPE_BATTLEGROUND",G338&lt;&gt;"LIBSETS_SETTYPE_SPECIAL",G338&lt;&gt;"LIBSETS_SETTYPE_MYTHIC"), IF(Q338&lt;&gt;"",VLOOKUP(Q338,'ESO zone constants'!$D$2:$H$4950,5,FALSE),""),"")</f>
        <v>1051</v>
      </c>
      <c r="Q338" t="str">
        <f>IF(OR(K338="",K338&lt;=0,ISERROR(K338)),IF(AND(O338&lt;&gt;"",NOT(ISERROR(O338))),O338, ""),VLOOKUP(K338,'ESO wayshrine node constants'!$A$3:$D$10003,4,FALSE))</f>
        <v>Cloudrest</v>
      </c>
      <c r="S338" s="19" t="str">
        <f>IF(AND(R338&lt;&gt;"",NOT(ISERROR(R338))),R338,IF(P338&lt;&gt;"",IF(NOT(ISERROR(VLOOKUP(P338,'ESO Dungeon constants'!$D$3:$H$9999,5,FALSE))),VLOOKUP(P338,'ESO Dungeon constants'!$D$3:$I$9999,6,FALSE),VLOOKUP(P338,'ESO zone constants'!$H$2:$K$9984,4,FALSE)),""))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constants'!$D$2:$H$4950,5,FALSE),""),""),"")</f>
        <v/>
      </c>
      <c r="Z338" s="40"/>
      <c r="AA338" s="40"/>
      <c r="AB338" s="40"/>
      <c r="AC338" s="3" t="str">
        <f>IF(G338&lt;&gt;"LIBSETS_SETTYPE_BATTLEGROUND",IF(G338&lt;&gt;"LIBSETS_SETTYPE_SPECIAL",IF(AD338&lt;&gt;"",VLOOKUP(AD338,'ESO zone constants'!$D$2:$H$4950,5,FALSE),""),""),"")</f>
        <v/>
      </c>
      <c r="AE338" s="40"/>
      <c r="AF338" s="40"/>
      <c r="AG338" s="40"/>
      <c r="AH338" s="3" t="str">
        <f>IF(G338&lt;&gt;"LIBSETS_SETTYPE_BATTLEGROUND",IF(G338&lt;&gt;"LIBSETS_SETTYPE_SPECIAL",IF(AI338&lt;&gt;"",VLOOKUP(AI338,'ESO zone constants'!$D$2:$H$4950,5,FALSE),""),""),"")</f>
        <v/>
      </c>
      <c r="AJ338" s="40"/>
      <c r="AK338" s="40"/>
      <c r="AL338" s="40"/>
      <c r="AM338" s="3" t="str">
        <f>IF(G338&lt;&gt;"LIBSETS_SETTYPE_BATTLEGROUND",IF(G338&lt;&gt;"LIBSETS_SETTYPE_SPECIAL",IF(AN338&lt;&gt;"",VLOOKUP(AN338,'ESO zone constants'!$D$2:$H$4950,5,FALSE),""),""),"")</f>
        <v/>
      </c>
      <c r="AO338" s="40"/>
      <c r="AP338" s="40"/>
      <c r="AQ338" s="40"/>
      <c r="AR338" s="3" t="str">
        <f>IF(G338&lt;&gt;"LIBSETS_SETTYPE_BATTLEGROUND",IF(G338&lt;&gt;"LIBSETS_SETTYPE_SPECIAL",IF(AS338&lt;&gt;"",VLOOKUP(AS338,'ESO zone constants'!$D$2:$H$4950,5,FALSE),""),""),"")</f>
        <v/>
      </c>
      <c r="AT338" s="40"/>
      <c r="AU338" s="40"/>
      <c r="AV338" s="40"/>
      <c r="AW338" s="21" t="str">
        <f t="shared" si="31"/>
        <v>[390] = {wayshrines={-1,-1,-1,},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1354</v>
      </c>
      <c r="C339" t="s">
        <v>1355</v>
      </c>
      <c r="D339" s="3">
        <f t="shared" si="30"/>
        <v>391</v>
      </c>
      <c r="G339" s="8" t="s">
        <v>1656</v>
      </c>
      <c r="I339" t="s">
        <v>97</v>
      </c>
      <c r="J339" t="s">
        <v>97</v>
      </c>
      <c r="K339">
        <v>-1</v>
      </c>
      <c r="L339">
        <v>-1</v>
      </c>
      <c r="M339">
        <v>-1</v>
      </c>
      <c r="N339">
        <v>0</v>
      </c>
      <c r="O339" s="70" t="s">
        <v>707</v>
      </c>
      <c r="P339" s="3">
        <f>IF(AND(G339&lt;&gt;"LIBSETS_SETTYPE_BATTLEGROUND",G339&lt;&gt;"LIBSETS_SETTYPE_SPECIAL",G339&lt;&gt;"LIBSETS_SETTYPE_MYTHIC"), IF(Q339&lt;&gt;"",VLOOKUP(Q339,'ESO zone constants'!$D$2:$H$4950,5,FALSE),""),"")</f>
        <v>1051</v>
      </c>
      <c r="Q339" t="str">
        <f>IF(OR(K339="",K339&lt;=0,ISERROR(K339)),IF(AND(O339&lt;&gt;"",NOT(ISERROR(O339))),O339, ""),VLOOKUP(K339,'ESO wayshrine node constants'!$A$3:$D$10003,4,FALSE))</f>
        <v>Cloudrest</v>
      </c>
      <c r="S339" s="19" t="str">
        <f>IF(AND(R339&lt;&gt;"",NOT(ISERROR(R339))),R339,IF(P339&lt;&gt;"",IF(NOT(ISERROR(VLOOKUP(P339,'ESO Dungeon constants'!$D$3:$H$9999,5,FALSE))),VLOOKUP(P339,'ESO Dungeon constants'!$D$3:$I$9999,6,FALSE),VLOOKUP(P339,'ESO zone constants'!$H$2:$K$9984,4,FALSE)),""))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constants'!$D$2:$H$4950,5,FALSE),""),""),"")</f>
        <v/>
      </c>
      <c r="Z339" s="40"/>
      <c r="AA339" s="40"/>
      <c r="AB339" s="40"/>
      <c r="AC339" s="3" t="str">
        <f>IF(G339&lt;&gt;"LIBSETS_SETTYPE_BATTLEGROUND",IF(G339&lt;&gt;"LIBSETS_SETTYPE_SPECIAL",IF(AD339&lt;&gt;"",VLOOKUP(AD339,'ESO zone constants'!$D$2:$H$4950,5,FALSE),""),""),"")</f>
        <v/>
      </c>
      <c r="AE339" s="40"/>
      <c r="AF339" s="40"/>
      <c r="AG339" s="40"/>
      <c r="AH339" s="3" t="str">
        <f>IF(G339&lt;&gt;"LIBSETS_SETTYPE_BATTLEGROUND",IF(G339&lt;&gt;"LIBSETS_SETTYPE_SPECIAL",IF(AI339&lt;&gt;"",VLOOKUP(AI339,'ESO zone constants'!$D$2:$H$4950,5,FALSE),""),""),"")</f>
        <v/>
      </c>
      <c r="AJ339" s="40"/>
      <c r="AK339" s="40"/>
      <c r="AL339" s="40"/>
      <c r="AM339" s="3" t="str">
        <f>IF(G339&lt;&gt;"LIBSETS_SETTYPE_BATTLEGROUND",IF(G339&lt;&gt;"LIBSETS_SETTYPE_SPECIAL",IF(AN339&lt;&gt;"",VLOOKUP(AN339,'ESO zone constants'!$D$2:$H$4950,5,FALSE),""),""),"")</f>
        <v/>
      </c>
      <c r="AO339" s="40"/>
      <c r="AP339" s="40"/>
      <c r="AQ339" s="40"/>
      <c r="AR339" s="3" t="str">
        <f>IF(G339&lt;&gt;"LIBSETS_SETTYPE_BATTLEGROUND",IF(G339&lt;&gt;"LIBSETS_SETTYPE_SPECIAL",IF(AS339&lt;&gt;"",VLOOKUP(AS339,'ESO zone constants'!$D$2:$H$4950,5,FALSE),""),""),"")</f>
        <v/>
      </c>
      <c r="AT339" s="40"/>
      <c r="AU339" s="40"/>
      <c r="AV339" s="40"/>
      <c r="AW339" s="21" t="str">
        <f t="shared" si="31"/>
        <v>[391] = {wayshrines={-1,-1,-1,},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1356</v>
      </c>
      <c r="C340" t="s">
        <v>1357</v>
      </c>
      <c r="D340" s="3">
        <f t="shared" si="30"/>
        <v>392</v>
      </c>
      <c r="G340" s="8" t="s">
        <v>1656</v>
      </c>
      <c r="I340" t="s">
        <v>98</v>
      </c>
      <c r="J340" t="s">
        <v>97</v>
      </c>
      <c r="K340">
        <v>-1</v>
      </c>
      <c r="L340">
        <v>-1</v>
      </c>
      <c r="M340">
        <v>-1</v>
      </c>
      <c r="N340">
        <v>0</v>
      </c>
      <c r="O340" s="70" t="s">
        <v>707</v>
      </c>
      <c r="P340" s="3">
        <f>IF(AND(G340&lt;&gt;"LIBSETS_SETTYPE_BATTLEGROUND",G340&lt;&gt;"LIBSETS_SETTYPE_SPECIAL",G340&lt;&gt;"LIBSETS_SETTYPE_MYTHIC"), IF(Q340&lt;&gt;"",VLOOKUP(Q340,'ESO zone constants'!$D$2:$H$4950,5,FALSE),""),"")</f>
        <v>1051</v>
      </c>
      <c r="Q340" t="str">
        <f>IF(OR(K340="",K340&lt;=0,ISERROR(K340)),IF(AND(O340&lt;&gt;"",NOT(ISERROR(O340))),O340, ""),VLOOKUP(K340,'ESO wayshrine node constants'!$A$3:$D$10003,4,FALSE))</f>
        <v>Cloudrest</v>
      </c>
      <c r="S340" s="19" t="str">
        <f>IF(AND(R340&lt;&gt;"",NOT(ISERROR(R340))),R340,IF(P340&lt;&gt;"",IF(NOT(ISERROR(VLOOKUP(P340,'ESO Dungeon constants'!$D$3:$H$9999,5,FALSE))),VLOOKUP(P340,'ESO Dungeon constants'!$D$3:$I$9999,6,FALSE),VLOOKUP(P340,'ESO zone constants'!$H$2:$K$9984,4,FALSE)),""))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constants'!$D$2:$H$4950,5,FALSE),""),""),"")</f>
        <v/>
      </c>
      <c r="Z340" s="40"/>
      <c r="AA340" s="40"/>
      <c r="AB340" s="40"/>
      <c r="AC340" s="3" t="str">
        <f>IF(G340&lt;&gt;"LIBSETS_SETTYPE_BATTLEGROUND",IF(G340&lt;&gt;"LIBSETS_SETTYPE_SPECIAL",IF(AD340&lt;&gt;"",VLOOKUP(AD340,'ESO zone constants'!$D$2:$H$4950,5,FALSE),""),""),"")</f>
        <v/>
      </c>
      <c r="AE340" s="40"/>
      <c r="AF340" s="40"/>
      <c r="AG340" s="40"/>
      <c r="AH340" s="3" t="str">
        <f>IF(G340&lt;&gt;"LIBSETS_SETTYPE_BATTLEGROUND",IF(G340&lt;&gt;"LIBSETS_SETTYPE_SPECIAL",IF(AI340&lt;&gt;"",VLOOKUP(AI340,'ESO zone constants'!$D$2:$H$4950,5,FALSE),""),""),"")</f>
        <v/>
      </c>
      <c r="AJ340" s="40"/>
      <c r="AK340" s="40"/>
      <c r="AL340" s="40"/>
      <c r="AM340" s="3" t="str">
        <f>IF(G340&lt;&gt;"LIBSETS_SETTYPE_BATTLEGROUND",IF(G340&lt;&gt;"LIBSETS_SETTYPE_SPECIAL",IF(AN340&lt;&gt;"",VLOOKUP(AN340,'ESO zone constants'!$D$2:$H$4950,5,FALSE),""),""),"")</f>
        <v/>
      </c>
      <c r="AO340" s="40"/>
      <c r="AP340" s="40"/>
      <c r="AQ340" s="40"/>
      <c r="AR340" s="3" t="str">
        <f>IF(G340&lt;&gt;"LIBSETS_SETTYPE_BATTLEGROUND",IF(G340&lt;&gt;"LIBSETS_SETTYPE_SPECIAL",IF(AS340&lt;&gt;"",VLOOKUP(AS340,'ESO zone constants'!$D$2:$H$4950,5,FALSE),""),""),"")</f>
        <v/>
      </c>
      <c r="AT340" s="40"/>
      <c r="AU340" s="40"/>
      <c r="AV340" s="40"/>
      <c r="AW340" s="21" t="str">
        <f t="shared" si="31"/>
        <v>[392] = {wayshrines={-1,-1,-1,},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8">
        <v>393</v>
      </c>
      <c r="B341" t="s">
        <v>1358</v>
      </c>
      <c r="C341" t="s">
        <v>1359</v>
      </c>
      <c r="D341" s="3">
        <f t="shared" si="30"/>
        <v>393</v>
      </c>
      <c r="G341" s="8" t="s">
        <v>1656</v>
      </c>
      <c r="I341" t="s">
        <v>98</v>
      </c>
      <c r="J341" t="s">
        <v>97</v>
      </c>
      <c r="K341">
        <v>-1</v>
      </c>
      <c r="L341">
        <v>-1</v>
      </c>
      <c r="M341">
        <v>-1</v>
      </c>
      <c r="N341">
        <v>0</v>
      </c>
      <c r="O341" s="70" t="s">
        <v>707</v>
      </c>
      <c r="P341" s="3">
        <f>IF(AND(G341&lt;&gt;"LIBSETS_SETTYPE_BATTLEGROUND",G341&lt;&gt;"LIBSETS_SETTYPE_SPECIAL",G341&lt;&gt;"LIBSETS_SETTYPE_MYTHIC"), IF(Q341&lt;&gt;"",VLOOKUP(Q341,'ESO zone constants'!$D$2:$H$4950,5,FALSE),""),"")</f>
        <v>1051</v>
      </c>
      <c r="Q341" t="str">
        <f>IF(OR(K341="",K341&lt;=0,ISERROR(K341)),IF(AND(O341&lt;&gt;"",NOT(ISERROR(O341))),O341, ""),VLOOKUP(K341,'ESO wayshrine node constants'!$A$3:$D$10003,4,FALSE))</f>
        <v>Cloudrest</v>
      </c>
      <c r="S341" s="19" t="str">
        <f>IF(AND(R341&lt;&gt;"",NOT(ISERROR(R341))),R341,IF(P341&lt;&gt;"",IF(NOT(ISERROR(VLOOKUP(P341,'ESO Dungeon constants'!$D$3:$H$9999,5,FALSE))),VLOOKUP(P341,'ESO Dungeon constants'!$D$3:$I$9999,6,FALSE),VLOOKUP(P341,'ESO zone constants'!$H$2:$K$9984,4,FALSE)),""))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constants'!$D$2:$H$4950,5,FALSE),""),""),"")</f>
        <v/>
      </c>
      <c r="Z341" s="40"/>
      <c r="AA341" s="40"/>
      <c r="AB341" s="40"/>
      <c r="AC341" s="3" t="str">
        <f>IF(G341&lt;&gt;"LIBSETS_SETTYPE_BATTLEGROUND",IF(G341&lt;&gt;"LIBSETS_SETTYPE_SPECIAL",IF(AD341&lt;&gt;"",VLOOKUP(AD341,'ESO zone constants'!$D$2:$H$4950,5,FALSE),""),""),"")</f>
        <v/>
      </c>
      <c r="AE341" s="40"/>
      <c r="AF341" s="40"/>
      <c r="AG341" s="40"/>
      <c r="AH341" s="3" t="str">
        <f>IF(G341&lt;&gt;"LIBSETS_SETTYPE_BATTLEGROUND",IF(G341&lt;&gt;"LIBSETS_SETTYPE_SPECIAL",IF(AI341&lt;&gt;"",VLOOKUP(AI341,'ESO zone constants'!$D$2:$H$4950,5,FALSE),""),""),"")</f>
        <v/>
      </c>
      <c r="AJ341" s="40"/>
      <c r="AK341" s="40"/>
      <c r="AL341" s="40"/>
      <c r="AM341" s="3" t="str">
        <f>IF(G341&lt;&gt;"LIBSETS_SETTYPE_BATTLEGROUND",IF(G341&lt;&gt;"LIBSETS_SETTYPE_SPECIAL",IF(AN341&lt;&gt;"",VLOOKUP(AN341,'ESO zone constants'!$D$2:$H$4950,5,FALSE),""),""),"")</f>
        <v/>
      </c>
      <c r="AO341" s="40"/>
      <c r="AP341" s="40"/>
      <c r="AQ341" s="40"/>
      <c r="AR341" s="3" t="str">
        <f>IF(G341&lt;&gt;"LIBSETS_SETTYPE_BATTLEGROUND",IF(G341&lt;&gt;"LIBSETS_SETTYPE_SPECIAL",IF(AS341&lt;&gt;"",VLOOKUP(AS341,'ESO zone constants'!$D$2:$H$4950,5,FALSE),""),""),"")</f>
        <v/>
      </c>
      <c r="AT341" s="40"/>
      <c r="AU341" s="40"/>
      <c r="AV341" s="40"/>
      <c r="AW341" s="21" t="str">
        <f t="shared" si="31"/>
        <v>[393] = {wayshrines={-1,-1,-1,},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1360</v>
      </c>
      <c r="C342" t="s">
        <v>1361</v>
      </c>
      <c r="D342" s="3">
        <f t="shared" si="30"/>
        <v>394</v>
      </c>
      <c r="G342" s="8" t="s">
        <v>1656</v>
      </c>
      <c r="I342" t="s">
        <v>98</v>
      </c>
      <c r="J342" t="s">
        <v>97</v>
      </c>
      <c r="K342">
        <v>-1</v>
      </c>
      <c r="L342">
        <v>-1</v>
      </c>
      <c r="M342">
        <v>-1</v>
      </c>
      <c r="N342">
        <v>0</v>
      </c>
      <c r="O342" s="70" t="s">
        <v>707</v>
      </c>
      <c r="P342" s="3">
        <f>IF(AND(G342&lt;&gt;"LIBSETS_SETTYPE_BATTLEGROUND",G342&lt;&gt;"LIBSETS_SETTYPE_SPECIAL",G342&lt;&gt;"LIBSETS_SETTYPE_MYTHIC"), IF(Q342&lt;&gt;"",VLOOKUP(Q342,'ESO zone constants'!$D$2:$H$4950,5,FALSE),""),"")</f>
        <v>1051</v>
      </c>
      <c r="Q342" t="str">
        <f>IF(OR(K342="",K342&lt;=0,ISERROR(K342)),IF(AND(O342&lt;&gt;"",NOT(ISERROR(O342))),O342, ""),VLOOKUP(K342,'ESO wayshrine node constants'!$A$3:$D$10003,4,FALSE))</f>
        <v>Cloudrest</v>
      </c>
      <c r="S342" s="19" t="str">
        <f>IF(AND(R342&lt;&gt;"",NOT(ISERROR(R342))),R342,IF(P342&lt;&gt;"",IF(NOT(ISERROR(VLOOKUP(P342,'ESO Dungeon constants'!$D$3:$H$9999,5,FALSE))),VLOOKUP(P342,'ESO Dungeon constants'!$D$3:$I$9999,6,FALSE),VLOOKUP(P342,'ESO zone constants'!$H$2:$K$9984,4,FALSE)),""))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constants'!$D$2:$H$4950,5,FALSE),""),""),"")</f>
        <v/>
      </c>
      <c r="Z342" s="40"/>
      <c r="AA342" s="40"/>
      <c r="AB342" s="40"/>
      <c r="AC342" s="3" t="str">
        <f>IF(G342&lt;&gt;"LIBSETS_SETTYPE_BATTLEGROUND",IF(G342&lt;&gt;"LIBSETS_SETTYPE_SPECIAL",IF(AD342&lt;&gt;"",VLOOKUP(AD342,'ESO zone constants'!$D$2:$H$4950,5,FALSE),""),""),"")</f>
        <v/>
      </c>
      <c r="AE342" s="40"/>
      <c r="AF342" s="40"/>
      <c r="AG342" s="40"/>
      <c r="AH342" s="3" t="str">
        <f>IF(G342&lt;&gt;"LIBSETS_SETTYPE_BATTLEGROUND",IF(G342&lt;&gt;"LIBSETS_SETTYPE_SPECIAL",IF(AI342&lt;&gt;"",VLOOKUP(AI342,'ESO zone constants'!$D$2:$H$4950,5,FALSE),""),""),"")</f>
        <v/>
      </c>
      <c r="AJ342" s="40"/>
      <c r="AK342" s="40"/>
      <c r="AL342" s="40"/>
      <c r="AM342" s="3" t="str">
        <f>IF(G342&lt;&gt;"LIBSETS_SETTYPE_BATTLEGROUND",IF(G342&lt;&gt;"LIBSETS_SETTYPE_SPECIAL",IF(AN342&lt;&gt;"",VLOOKUP(AN342,'ESO zone constants'!$D$2:$H$4950,5,FALSE),""),""),"")</f>
        <v/>
      </c>
      <c r="AO342" s="40"/>
      <c r="AP342" s="40"/>
      <c r="AQ342" s="40"/>
      <c r="AR342" s="3" t="str">
        <f>IF(G342&lt;&gt;"LIBSETS_SETTYPE_BATTLEGROUND",IF(G342&lt;&gt;"LIBSETS_SETTYPE_SPECIAL",IF(AS342&lt;&gt;"",VLOOKUP(AS342,'ESO zone constants'!$D$2:$H$4950,5,FALSE),""),""),"")</f>
        <v/>
      </c>
      <c r="AT342" s="40"/>
      <c r="AU342" s="40"/>
      <c r="AV342" s="40"/>
      <c r="AW342" s="21" t="str">
        <f t="shared" si="31"/>
        <v>[394] = {wayshrines={-1,-1,-1,},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1362</v>
      </c>
      <c r="C343" t="s">
        <v>1363</v>
      </c>
      <c r="D343" s="3">
        <f t="shared" si="30"/>
        <v>395</v>
      </c>
      <c r="G343" s="8" t="s">
        <v>1656</v>
      </c>
      <c r="I343" t="s">
        <v>98</v>
      </c>
      <c r="J343" t="s">
        <v>97</v>
      </c>
      <c r="K343">
        <v>-1</v>
      </c>
      <c r="L343">
        <v>-1</v>
      </c>
      <c r="M343">
        <v>-1</v>
      </c>
      <c r="N343">
        <v>0</v>
      </c>
      <c r="O343" s="70" t="s">
        <v>707</v>
      </c>
      <c r="P343" s="3">
        <f>IF(AND(G343&lt;&gt;"LIBSETS_SETTYPE_BATTLEGROUND",G343&lt;&gt;"LIBSETS_SETTYPE_SPECIAL",G343&lt;&gt;"LIBSETS_SETTYPE_MYTHIC"), IF(Q343&lt;&gt;"",VLOOKUP(Q343,'ESO zone constants'!$D$2:$H$4950,5,FALSE),""),"")</f>
        <v>1051</v>
      </c>
      <c r="Q343" t="str">
        <f>IF(OR(K343="",K343&lt;=0,ISERROR(K343)),IF(AND(O343&lt;&gt;"",NOT(ISERROR(O343))),O343, ""),VLOOKUP(K343,'ESO wayshrine node constants'!$A$3:$D$10003,4,FALSE))</f>
        <v>Cloudrest</v>
      </c>
      <c r="S343" s="19" t="str">
        <f>IF(AND(R343&lt;&gt;"",NOT(ISERROR(R343))),R343,IF(P343&lt;&gt;"",IF(NOT(ISERROR(VLOOKUP(P343,'ESO Dungeon constants'!$D$3:$H$9999,5,FALSE))),VLOOKUP(P343,'ESO Dungeon constants'!$D$3:$I$9999,6,FALSE),VLOOKUP(P343,'ESO zone constants'!$H$2:$K$9984,4,FALSE)),""))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constants'!$D$2:$H$4950,5,FALSE),""),""),"")</f>
        <v/>
      </c>
      <c r="Z343" s="40"/>
      <c r="AA343" s="40"/>
      <c r="AB343" s="40"/>
      <c r="AC343" s="3" t="str">
        <f>IF(G343&lt;&gt;"LIBSETS_SETTYPE_BATTLEGROUND",IF(G343&lt;&gt;"LIBSETS_SETTYPE_SPECIAL",IF(AD343&lt;&gt;"",VLOOKUP(AD343,'ESO zone constants'!$D$2:$H$4950,5,FALSE),""),""),"")</f>
        <v/>
      </c>
      <c r="AE343" s="40"/>
      <c r="AF343" s="40"/>
      <c r="AG343" s="40"/>
      <c r="AH343" s="3" t="str">
        <f>IF(G343&lt;&gt;"LIBSETS_SETTYPE_BATTLEGROUND",IF(G343&lt;&gt;"LIBSETS_SETTYPE_SPECIAL",IF(AI343&lt;&gt;"",VLOOKUP(AI343,'ESO zone constants'!$D$2:$H$4950,5,FALSE),""),""),"")</f>
        <v/>
      </c>
      <c r="AJ343" s="40"/>
      <c r="AK343" s="40"/>
      <c r="AL343" s="40"/>
      <c r="AM343" s="3" t="str">
        <f>IF(G343&lt;&gt;"LIBSETS_SETTYPE_BATTLEGROUND",IF(G343&lt;&gt;"LIBSETS_SETTYPE_SPECIAL",IF(AN343&lt;&gt;"",VLOOKUP(AN343,'ESO zone constants'!$D$2:$H$4950,5,FALSE),""),""),"")</f>
        <v/>
      </c>
      <c r="AO343" s="40"/>
      <c r="AP343" s="40"/>
      <c r="AQ343" s="40"/>
      <c r="AR343" s="3" t="str">
        <f>IF(G343&lt;&gt;"LIBSETS_SETTYPE_BATTLEGROUND",IF(G343&lt;&gt;"LIBSETS_SETTYPE_SPECIAL",IF(AS343&lt;&gt;"",VLOOKUP(AS343,'ESO zone constants'!$D$2:$H$4950,5,FALSE),""),""),"")</f>
        <v/>
      </c>
      <c r="AT343" s="40"/>
      <c r="AU343" s="40"/>
      <c r="AV343" s="40"/>
      <c r="AW343" s="21" t="str">
        <f t="shared" si="31"/>
        <v>[395] = {wayshrines={-1,-1,-1,},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constants'!$D$2:$H$4950,5,FALSE),""),"")</f>
        <v>1055</v>
      </c>
      <c r="Q344" t="str">
        <f>IF(OR(K344="",K344&lt;=0,ISERROR(K344)),IF(AND(O344&lt;&gt;"",NOT(ISERROR(O344))),O344, ""),VLOOKUP(K344,'ESO wayshrine node constants'!$A$3:$D$10003,4,FALSE))</f>
        <v>March of Sacrifices</v>
      </c>
      <c r="S344" s="19" t="str">
        <f>IF(AND(R344&lt;&gt;"",NOT(ISERROR(R344))),R344,IF(P344&lt;&gt;"",IF(NOT(ISERROR(VLOOKUP(P344,'ESO Dungeon constants'!$D$3:$H$9999,5,FALSE))),VLOOKUP(P344,'ESO Dungeon constants'!$D$3:$I$9999,6,FALSE),VLOOKUP(P344,'ESO zone constants'!$H$2:$K$9984,4,FALSE)),""))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constants'!$D$2:$H$4950,5,FALSE),""),""),"")</f>
        <v/>
      </c>
      <c r="Z344" s="40"/>
      <c r="AA344" s="40"/>
      <c r="AB344" s="40"/>
      <c r="AC344" s="3" t="str">
        <f>IF(G344&lt;&gt;"LIBSETS_SETTYPE_BATTLEGROUND",IF(G344&lt;&gt;"LIBSETS_SETTYPE_SPECIAL",IF(AD344&lt;&gt;"",VLOOKUP(AD344,'ESO zone constants'!$D$2:$H$4950,5,FALSE),""),""),"")</f>
        <v/>
      </c>
      <c r="AE344" s="40"/>
      <c r="AF344" s="40"/>
      <c r="AG344" s="40"/>
      <c r="AH344" s="3" t="str">
        <f>IF(G344&lt;&gt;"LIBSETS_SETTYPE_BATTLEGROUND",IF(G344&lt;&gt;"LIBSETS_SETTYPE_SPECIAL",IF(AI344&lt;&gt;"",VLOOKUP(AI344,'ESO zone constants'!$D$2:$H$4950,5,FALSE),""),""),"")</f>
        <v/>
      </c>
      <c r="AJ344" s="40"/>
      <c r="AK344" s="40"/>
      <c r="AL344" s="40"/>
      <c r="AM344" s="3" t="str">
        <f>IF(G344&lt;&gt;"LIBSETS_SETTYPE_BATTLEGROUND",IF(G344&lt;&gt;"LIBSETS_SETTYPE_SPECIAL",IF(AN344&lt;&gt;"",VLOOKUP(AN344,'ESO zone constants'!$D$2:$H$4950,5,FALSE),""),""),"")</f>
        <v/>
      </c>
      <c r="AO344" s="40"/>
      <c r="AP344" s="40"/>
      <c r="AQ344" s="40"/>
      <c r="AR344" s="3" t="str">
        <f>IF(G344&lt;&gt;"LIBSETS_SETTYPE_BATTLEGROUND",IF(G344&lt;&gt;"LIBSETS_SETTYPE_SPECIAL",IF(AS344&lt;&gt;"",VLOOKUP(AS344,'ESO zone constants'!$D$2:$H$4950,5,FALSE),""),""),"")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constants'!$D$2:$H$4950,5,FALSE),""),"")</f>
        <v>1052</v>
      </c>
      <c r="Q345" t="str">
        <f>IF(OR(K345="",K345&lt;=0,ISERROR(K345)),IF(AND(O345&lt;&gt;"",NOT(ISERROR(O345))),O345, ""),VLOOKUP(K345,'ESO wayshrine node constants'!$A$3:$D$10003,4,FALSE))</f>
        <v>Moon Hunter Keep</v>
      </c>
      <c r="S345" s="19" t="str">
        <f>IF(AND(R345&lt;&gt;"",NOT(ISERROR(R345))),R345,IF(P345&lt;&gt;"",IF(NOT(ISERROR(VLOOKUP(P345,'ESO Dungeon constants'!$D$3:$H$9999,5,FALSE))),VLOOKUP(P345,'ESO Dungeon constants'!$D$3:$I$9999,6,FALSE),VLOOKUP(P345,'ESO zone constants'!$H$2:$K$9984,4,FALSE)),""))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constants'!$D$2:$H$4950,5,FALSE),""),""),"")</f>
        <v/>
      </c>
      <c r="Z345" s="40"/>
      <c r="AA345" s="40"/>
      <c r="AB345" s="40"/>
      <c r="AC345" s="3" t="str">
        <f>IF(G345&lt;&gt;"LIBSETS_SETTYPE_BATTLEGROUND",IF(G345&lt;&gt;"LIBSETS_SETTYPE_SPECIAL",IF(AD345&lt;&gt;"",VLOOKUP(AD345,'ESO zone constants'!$D$2:$H$4950,5,FALSE),""),""),"")</f>
        <v/>
      </c>
      <c r="AE345" s="40"/>
      <c r="AF345" s="40"/>
      <c r="AG345" s="40"/>
      <c r="AH345" s="3" t="str">
        <f>IF(G345&lt;&gt;"LIBSETS_SETTYPE_BATTLEGROUND",IF(G345&lt;&gt;"LIBSETS_SETTYPE_SPECIAL",IF(AI345&lt;&gt;"",VLOOKUP(AI345,'ESO zone constants'!$D$2:$H$4950,5,FALSE),""),""),"")</f>
        <v/>
      </c>
      <c r="AJ345" s="40"/>
      <c r="AK345" s="40"/>
      <c r="AL345" s="40"/>
      <c r="AM345" s="3" t="str">
        <f>IF(G345&lt;&gt;"LIBSETS_SETTYPE_BATTLEGROUND",IF(G345&lt;&gt;"LIBSETS_SETTYPE_SPECIAL",IF(AN345&lt;&gt;"",VLOOKUP(AN345,'ESO zone constants'!$D$2:$H$4950,5,FALSE),""),""),"")</f>
        <v/>
      </c>
      <c r="AO345" s="40"/>
      <c r="AP345" s="40"/>
      <c r="AQ345" s="40"/>
      <c r="AR345" s="3" t="str">
        <f>IF(G345&lt;&gt;"LIBSETS_SETTYPE_BATTLEGROUND",IF(G345&lt;&gt;"LIBSETS_SETTYPE_SPECIAL",IF(AS345&lt;&gt;"",VLOOKUP(AS345,'ESO zone constants'!$D$2:$H$4950,5,FALSE),""),""),"")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1364</v>
      </c>
      <c r="C346" t="s">
        <v>1365</v>
      </c>
      <c r="D346" s="3">
        <f t="shared" si="30"/>
        <v>399</v>
      </c>
      <c r="G346" s="8" t="s">
        <v>1652</v>
      </c>
      <c r="I346" t="s">
        <v>97</v>
      </c>
      <c r="J346" t="s">
        <v>97</v>
      </c>
      <c r="K346">
        <v>-1</v>
      </c>
      <c r="L346">
        <v>-1</v>
      </c>
      <c r="M346">
        <v>-1</v>
      </c>
      <c r="N346">
        <v>0</v>
      </c>
      <c r="O346" s="70" t="s">
        <v>41</v>
      </c>
      <c r="P346" s="3">
        <f>IF(AND(G346&lt;&gt;"LIBSETS_SETTYPE_BATTLEGROUND",G346&lt;&gt;"LIBSETS_SETTYPE_SPECIAL",G346&lt;&gt;"LIBSETS_SETTYPE_MYTHIC"), IF(Q346&lt;&gt;"",VLOOKUP(Q346,'ESO zone constants'!$D$2:$H$4950,5,FALSE),""),"")</f>
        <v>1055</v>
      </c>
      <c r="Q346" t="str">
        <f>IF(OR(K346="",K346&lt;=0,ISERROR(K346)),IF(AND(O346&lt;&gt;"",NOT(ISERROR(O346))),O346, ""),VLOOKUP(K346,'ESO wayshrine node constants'!$A$3:$D$10003,4,FALSE))</f>
        <v>March of Sacrifices</v>
      </c>
      <c r="S346" s="19" t="str">
        <f>IF(AND(R346&lt;&gt;"",NOT(ISERROR(R346))),R346,IF(P346&lt;&gt;"",IF(NOT(ISERROR(VLOOKUP(P346,'ESO Dungeon constants'!$D$3:$H$9999,5,FALSE))),VLOOKUP(P346,'ESO Dungeon constants'!$D$3:$I$9999,6,FALSE),VLOOKUP(P346,'ESO zone constants'!$H$2:$K$9984,4,FALSE)),""))</f>
        <v>DLC_WOLFHUNTER</v>
      </c>
      <c r="T346" s="3" t="str">
        <f>IF(S346&lt;&gt;"",VLOOKUP(S346,'LibSets constants'!$B$4:$C$1000,2,FALSE),"")</f>
        <v>Wolfhunter</v>
      </c>
      <c r="V346" s="44" t="str">
        <f>IF(U346&lt;&gt;"",IF(U346&lt;&gt;"LIBSETS_DROP_MECHANIC_MONSTER_NAME",VLOOKUP(U346,'LibSets constants'!$I$4:$L$1000,3,FALSE),""),"")</f>
        <v/>
      </c>
      <c r="W346" s="44" t="str">
        <f>IF(U346&lt;&gt;"",IF(U346&lt;&gt;"LIBSETS_DROP_MECHANIC_MONSTER_NAME",VLOOKUP(U346,'LibSets constants'!$I$4:$L$1000,4,FALSE),""),"")</f>
        <v/>
      </c>
      <c r="X346" s="3" t="str">
        <f>IF(G346&lt;&gt;"LIBSETS_SETTYPE_BATTLEGROUND",IF(G346&lt;&gt;"LIBSETS_SETTYPE_SPECIAL",IF(Y346&lt;&gt;"",VLOOKUP(Y346,'ESO zone constants'!$D$2:$H$4950,5,FALSE),""),""),"")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constants'!$D$2:$H$4950,5,FALSE),""),""),"")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constants'!$D$2:$H$4950,5,FALSE),""),""),"")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constants'!$D$2:$H$4950,5,FALSE),""),""),"")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constants'!$D$2:$H$4950,5,FALSE),""),""),"")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[399] = {wayshrines={-1,-1,-1,},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1366</v>
      </c>
      <c r="C347" t="s">
        <v>1367</v>
      </c>
      <c r="D347" s="3">
        <f t="shared" si="30"/>
        <v>400</v>
      </c>
      <c r="G347" s="8" t="s">
        <v>1652</v>
      </c>
      <c r="I347" t="s">
        <v>97</v>
      </c>
      <c r="J347" t="s">
        <v>97</v>
      </c>
      <c r="K347">
        <v>-1</v>
      </c>
      <c r="L347">
        <v>-1</v>
      </c>
      <c r="M347">
        <v>-1</v>
      </c>
      <c r="N347">
        <v>0</v>
      </c>
      <c r="O347" s="70" t="s">
        <v>41</v>
      </c>
      <c r="P347" s="3">
        <f>IF(AND(G347&lt;&gt;"LIBSETS_SETTYPE_BATTLEGROUND",G347&lt;&gt;"LIBSETS_SETTYPE_SPECIAL",G347&lt;&gt;"LIBSETS_SETTYPE_MYTHIC"), IF(Q347&lt;&gt;"",VLOOKUP(Q347,'ESO zone constants'!$D$2:$H$4950,5,FALSE),""),"")</f>
        <v>1055</v>
      </c>
      <c r="Q347" t="str">
        <f>IF(OR(K347="",K347&lt;=0,ISERROR(K347)),IF(AND(O347&lt;&gt;"",NOT(ISERROR(O347))),O347, ""),VLOOKUP(K347,'ESO wayshrine node constants'!$A$3:$D$10003,4,FALSE))</f>
        <v>March of Sacrifices</v>
      </c>
      <c r="S347" s="19" t="str">
        <f>IF(AND(R347&lt;&gt;"",NOT(ISERROR(R347))),R347,IF(P347&lt;&gt;"",IF(NOT(ISERROR(VLOOKUP(P347,'ESO Dungeon constants'!$D$3:$H$9999,5,FALSE))),VLOOKUP(P347,'ESO Dungeon constants'!$D$3:$I$9999,6,FALSE),VLOOKUP(P347,'ESO zone constants'!$H$2:$K$9984,4,FALSE)),""))</f>
        <v>DLC_WOLFHUNTER</v>
      </c>
      <c r="T347" s="3" t="str">
        <f>IF(S347&lt;&gt;"",VLOOKUP(S347,'LibSets constants'!$B$4:$C$1000,2,FALSE),"")</f>
        <v>Wolfhunter</v>
      </c>
      <c r="V347" s="3" t="str">
        <f>IF(U347&lt;&gt;"",IF(U347&lt;&gt;"LIBSETS_DROP_MECHANIC_MONSTER_NAME",VLOOKUP(U347,'LibSets constants'!$I$4:$L$1000,3,FALSE),""),"")</f>
        <v/>
      </c>
      <c r="W347" s="3" t="str">
        <f>IF(U347&lt;&gt;"",IF(U347&lt;&gt;"LIBSETS_DROP_MECHANIC_MONSTER_NAME",VLOOKUP(U347,'LibSets constants'!$I$4:$L$1000,4,FALSE),""),"")</f>
        <v/>
      </c>
      <c r="X347" s="3" t="str">
        <f>IF(G347&lt;&gt;"LIBSETS_SETTYPE_BATTLEGROUND",IF(G347&lt;&gt;"LIBSETS_SETTYPE_SPECIAL",IF(Y347&lt;&gt;"",VLOOKUP(Y347,'ESO zone constants'!$D$2:$H$4950,5,FALSE),""),""),"")</f>
        <v/>
      </c>
      <c r="AA347" s="3" t="str">
        <f>IF(Z347&lt;&gt;"",IF(Z347&lt;&gt;"LIBSETS_DROP_MECHANIC_MONSTER_NAME",VLOOKUP(Z347,'LibSets constants'!$I$4:$L$1000,3,FALSE),""),"")</f>
        <v/>
      </c>
      <c r="AB347" s="3" t="str">
        <f>IF(Z347&lt;&gt;"",IF(Z347&lt;&gt;"LIBSETS_DROP_MECHANIC_MONSTER_NAME",VLOOKUP(Z347,'LibSets constants'!$I$4:$L$1000,4,FALSE),""),"")</f>
        <v/>
      </c>
      <c r="AC347" s="3" t="str">
        <f>IF(G347&lt;&gt;"LIBSETS_SETTYPE_BATTLEGROUND",IF(G347&lt;&gt;"LIBSETS_SETTYPE_SPECIAL",IF(AD347&lt;&gt;"",VLOOKUP(AD347,'ESO zone constants'!$D$2:$H$4950,5,FALSE),""),""),"")</f>
        <v/>
      </c>
      <c r="AF347" s="3" t="str">
        <f>IF(AE347&lt;&gt;"",IF(AE347&lt;&gt;"LIBSETS_DROP_MECHANIC_MONSTER_NAME",VLOOKUP(AE347,'LibSets constants'!$I$4:$L$1000,3,FALSE),""),"")</f>
        <v/>
      </c>
      <c r="AG347" s="3" t="str">
        <f>IF(AE347&lt;&gt;"",IF(AE347&lt;&gt;"LIBSETS_DROP_MECHANIC_MONSTER_NAME",VLOOKUP(AE347,'LibSets constants'!$I$4:$L$1000,4,FALSE),""),"")</f>
        <v/>
      </c>
      <c r="AH347" s="3" t="str">
        <f>IF(G347&lt;&gt;"LIBSETS_SETTYPE_BATTLEGROUND",IF(G347&lt;&gt;"LIBSETS_SETTYPE_SPECIAL",IF(AI347&lt;&gt;"",VLOOKUP(AI347,'ESO zone constants'!$D$2:$H$4950,5,FALSE),""),""),"")</f>
        <v/>
      </c>
      <c r="AK347" s="3" t="str">
        <f>IF(AJ347&lt;&gt;"",IF(AJ347&lt;&gt;"LIBSETS_DROP_MECHANIC_MONSTER_NAME",VLOOKUP(AJ347,'LibSets constants'!$I$4:$L$1000,3,FALSE),""),"")</f>
        <v/>
      </c>
      <c r="AL347" s="3" t="str">
        <f>IF(AJ347&lt;&gt;"",IF(AJ347&lt;&gt;"LIBSETS_DROP_MECHANIC_MONSTER_NAME",VLOOKUP(AJ347,'LibSets constants'!$I$4:$L$1000,4,FALSE),""),"")</f>
        <v/>
      </c>
      <c r="AM347" s="3" t="str">
        <f>IF(G347&lt;&gt;"LIBSETS_SETTYPE_BATTLEGROUND",IF(G347&lt;&gt;"LIBSETS_SETTYPE_SPECIAL",IF(AN347&lt;&gt;"",VLOOKUP(AN347,'ESO zone constants'!$D$2:$H$4950,5,FALSE),""),""),"")</f>
        <v/>
      </c>
      <c r="AP347" s="3" t="str">
        <f>IF(AO347&lt;&gt;"",IF(AO347&lt;&gt;"LIBSETS_DROP_MECHANIC_MONSTER_NAME",VLOOKUP(AO347,'LibSets constants'!$I$4:$L$1000,3,FALSE),""),"")</f>
        <v/>
      </c>
      <c r="AQ347" s="3" t="str">
        <f>IF(AO347&lt;&gt;"",IF(AO347&lt;&gt;"LIBSETS_DROP_MECHANIC_MONSTER_NAME",VLOOKUP(AO347,'LibSets constants'!$I$4:$L$1000,4,FALSE),""),"")</f>
        <v/>
      </c>
      <c r="AR347" s="3" t="str">
        <f>IF(G347&lt;&gt;"LIBSETS_SETTYPE_BATTLEGROUND",IF(G347&lt;&gt;"LIBSETS_SETTYPE_SPECIAL",IF(AS347&lt;&gt;"",VLOOKUP(AS347,'ESO zone constants'!$D$2:$H$4950,5,FALSE),""),""),"")</f>
        <v/>
      </c>
      <c r="AU347" s="3" t="str">
        <f>IF(AT347&lt;&gt;"",IF(AT347&lt;&gt;"LIBSETS_DROP_MECHANIC_MONSTER_NAME",VLOOKUP(AT347,'LibSets constants'!$I$4:$L$1000,3,FALSE),""),"")</f>
        <v/>
      </c>
      <c r="AV347" s="3" t="str">
        <f>IF(AT347&lt;&gt;"",IF(AT347&lt;&gt;"LIBSETS_DROP_MECHANIC_MONSTER_NAME",VLOOKUP(AT347,'LibSets constants'!$I$4:$L$1000,4,FALSE),""),"")</f>
        <v/>
      </c>
      <c r="AW347" s="21" t="str">
        <f t="shared" si="31"/>
        <v>[400] = {wayshrines={-1,-1,-1,},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1368</v>
      </c>
      <c r="C348" t="s">
        <v>1369</v>
      </c>
      <c r="D348" s="3">
        <f t="shared" si="30"/>
        <v>401</v>
      </c>
      <c r="G348" s="8" t="s">
        <v>1652</v>
      </c>
      <c r="I348" t="s">
        <v>97</v>
      </c>
      <c r="J348" t="s">
        <v>97</v>
      </c>
      <c r="K348">
        <v>-1</v>
      </c>
      <c r="L348">
        <v>-1</v>
      </c>
      <c r="M348">
        <v>-1</v>
      </c>
      <c r="N348">
        <v>0</v>
      </c>
      <c r="O348" s="70" t="s">
        <v>41</v>
      </c>
      <c r="P348" s="3">
        <f>IF(AND(G348&lt;&gt;"LIBSETS_SETTYPE_BATTLEGROUND",G348&lt;&gt;"LIBSETS_SETTYPE_SPECIAL",G348&lt;&gt;"LIBSETS_SETTYPE_MYTHIC"), IF(Q348&lt;&gt;"",VLOOKUP(Q348,'ESO zone constants'!$D$2:$H$4950,5,FALSE),""),"")</f>
        <v>1055</v>
      </c>
      <c r="Q348" t="str">
        <f>IF(OR(K348="",K348&lt;=0,ISERROR(K348)),IF(AND(O348&lt;&gt;"",NOT(ISERROR(O348))),O348, ""),VLOOKUP(K348,'ESO wayshrine node constants'!$A$3:$D$10003,4,FALSE))</f>
        <v>March of Sacrifices</v>
      </c>
      <c r="S348" s="19" t="str">
        <f>IF(AND(R348&lt;&gt;"",NOT(ISERROR(R348))),R348,IF(P348&lt;&gt;"",IF(NOT(ISERROR(VLOOKUP(P348,'ESO Dungeon constants'!$D$3:$H$9999,5,FALSE))),VLOOKUP(P348,'ESO Dungeon constants'!$D$3:$I$9999,6,FALSE),VLOOKUP(P348,'ESO zone constants'!$H$2:$K$9984,4,FALSE)),""))</f>
        <v>DLC_WOLFHUNTER</v>
      </c>
      <c r="T348" s="3" t="str">
        <f>IF(S348&lt;&gt;"",VLOOKUP(S348,'LibSets constants'!$B$4:$C$1000,2,FALSE),"")</f>
        <v>Wolfhunter</v>
      </c>
      <c r="V348" s="3" t="str">
        <f>IF(U348&lt;&gt;"",IF(U348&lt;&gt;"LIBSETS_DROP_MECHANIC_MONSTER_NAME",VLOOKUP(U348,'LibSets constants'!$I$4:$L$1000,3,FALSE),""),"")</f>
        <v/>
      </c>
      <c r="W348" s="3" t="str">
        <f>IF(U348&lt;&gt;"",IF(U348&lt;&gt;"LIBSETS_DROP_MECHANIC_MONSTER_NAME",VLOOKUP(U348,'LibSets constants'!$I$4:$L$1000,4,FALSE),""),"")</f>
        <v/>
      </c>
      <c r="X348" s="3" t="str">
        <f>IF(G348&lt;&gt;"LIBSETS_SETTYPE_BATTLEGROUND",IF(G348&lt;&gt;"LIBSETS_SETTYPE_SPECIAL",IF(Y348&lt;&gt;"",VLOOKUP(Y348,'ESO zone constants'!$D$2:$H$4950,5,FALSE),""),""),"")</f>
        <v/>
      </c>
      <c r="AA348" s="3" t="str">
        <f>IF(Z348&lt;&gt;"",IF(Z348&lt;&gt;"LIBSETS_DROP_MECHANIC_MONSTER_NAME",VLOOKUP(Z348,'LibSets constants'!$I$4:$L$1000,3,FALSE),""),"")</f>
        <v/>
      </c>
      <c r="AB348" s="3" t="str">
        <f>IF(Z348&lt;&gt;"",IF(Z348&lt;&gt;"LIBSETS_DROP_MECHANIC_MONSTER_NAME",VLOOKUP(Z348,'LibSets constants'!$I$4:$L$1000,4,FALSE),""),"")</f>
        <v/>
      </c>
      <c r="AC348" s="3" t="str">
        <f>IF(G348&lt;&gt;"LIBSETS_SETTYPE_BATTLEGROUND",IF(G348&lt;&gt;"LIBSETS_SETTYPE_SPECIAL",IF(AD348&lt;&gt;"",VLOOKUP(AD348,'ESO zone constants'!$D$2:$H$4950,5,FALSE),""),""),"")</f>
        <v/>
      </c>
      <c r="AF348" s="3" t="str">
        <f>IF(AE348&lt;&gt;"",IF(AE348&lt;&gt;"LIBSETS_DROP_MECHANIC_MONSTER_NAME",VLOOKUP(AE348,'LibSets constants'!$I$4:$L$1000,3,FALSE),""),"")</f>
        <v/>
      </c>
      <c r="AG348" s="3" t="str">
        <f>IF(AE348&lt;&gt;"",IF(AE348&lt;&gt;"LIBSETS_DROP_MECHANIC_MONSTER_NAME",VLOOKUP(AE348,'LibSets constants'!$I$4:$L$1000,4,FALSE),""),"")</f>
        <v/>
      </c>
      <c r="AH348" s="3" t="str">
        <f>IF(G348&lt;&gt;"LIBSETS_SETTYPE_BATTLEGROUND",IF(G348&lt;&gt;"LIBSETS_SETTYPE_SPECIAL",IF(AI348&lt;&gt;"",VLOOKUP(AI348,'ESO zone constants'!$D$2:$H$4950,5,FALSE),""),""),"")</f>
        <v/>
      </c>
      <c r="AK348" s="3" t="str">
        <f>IF(AJ348&lt;&gt;"",IF(AJ348&lt;&gt;"LIBSETS_DROP_MECHANIC_MONSTER_NAME",VLOOKUP(AJ348,'LibSets constants'!$I$4:$L$1000,3,FALSE),""),"")</f>
        <v/>
      </c>
      <c r="AL348" s="3" t="str">
        <f>IF(AJ348&lt;&gt;"",IF(AJ348&lt;&gt;"LIBSETS_DROP_MECHANIC_MONSTER_NAME",VLOOKUP(AJ348,'LibSets constants'!$I$4:$L$1000,4,FALSE),""),"")</f>
        <v/>
      </c>
      <c r="AM348" s="3" t="str">
        <f>IF(G348&lt;&gt;"LIBSETS_SETTYPE_BATTLEGROUND",IF(G348&lt;&gt;"LIBSETS_SETTYPE_SPECIAL",IF(AN348&lt;&gt;"",VLOOKUP(AN348,'ESO zone constants'!$D$2:$H$4950,5,FALSE),""),""),"")</f>
        <v/>
      </c>
      <c r="AP348" s="3" t="str">
        <f>IF(AO348&lt;&gt;"",IF(AO348&lt;&gt;"LIBSETS_DROP_MECHANIC_MONSTER_NAME",VLOOKUP(AO348,'LibSets constants'!$I$4:$L$1000,3,FALSE),""),"")</f>
        <v/>
      </c>
      <c r="AQ348" s="3" t="str">
        <f>IF(AO348&lt;&gt;"",IF(AO348&lt;&gt;"LIBSETS_DROP_MECHANIC_MONSTER_NAME",VLOOKUP(AO348,'LibSets constants'!$I$4:$L$1000,4,FALSE),""),"")</f>
        <v/>
      </c>
      <c r="AR348" s="3" t="str">
        <f>IF(G348&lt;&gt;"LIBSETS_SETTYPE_BATTLEGROUND",IF(G348&lt;&gt;"LIBSETS_SETTYPE_SPECIAL",IF(AS348&lt;&gt;"",VLOOKUP(AS348,'ESO zone constants'!$D$2:$H$4950,5,FALSE),""),""),"")</f>
        <v/>
      </c>
      <c r="AU348" s="3" t="str">
        <f>IF(AT348&lt;&gt;"",IF(AT348&lt;&gt;"LIBSETS_DROP_MECHANIC_MONSTER_NAME",VLOOKUP(AT348,'LibSets constants'!$I$4:$L$1000,3,FALSE),""),"")</f>
        <v/>
      </c>
      <c r="AV348" s="3" t="str">
        <f>IF(AT348&lt;&gt;"",IF(AT348&lt;&gt;"LIBSETS_DROP_MECHANIC_MONSTER_NAME",VLOOKUP(AT348,'LibSets constants'!$I$4:$L$1000,4,FALSE),""),"")</f>
        <v/>
      </c>
      <c r="AW348" s="21" t="str">
        <f t="shared" si="31"/>
        <v>[401] = {wayshrines={-1,-1,-1,},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1370</v>
      </c>
      <c r="C349" t="s">
        <v>1371</v>
      </c>
      <c r="D349" s="3">
        <f t="shared" si="30"/>
        <v>402</v>
      </c>
      <c r="G349" s="8" t="s">
        <v>1652</v>
      </c>
      <c r="I349" t="s">
        <v>97</v>
      </c>
      <c r="J349" t="s">
        <v>97</v>
      </c>
      <c r="K349">
        <v>-1</v>
      </c>
      <c r="L349">
        <v>-1</v>
      </c>
      <c r="M349">
        <v>-1</v>
      </c>
      <c r="N349">
        <v>0</v>
      </c>
      <c r="O349" s="70" t="s">
        <v>73</v>
      </c>
      <c r="P349" s="3">
        <f>IF(AND(G349&lt;&gt;"LIBSETS_SETTYPE_BATTLEGROUND",G349&lt;&gt;"LIBSETS_SETTYPE_SPECIAL",G349&lt;&gt;"LIBSETS_SETTYPE_MYTHIC"), IF(Q349&lt;&gt;"",VLOOKUP(Q349,'ESO zone constants'!$D$2:$H$4950,5,FALSE),""),"")</f>
        <v>1052</v>
      </c>
      <c r="Q349" t="str">
        <f>IF(OR(K349="",K349&lt;=0,ISERROR(K349)),IF(AND(O349&lt;&gt;"",NOT(ISERROR(O349))),O349, ""),VLOOKUP(K349,'ESO wayshrine node constants'!$A$3:$D$10003,4,FALSE))</f>
        <v>Moon Hunter Keep</v>
      </c>
      <c r="S349" s="19" t="str">
        <f>IF(AND(R349&lt;&gt;"",NOT(ISERROR(R349))),R349,IF(P349&lt;&gt;"",IF(NOT(ISERROR(VLOOKUP(P349,'ESO Dungeon constants'!$D$3:$H$9999,5,FALSE))),VLOOKUP(P349,'ESO Dungeon constants'!$D$3:$I$9999,6,FALSE),VLOOKUP(P349,'ESO zone constants'!$H$2:$K$9984,4,FALSE)),""))</f>
        <v>DLC_WOLFHUNTER</v>
      </c>
      <c r="T349" s="3" t="str">
        <f>IF(S349&lt;&gt;"",VLOOKUP(S349,'LibSets constants'!$B$4:$C$1000,2,FALSE),"")</f>
        <v>Wolfhunter</v>
      </c>
      <c r="V349" s="3" t="str">
        <f>IF(U349&lt;&gt;"",IF(U349&lt;&gt;"LIBSETS_DROP_MECHANIC_MONSTER_NAME",VLOOKUP(U349,'LibSets constants'!$I$4:$L$1000,3,FALSE),""),"")</f>
        <v/>
      </c>
      <c r="W349" s="3" t="str">
        <f>IF(U349&lt;&gt;"",IF(U349&lt;&gt;"LIBSETS_DROP_MECHANIC_MONSTER_NAME",VLOOKUP(U349,'LibSets constants'!$I$4:$L$1000,4,FALSE),""),"")</f>
        <v/>
      </c>
      <c r="X349" s="3" t="str">
        <f>IF(G349&lt;&gt;"LIBSETS_SETTYPE_BATTLEGROUND",IF(G349&lt;&gt;"LIBSETS_SETTYPE_SPECIAL",IF(Y349&lt;&gt;"",VLOOKUP(Y349,'ESO zone constants'!$D$2:$H$4950,5,FALSE),""),""),"")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constants'!$D$2:$H$4950,5,FALSE),""),""),"")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constants'!$D$2:$H$4950,5,FALSE),""),""),"")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constants'!$D$2:$H$4950,5,FALSE),""),""),"")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constants'!$D$2:$H$4950,5,FALSE),""),""),"")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[402] = {wayshrines={-1,-1,-1,},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1372</v>
      </c>
      <c r="C350" t="s">
        <v>1373</v>
      </c>
      <c r="D350" s="3">
        <f t="shared" si="30"/>
        <v>403</v>
      </c>
      <c r="G350" s="8" t="s">
        <v>1652</v>
      </c>
      <c r="I350" t="s">
        <v>97</v>
      </c>
      <c r="J350" t="s">
        <v>97</v>
      </c>
      <c r="K350">
        <v>-1</v>
      </c>
      <c r="L350">
        <v>-1</v>
      </c>
      <c r="M350">
        <v>-1</v>
      </c>
      <c r="N350">
        <v>0</v>
      </c>
      <c r="O350" s="70" t="s">
        <v>73</v>
      </c>
      <c r="P350" s="3">
        <f>IF(AND(G350&lt;&gt;"LIBSETS_SETTYPE_BATTLEGROUND",G350&lt;&gt;"LIBSETS_SETTYPE_SPECIAL",G350&lt;&gt;"LIBSETS_SETTYPE_MYTHIC"), IF(Q350&lt;&gt;"",VLOOKUP(Q350,'ESO zone constants'!$D$2:$H$4950,5,FALSE),""),"")</f>
        <v>1052</v>
      </c>
      <c r="Q350" t="str">
        <f>IF(OR(K350="",K350&lt;=0,ISERROR(K350)),IF(AND(O350&lt;&gt;"",NOT(ISERROR(O350))),O350, ""),VLOOKUP(K350,'ESO wayshrine node constants'!$A$3:$D$10003,4,FALSE))</f>
        <v>Moon Hunter Keep</v>
      </c>
      <c r="S350" s="19" t="str">
        <f>IF(AND(R350&lt;&gt;"",NOT(ISERROR(R350))),R350,IF(P350&lt;&gt;"",IF(NOT(ISERROR(VLOOKUP(P350,'ESO Dungeon constants'!$D$3:$H$9999,5,FALSE))),VLOOKUP(P350,'ESO Dungeon constants'!$D$3:$I$9999,6,FALSE),VLOOKUP(P350,'ESO zone constants'!$H$2:$K$9984,4,FALSE)),""))</f>
        <v>DLC_WOLFHUNTER</v>
      </c>
      <c r="T350" s="3" t="str">
        <f>IF(S350&lt;&gt;"",VLOOKUP(S350,'LibSets constants'!$B$4:$C$1000,2,FALSE),"")</f>
        <v>Wolfhunter</v>
      </c>
      <c r="V350" s="3" t="str">
        <f>IF(U350&lt;&gt;"",IF(U350&lt;&gt;"LIBSETS_DROP_MECHANIC_MONSTER_NAME",VLOOKUP(U350,'LibSets constants'!$I$4:$L$1000,3,FALSE),""),"")</f>
        <v/>
      </c>
      <c r="W350" s="3" t="str">
        <f>IF(U350&lt;&gt;"",IF(U350&lt;&gt;"LIBSETS_DROP_MECHANIC_MONSTER_NAME",VLOOKUP(U350,'LibSets constants'!$I$4:$L$1000,4,FALSE),""),"")</f>
        <v/>
      </c>
      <c r="X350" s="3" t="str">
        <f>IF(G350&lt;&gt;"LIBSETS_SETTYPE_BATTLEGROUND",IF(G350&lt;&gt;"LIBSETS_SETTYPE_SPECIAL",IF(Y350&lt;&gt;"",VLOOKUP(Y350,'ESO zone constants'!$D$2:$H$4950,5,FALSE),""),""),"")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constants'!$D$2:$H$4950,5,FALSE),""),""),"")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constants'!$D$2:$H$4950,5,FALSE),""),""),"")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constants'!$D$2:$H$4950,5,FALSE),""),""),"")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constants'!$D$2:$H$4950,5,FALSE),""),""),"")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[403] = {wayshrines={-1,-1,-1,},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1374</v>
      </c>
      <c r="C351" t="s">
        <v>1375</v>
      </c>
      <c r="D351" s="3">
        <f t="shared" si="30"/>
        <v>404</v>
      </c>
      <c r="G351" s="8" t="s">
        <v>1652</v>
      </c>
      <c r="I351" t="s">
        <v>97</v>
      </c>
      <c r="J351" t="s">
        <v>97</v>
      </c>
      <c r="K351">
        <v>-1</v>
      </c>
      <c r="L351">
        <v>-1</v>
      </c>
      <c r="M351">
        <v>-1</v>
      </c>
      <c r="N351">
        <v>0</v>
      </c>
      <c r="O351" s="70" t="s">
        <v>73</v>
      </c>
      <c r="P351" s="3">
        <f>IF(AND(G351&lt;&gt;"LIBSETS_SETTYPE_BATTLEGROUND",G351&lt;&gt;"LIBSETS_SETTYPE_SPECIAL",G351&lt;&gt;"LIBSETS_SETTYPE_MYTHIC"), IF(Q351&lt;&gt;"",VLOOKUP(Q351,'ESO zone constants'!$D$2:$H$4950,5,FALSE),""),"")</f>
        <v>1052</v>
      </c>
      <c r="Q351" t="str">
        <f>IF(OR(K351="",K351&lt;=0,ISERROR(K351)),IF(AND(O351&lt;&gt;"",NOT(ISERROR(O351))),O351, ""),VLOOKUP(K351,'ESO wayshrine node constants'!$A$3:$D$10003,4,FALSE))</f>
        <v>Moon Hunter Keep</v>
      </c>
      <c r="S351" s="19" t="str">
        <f>IF(AND(R351&lt;&gt;"",NOT(ISERROR(R351))),R351,IF(P351&lt;&gt;"",IF(NOT(ISERROR(VLOOKUP(P351,'ESO Dungeon constants'!$D$3:$H$9999,5,FALSE))),VLOOKUP(P351,'ESO Dungeon constants'!$D$3:$I$9999,6,FALSE),VLOOKUP(P351,'ESO zone constants'!$H$2:$K$9984,4,FALSE)),""))</f>
        <v>DLC_WOLFHUNTER</v>
      </c>
      <c r="T351" s="3" t="str">
        <f>IF(S351&lt;&gt;"",VLOOKUP(S351,'LibSets constants'!$B$4:$C$1000,2,FALSE),"")</f>
        <v>Wolfhunter</v>
      </c>
      <c r="V351" s="3" t="str">
        <f>IF(U351&lt;&gt;"",IF(U351&lt;&gt;"LIBSETS_DROP_MECHANIC_MONSTER_NAME",VLOOKUP(U351,'LibSets constants'!$I$4:$L$1000,3,FALSE),""),"")</f>
        <v/>
      </c>
      <c r="W351" s="3" t="str">
        <f>IF(U351&lt;&gt;"",IF(U351&lt;&gt;"LIBSETS_DROP_MECHANIC_MONSTER_NAME",VLOOKUP(U351,'LibSets constants'!$I$4:$L$1000,4,FALSE),""),"")</f>
        <v/>
      </c>
      <c r="X351" s="3" t="str">
        <f>IF(G351&lt;&gt;"LIBSETS_SETTYPE_BATTLEGROUND",IF(G351&lt;&gt;"LIBSETS_SETTYPE_SPECIAL",IF(Y351&lt;&gt;"",VLOOKUP(Y351,'ESO zone constants'!$D$2:$H$4950,5,FALSE),""),""),"")</f>
        <v/>
      </c>
      <c r="AA351" s="3" t="str">
        <f>IF(Z351&lt;&gt;"",IF(Z351&lt;&gt;"LIBSETS_DROP_MECHANIC_MONSTER_NAME",VLOOKUP(Z351,'LibSets constants'!$I$4:$L$1000,3,FALSE),""),"")</f>
        <v/>
      </c>
      <c r="AB351" s="3" t="str">
        <f>IF(Z351&lt;&gt;"",IF(Z351&lt;&gt;"LIBSETS_DROP_MECHANIC_MONSTER_NAME",VLOOKUP(Z351,'LibSets constants'!$I$4:$L$1000,4,FALSE),""),"")</f>
        <v/>
      </c>
      <c r="AC351" s="3" t="str">
        <f>IF(G351&lt;&gt;"LIBSETS_SETTYPE_BATTLEGROUND",IF(G351&lt;&gt;"LIBSETS_SETTYPE_SPECIAL",IF(AD351&lt;&gt;"",VLOOKUP(AD351,'ESO zone constants'!$D$2:$H$4950,5,FALSE),""),""),"")</f>
        <v/>
      </c>
      <c r="AF351" s="3" t="str">
        <f>IF(AE351&lt;&gt;"",IF(AE351&lt;&gt;"LIBSETS_DROP_MECHANIC_MONSTER_NAME",VLOOKUP(AE351,'LibSets constants'!$I$4:$L$1000,3,FALSE),""),"")</f>
        <v/>
      </c>
      <c r="AG351" s="3" t="str">
        <f>IF(AE351&lt;&gt;"",IF(AE351&lt;&gt;"LIBSETS_DROP_MECHANIC_MONSTER_NAME",VLOOKUP(AE351,'LibSets constants'!$I$4:$L$1000,4,FALSE),""),"")</f>
        <v/>
      </c>
      <c r="AH351" s="3" t="str">
        <f>IF(G351&lt;&gt;"LIBSETS_SETTYPE_BATTLEGROUND",IF(G351&lt;&gt;"LIBSETS_SETTYPE_SPECIAL",IF(AI351&lt;&gt;"",VLOOKUP(AI351,'ESO zone constants'!$D$2:$H$4950,5,FALSE),""),""),"")</f>
        <v/>
      </c>
      <c r="AK351" s="3" t="str">
        <f>IF(AJ351&lt;&gt;"",IF(AJ351&lt;&gt;"LIBSETS_DROP_MECHANIC_MONSTER_NAME",VLOOKUP(AJ351,'LibSets constants'!$I$4:$L$1000,3,FALSE),""),"")</f>
        <v/>
      </c>
      <c r="AL351" s="3" t="str">
        <f>IF(AJ351&lt;&gt;"",IF(AJ351&lt;&gt;"LIBSETS_DROP_MECHANIC_MONSTER_NAME",VLOOKUP(AJ351,'LibSets constants'!$I$4:$L$1000,4,FALSE),""),"")</f>
        <v/>
      </c>
      <c r="AM351" s="3" t="str">
        <f>IF(G351&lt;&gt;"LIBSETS_SETTYPE_BATTLEGROUND",IF(G351&lt;&gt;"LIBSETS_SETTYPE_SPECIAL",IF(AN351&lt;&gt;"",VLOOKUP(AN351,'ESO zone constants'!$D$2:$H$4950,5,FALSE),""),""),"")</f>
        <v/>
      </c>
      <c r="AP351" s="3" t="str">
        <f>IF(AO351&lt;&gt;"",IF(AO351&lt;&gt;"LIBSETS_DROP_MECHANIC_MONSTER_NAME",VLOOKUP(AO351,'LibSets constants'!$I$4:$L$1000,3,FALSE),""),"")</f>
        <v/>
      </c>
      <c r="AQ351" s="3" t="str">
        <f>IF(AO351&lt;&gt;"",IF(AO351&lt;&gt;"LIBSETS_DROP_MECHANIC_MONSTER_NAME",VLOOKUP(AO351,'LibSets constants'!$I$4:$L$1000,4,FALSE),""),"")</f>
        <v/>
      </c>
      <c r="AR351" s="3" t="str">
        <f>IF(G351&lt;&gt;"LIBSETS_SETTYPE_BATTLEGROUND",IF(G351&lt;&gt;"LIBSETS_SETTYPE_SPECIAL",IF(AS351&lt;&gt;"",VLOOKUP(AS351,'ESO zone constants'!$D$2:$H$4950,5,FALSE),""),""),"")</f>
        <v/>
      </c>
      <c r="AU351" s="3" t="str">
        <f>IF(AT351&lt;&gt;"",IF(AT351&lt;&gt;"LIBSETS_DROP_MECHANIC_MONSTER_NAME",VLOOKUP(AT351,'LibSets constants'!$I$4:$L$1000,3,FALSE),""),"")</f>
        <v/>
      </c>
      <c r="AV351" s="3" t="str">
        <f>IF(AT351&lt;&gt;"",IF(AT351&lt;&gt;"LIBSETS_DROP_MECHANIC_MONSTER_NAME",VLOOKUP(AT351,'LibSets constants'!$I$4:$L$1000,4,FALSE),""),"")</f>
        <v/>
      </c>
      <c r="AW351" s="21" t="str">
        <f t="shared" si="31"/>
        <v>[404] = {wayshrines={-1,-1,-1,},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1376</v>
      </c>
      <c r="C352" t="s">
        <v>1377</v>
      </c>
      <c r="D352" s="3">
        <f t="shared" si="30"/>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constants'!$D$2:$H$4950,5,FALSE),""),"")</f>
        <v>726</v>
      </c>
      <c r="Q352" t="str">
        <f>IF(OR(K352="",K352&lt;=0,ISERROR(K352)),IF(AND(O352&lt;&gt;"",NOT(ISERROR(O352))),O352, ""),VLOOKUP(K352,'ESO wayshrine node constants'!$A$3:$D$10003,4,FALSE))</f>
        <v>Murkmire</v>
      </c>
      <c r="S352" s="19" t="str">
        <f>IF(AND(R352&lt;&gt;"",NOT(ISERROR(R352))),R352,IF(P352&lt;&gt;"",IF(NOT(ISERROR(VLOOKUP(P352,'ESO Dungeon constants'!$D$3:$H$9999,5,FALSE))),VLOOKUP(P352,'ESO Dungeon constants'!$D$3:$I$9999,6,FALSE),VLOOKUP(P352,'ESO zone constants'!$H$2:$K$9984,4,FALSE)),""))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constants'!$D$2:$H$4950,5,FALSE),""),""),"")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constants'!$D$2:$H$4950,5,FALSE),""),""),"")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constants'!$D$2:$H$4950,5,FALSE),""),""),"")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constants'!$D$2:$H$4950,5,FALSE),""),""),"")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constants'!$D$2:$H$4950,5,FALSE),""),""),"")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1378</v>
      </c>
      <c r="C353" t="s">
        <v>1379</v>
      </c>
      <c r="D353" s="3">
        <f t="shared" si="30"/>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constants'!$D$2:$H$4950,5,FALSE),""),"")</f>
        <v>726</v>
      </c>
      <c r="Q353" t="str">
        <f>IF(OR(K353="",K353&lt;=0,ISERROR(K353)),IF(AND(O353&lt;&gt;"",NOT(ISERROR(O353))),O353, ""),VLOOKUP(K353,'ESO wayshrine node constants'!$A$3:$D$10003,4,FALSE))</f>
        <v>Murkmire</v>
      </c>
      <c r="S353" s="19" t="str">
        <f>IF(AND(R353&lt;&gt;"",NOT(ISERROR(R353))),R353,IF(P353&lt;&gt;"",IF(NOT(ISERROR(VLOOKUP(P353,'ESO Dungeon constants'!$D$3:$H$9999,5,FALSE))),VLOOKUP(P353,'ESO Dungeon constants'!$D$3:$I$9999,6,FALSE),VLOOKUP(P353,'ESO zone constants'!$H$2:$K$9984,4,FALSE)),""))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constants'!$D$2:$H$4950,5,FALSE),""),""),"")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constants'!$D$2:$H$4950,5,FALSE),""),""),"")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constants'!$D$2:$H$4950,5,FALSE),""),""),"")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constants'!$D$2:$H$4950,5,FALSE),""),""),"")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constants'!$D$2:$H$4950,5,FALSE),""),""),"")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1380</v>
      </c>
      <c r="C354" t="s">
        <v>1381</v>
      </c>
      <c r="D354" s="3">
        <f t="shared" si="30"/>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constants'!$D$2:$H$4950,5,FALSE),""),"")</f>
        <v>726</v>
      </c>
      <c r="Q354" t="str">
        <f>IF(OR(K354="",K354&lt;=0,ISERROR(K354)),IF(AND(O354&lt;&gt;"",NOT(ISERROR(O354))),O354, ""),VLOOKUP(K354,'ESO wayshrine node constants'!$A$3:$D$10003,4,FALSE))</f>
        <v>Murkmire</v>
      </c>
      <c r="S354" s="19" t="str">
        <f>IF(AND(R354&lt;&gt;"",NOT(ISERROR(R354))),R354,IF(P354&lt;&gt;"",IF(NOT(ISERROR(VLOOKUP(P354,'ESO Dungeon constants'!$D$3:$H$9999,5,FALSE))),VLOOKUP(P354,'ESO Dungeon constants'!$D$3:$I$9999,6,FALSE),VLOOKUP(P354,'ESO zone constants'!$H$2:$K$9984,4,FALSE)),""))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constants'!$D$2:$H$4950,5,FALSE),""),""),"")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constants'!$D$2:$H$4950,5,FALSE),""),""),"")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constants'!$D$2:$H$4950,5,FALSE),""),""),"")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constants'!$D$2:$H$4950,5,FALSE),""),""),"")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constants'!$D$2:$H$4950,5,FALSE),""),""),"")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constants'!$D$2:$H$4950,5,FALSE),""),"")</f>
        <v>726</v>
      </c>
      <c r="Q355" t="str">
        <f>IF(OR(K355="",K355&lt;=0,ISERROR(K355)),IF(AND(O355&lt;&gt;"",NOT(ISERROR(O355))),O355, ""),VLOOKUP(K355,'ESO wayshrine node constants'!$A$3:$D$10003,4,FALSE))</f>
        <v>Murkmire</v>
      </c>
      <c r="S355" s="19" t="str">
        <f>IF(AND(R355&lt;&gt;"",NOT(ISERROR(R355))),R355,IF(P355&lt;&gt;"",IF(NOT(ISERROR(VLOOKUP(P355,'ESO Dungeon constants'!$D$3:$H$9999,5,FALSE))),VLOOKUP(P355,'ESO Dungeon constants'!$D$3:$I$9999,6,FALSE),VLOOKUP(P355,'ESO zone constants'!$H$2:$K$9984,4,FALSE)),""))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constants'!$D$2:$H$4950,5,FALSE),""),""),"")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constants'!$D$2:$H$4950,5,FALSE),""),""),"")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constants'!$D$2:$H$4950,5,FALSE),""),""),"")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constants'!$D$2:$H$4950,5,FALSE),""),""),"")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constants'!$D$2:$H$4950,5,FALSE),""),""),"")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constants'!$D$2:$H$4950,5,FALSE),""),"")</f>
        <v>726</v>
      </c>
      <c r="Q356" t="str">
        <f>IF(OR(K356="",K356&lt;=0,ISERROR(K356)),IF(AND(O356&lt;&gt;"",NOT(ISERROR(O356))),O356, ""),VLOOKUP(K356,'ESO wayshrine node constants'!$A$3:$D$10003,4,FALSE))</f>
        <v>Murkmire</v>
      </c>
      <c r="S356" s="19" t="str">
        <f>IF(AND(R356&lt;&gt;"",NOT(ISERROR(R356))),R356,IF(P356&lt;&gt;"",IF(NOT(ISERROR(VLOOKUP(P356,'ESO Dungeon constants'!$D$3:$H$9999,5,FALSE))),VLOOKUP(P356,'ESO Dungeon constants'!$D$3:$I$9999,6,FALSE),VLOOKUP(P356,'ESO zone constants'!$H$2:$K$9984,4,FALSE)),""))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constants'!$D$2:$H$4950,5,FALSE),""),""),"")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constants'!$D$2:$H$4950,5,FALSE),""),""),"")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constants'!$D$2:$H$4950,5,FALSE),""),""),"")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constants'!$D$2:$H$4950,5,FALSE),""),""),"")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constants'!$D$2:$H$4950,5,FALSE),""),""),"")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constants'!$D$2:$H$4950,5,FALSE),""),"")</f>
        <v>726</v>
      </c>
      <c r="Q357" t="str">
        <f>IF(OR(K357="",K357&lt;=0,ISERROR(K357)),IF(AND(O357&lt;&gt;"",NOT(ISERROR(O357))),O357, ""),VLOOKUP(K357,'ESO wayshrine node constants'!$A$3:$D$10003,4,FALSE))</f>
        <v>Murkmire</v>
      </c>
      <c r="S357" s="19" t="str">
        <f>IF(AND(R357&lt;&gt;"",NOT(ISERROR(R357))),R357,IF(P357&lt;&gt;"",IF(NOT(ISERROR(VLOOKUP(P357,'ESO Dungeon constants'!$D$3:$H$9999,5,FALSE))),VLOOKUP(P357,'ESO Dungeon constants'!$D$3:$I$9999,6,FALSE),VLOOKUP(P357,'ESO zone constants'!$H$2:$K$9984,4,FALSE)),""))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constants'!$D$2:$H$4950,5,FALSE),""),""),"")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constants'!$D$2:$H$4950,5,FALSE),""),""),"")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constants'!$D$2:$H$4950,5,FALSE),""),""),"")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constants'!$D$2:$H$4950,5,FALSE),""),""),"")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constants'!$D$2:$H$4950,5,FALSE),""),""),"")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x14ac:dyDescent="0.25">
      <c r="A358" s="12">
        <v>411</v>
      </c>
      <c r="B358" t="s">
        <v>1388</v>
      </c>
      <c r="C358" t="s">
        <v>1389</v>
      </c>
      <c r="D358" s="3">
        <f t="shared" si="30"/>
        <v>411</v>
      </c>
      <c r="G358" s="8" t="s">
        <v>1647</v>
      </c>
      <c r="I358" t="s">
        <v>97</v>
      </c>
      <c r="J358" t="s">
        <v>97</v>
      </c>
      <c r="K358">
        <v>-1</v>
      </c>
      <c r="L358">
        <v>-1</v>
      </c>
      <c r="M358">
        <v>-1</v>
      </c>
      <c r="N358">
        <v>0</v>
      </c>
      <c r="O358" s="70" t="s">
        <v>728</v>
      </c>
      <c r="P358" s="3">
        <f>IF(AND(G358&lt;&gt;"LIBSETS_SETTYPE_BATTLEGROUND",G358&lt;&gt;"LIBSETS_SETTYPE_SPECIAL",G358&lt;&gt;"LIBSETS_SETTYPE_MYTHIC"), IF(Q358&lt;&gt;"",VLOOKUP(Q358,'ESO zone constants'!$D$2:$H$4950,5,FALSE),""),"")</f>
        <v>1082</v>
      </c>
      <c r="Q358" t="str">
        <f>IF(OR(K358="",K358&lt;=0,ISERROR(K358)),IF(AND(O358&lt;&gt;"",NOT(ISERROR(O358))),O358, ""),VLOOKUP(K358,'ESO wayshrine node constants'!$A$3:$D$10003,4,FALSE))</f>
        <v>Blackrose Prison</v>
      </c>
      <c r="S358" s="19" t="str">
        <f>IF(AND(R358&lt;&gt;"",NOT(ISERROR(R358))),R358,IF(P358&lt;&gt;"",IF(NOT(ISERROR(VLOOKUP(P358,'ESO Dungeon constants'!$D$3:$H$9999,5,FALSE))),VLOOKUP(P358,'ESO Dungeon constants'!$D$3:$I$9999,6,FALSE),VLOOKUP(P358,'ESO zone constants'!$H$2:$K$9984,4,FALSE)),""))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constants'!$D$2:$H$4950,5,FALSE),""),""),"")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constants'!$D$2:$H$4950,5,FALSE),""),""),"")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constants'!$D$2:$H$4950,5,FALSE),""),""),"")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constants'!$D$2:$H$4950,5,FALSE),""),""),"")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constants'!$D$2:$H$4950,5,FALSE),""),""),"")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{wayshrines={-1,-1,-1,},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1390</v>
      </c>
      <c r="C359" t="s">
        <v>1391</v>
      </c>
      <c r="D359" s="3">
        <f t="shared" si="30"/>
        <v>412</v>
      </c>
      <c r="G359" s="8" t="s">
        <v>1647</v>
      </c>
      <c r="I359" t="s">
        <v>97</v>
      </c>
      <c r="J359" t="s">
        <v>97</v>
      </c>
      <c r="K359">
        <v>-1</v>
      </c>
      <c r="L359">
        <v>-1</v>
      </c>
      <c r="M359">
        <v>-1</v>
      </c>
      <c r="N359">
        <v>0</v>
      </c>
      <c r="O359" s="70" t="s">
        <v>728</v>
      </c>
      <c r="P359" s="3">
        <f>IF(AND(G359&lt;&gt;"LIBSETS_SETTYPE_BATTLEGROUND",G359&lt;&gt;"LIBSETS_SETTYPE_SPECIAL",G359&lt;&gt;"LIBSETS_SETTYPE_MYTHIC"), IF(Q359&lt;&gt;"",VLOOKUP(Q359,'ESO zone constants'!$D$2:$H$4950,5,FALSE),""),"")</f>
        <v>1082</v>
      </c>
      <c r="Q359" t="str">
        <f>IF(OR(K359="",K359&lt;=0,ISERROR(K359)),IF(AND(O359&lt;&gt;"",NOT(ISERROR(O359))),O359, ""),VLOOKUP(K359,'ESO wayshrine node constants'!$A$3:$D$10003,4,FALSE))</f>
        <v>Blackrose Prison</v>
      </c>
      <c r="S359" s="19" t="str">
        <f>IF(AND(R359&lt;&gt;"",NOT(ISERROR(R359))),R359,IF(P359&lt;&gt;"",IF(NOT(ISERROR(VLOOKUP(P359,'ESO Dungeon constants'!$D$3:$H$9999,5,FALSE))),VLOOKUP(P359,'ESO Dungeon constants'!$D$3:$I$9999,6,FALSE),VLOOKUP(P359,'ESO zone constants'!$H$2:$K$9984,4,FALSE)),""))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constants'!$D$2:$H$4950,5,FALSE),""),""),"")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constants'!$D$2:$H$4950,5,FALSE),""),""),"")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constants'!$D$2:$H$4950,5,FALSE),""),""),"")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constants'!$D$2:$H$4950,5,FALSE),""),""),"")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constants'!$D$2:$H$4950,5,FALSE),""),""),"")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{wayshrines={-1,-1,-1,},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1392</v>
      </c>
      <c r="C360" t="s">
        <v>1393</v>
      </c>
      <c r="D360" s="3">
        <f t="shared" si="30"/>
        <v>413</v>
      </c>
      <c r="G360" s="8" t="s">
        <v>1647</v>
      </c>
      <c r="I360" t="s">
        <v>97</v>
      </c>
      <c r="J360" t="s">
        <v>97</v>
      </c>
      <c r="K360">
        <v>-1</v>
      </c>
      <c r="L360">
        <v>-1</v>
      </c>
      <c r="M360">
        <v>-1</v>
      </c>
      <c r="N360">
        <v>0</v>
      </c>
      <c r="O360" s="70" t="s">
        <v>728</v>
      </c>
      <c r="P360" s="3">
        <f>IF(AND(G360&lt;&gt;"LIBSETS_SETTYPE_BATTLEGROUND",G360&lt;&gt;"LIBSETS_SETTYPE_SPECIAL",G360&lt;&gt;"LIBSETS_SETTYPE_MYTHIC"), IF(Q360&lt;&gt;"",VLOOKUP(Q360,'ESO zone constants'!$D$2:$H$4950,5,FALSE),""),"")</f>
        <v>1082</v>
      </c>
      <c r="Q360" t="str">
        <f>IF(OR(K360="",K360&lt;=0,ISERROR(K360)),IF(AND(O360&lt;&gt;"",NOT(ISERROR(O360))),O360, ""),VLOOKUP(K360,'ESO wayshrine node constants'!$A$3:$D$10003,4,FALSE))</f>
        <v>Blackrose Prison</v>
      </c>
      <c r="S360" s="19" t="str">
        <f>IF(AND(R360&lt;&gt;"",NOT(ISERROR(R360))),R360,IF(P360&lt;&gt;"",IF(NOT(ISERROR(VLOOKUP(P360,'ESO Dungeon constants'!$D$3:$H$9999,5,FALSE))),VLOOKUP(P360,'ESO Dungeon constants'!$D$3:$I$9999,6,FALSE),VLOOKUP(P360,'ESO zone constants'!$H$2:$K$9984,4,FALSE)),""))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constants'!$D$2:$H$4950,5,FALSE),""),""),"")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constants'!$D$2:$H$4950,5,FALSE),""),""),"")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constants'!$D$2:$H$4950,5,FALSE),""),""),"")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constants'!$D$2:$H$4950,5,FALSE),""),""),"")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constants'!$D$2:$H$4950,5,FALSE),""),""),"")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{wayshrines={-1,-1,-1,},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1394</v>
      </c>
      <c r="C361" t="s">
        <v>1395</v>
      </c>
      <c r="D361" s="3">
        <f t="shared" si="30"/>
        <v>414</v>
      </c>
      <c r="G361" s="8" t="s">
        <v>1647</v>
      </c>
      <c r="I361" t="s">
        <v>97</v>
      </c>
      <c r="J361" t="s">
        <v>97</v>
      </c>
      <c r="K361">
        <v>-1</v>
      </c>
      <c r="L361">
        <v>-1</v>
      </c>
      <c r="M361">
        <v>-1</v>
      </c>
      <c r="N361">
        <v>0</v>
      </c>
      <c r="O361" s="70" t="s">
        <v>728</v>
      </c>
      <c r="P361" s="3">
        <f>IF(AND(G361&lt;&gt;"LIBSETS_SETTYPE_BATTLEGROUND",G361&lt;&gt;"LIBSETS_SETTYPE_SPECIAL",G361&lt;&gt;"LIBSETS_SETTYPE_MYTHIC"), IF(Q361&lt;&gt;"",VLOOKUP(Q361,'ESO zone constants'!$D$2:$H$4950,5,FALSE),""),"")</f>
        <v>1082</v>
      </c>
      <c r="Q361" t="str">
        <f>IF(OR(K361="",K361&lt;=0,ISERROR(K361)),IF(AND(O361&lt;&gt;"",NOT(ISERROR(O361))),O361, ""),VLOOKUP(K361,'ESO wayshrine node constants'!$A$3:$D$10003,4,FALSE))</f>
        <v>Blackrose Prison</v>
      </c>
      <c r="S361" s="19" t="str">
        <f>IF(AND(R361&lt;&gt;"",NOT(ISERROR(R361))),R361,IF(P361&lt;&gt;"",IF(NOT(ISERROR(VLOOKUP(P361,'ESO Dungeon constants'!$D$3:$H$9999,5,FALSE))),VLOOKUP(P361,'ESO Dungeon constants'!$D$3:$I$9999,6,FALSE),VLOOKUP(P361,'ESO zone constants'!$H$2:$K$9984,4,FALSE)),""))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constants'!$D$2:$H$4950,5,FALSE),""),""),"")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constants'!$D$2:$H$4950,5,FALSE),""),""),"")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constants'!$D$2:$H$4950,5,FALSE),""),""),"")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constants'!$D$2:$H$4950,5,FALSE),""),""),"")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constants'!$D$2:$H$4950,5,FALSE),""),""),"")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{wayshrines={-1,-1,-1,},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1396</v>
      </c>
      <c r="C362" t="s">
        <v>1397</v>
      </c>
      <c r="D362" s="3">
        <f t="shared" si="30"/>
        <v>415</v>
      </c>
      <c r="G362" s="8" t="s">
        <v>1647</v>
      </c>
      <c r="I362" t="s">
        <v>97</v>
      </c>
      <c r="J362" t="s">
        <v>97</v>
      </c>
      <c r="K362">
        <v>-1</v>
      </c>
      <c r="L362">
        <v>-1</v>
      </c>
      <c r="M362">
        <v>-1</v>
      </c>
      <c r="N362">
        <v>0</v>
      </c>
      <c r="O362" s="70" t="s">
        <v>728</v>
      </c>
      <c r="P362" s="3">
        <f>IF(AND(G362&lt;&gt;"LIBSETS_SETTYPE_BATTLEGROUND",G362&lt;&gt;"LIBSETS_SETTYPE_SPECIAL",G362&lt;&gt;"LIBSETS_SETTYPE_MYTHIC"), IF(Q362&lt;&gt;"",VLOOKUP(Q362,'ESO zone constants'!$D$2:$H$4950,5,FALSE),""),"")</f>
        <v>1082</v>
      </c>
      <c r="Q362" t="str">
        <f>IF(OR(K362="",K362&lt;=0,ISERROR(K362)),IF(AND(O362&lt;&gt;"",NOT(ISERROR(O362))),O362, ""),VLOOKUP(K362,'ESO wayshrine node constants'!$A$3:$D$10003,4,FALSE))</f>
        <v>Blackrose Prison</v>
      </c>
      <c r="S362" s="19" t="str">
        <f>IF(AND(R362&lt;&gt;"",NOT(ISERROR(R362))),R362,IF(P362&lt;&gt;"",IF(NOT(ISERROR(VLOOKUP(P362,'ESO Dungeon constants'!$D$3:$H$9999,5,FALSE))),VLOOKUP(P362,'ESO Dungeon constants'!$D$3:$I$9999,6,FALSE),VLOOKUP(P362,'ESO zone constants'!$H$2:$K$9984,4,FALSE)),""))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constants'!$D$2:$H$4950,5,FALSE),""),""),"")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constants'!$D$2:$H$4950,5,FALSE),""),""),"")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constants'!$D$2:$H$4950,5,FALSE),""),""),"")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constants'!$D$2:$H$4950,5,FALSE),""),""),"")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constants'!$D$2:$H$4950,5,FALSE),""),""),"")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{wayshrines={-1,-1,-1,},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1398</v>
      </c>
      <c r="C363" t="s">
        <v>1399</v>
      </c>
      <c r="D363" s="3">
        <f t="shared" si="30"/>
        <v>416</v>
      </c>
      <c r="G363" s="8" t="s">
        <v>1647</v>
      </c>
      <c r="I363" t="s">
        <v>97</v>
      </c>
      <c r="J363" t="s">
        <v>97</v>
      </c>
      <c r="K363">
        <v>-1</v>
      </c>
      <c r="L363">
        <v>-1</v>
      </c>
      <c r="M363">
        <v>-1</v>
      </c>
      <c r="N363">
        <v>0</v>
      </c>
      <c r="O363" s="70" t="s">
        <v>728</v>
      </c>
      <c r="P363" s="3">
        <f>IF(AND(G363&lt;&gt;"LIBSETS_SETTYPE_BATTLEGROUND",G363&lt;&gt;"LIBSETS_SETTYPE_SPECIAL",G363&lt;&gt;"LIBSETS_SETTYPE_MYTHIC"), IF(Q363&lt;&gt;"",VLOOKUP(Q363,'ESO zone constants'!$D$2:$H$4950,5,FALSE),""),"")</f>
        <v>1082</v>
      </c>
      <c r="Q363" t="str">
        <f>IF(OR(K363="",K363&lt;=0,ISERROR(K363)),IF(AND(O363&lt;&gt;"",NOT(ISERROR(O363))),O363, ""),VLOOKUP(K363,'ESO wayshrine node constants'!$A$3:$D$10003,4,FALSE))</f>
        <v>Blackrose Prison</v>
      </c>
      <c r="S363" s="19" t="str">
        <f>IF(AND(R363&lt;&gt;"",NOT(ISERROR(R363))),R363,IF(P363&lt;&gt;"",IF(NOT(ISERROR(VLOOKUP(P363,'ESO Dungeon constants'!$D$3:$H$9999,5,FALSE))),VLOOKUP(P363,'ESO Dungeon constants'!$D$3:$I$9999,6,FALSE),VLOOKUP(P363,'ESO zone constants'!$H$2:$K$9984,4,FALSE)),""))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constants'!$D$2:$H$4950,5,FALSE),""),""),"")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constants'!$D$2:$H$4950,5,FALSE),""),""),"")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constants'!$D$2:$H$4950,5,FALSE),""),""),"")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constants'!$D$2:$H$4950,5,FALSE),""),""),"")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constants'!$D$2:$H$4950,5,FALSE),""),""),"")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{wayshrines={-1,-1,-1,},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1400</v>
      </c>
      <c r="C364" t="s">
        <v>1401</v>
      </c>
      <c r="D364" s="3">
        <f t="shared" si="30"/>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constants'!$D$2:$H$4950,5,FALSE),""),"")</f>
        <v>181</v>
      </c>
      <c r="Q364" t="str">
        <f>IF(OR(K364="",K364&lt;=0,ISERROR(K364)),IF(AND(O364&lt;&gt;"",NOT(ISERROR(O364))),O364, ""),VLOOKUP(K364,'ESO wayshrine node constants'!$A$3:$D$10003,4,FALSE))</f>
        <v>Cyrodiil</v>
      </c>
      <c r="S364" s="19" t="str">
        <f>IF(AND(R364&lt;&gt;"",NOT(ISERROR(R364))),R364,IF(P364&lt;&gt;"",IF(NOT(ISERROR(VLOOKUP(P364,'ESO Dungeon constants'!$D$3:$H$9999,5,FALSE))),VLOOKUP(P364,'ESO Dungeon constants'!$D$3:$I$9999,6,FALSE),VLOOKUP(P364,'ESO zone constants'!$H$2:$K$9984,4,FALSE)),""))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constants'!$D$2:$H$4950,5,FALSE),""),""),"")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constants'!$D$2:$H$4950,5,FALSE),""),""),"")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constants'!$D$2:$H$4950,5,FALSE),""),""),"")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constants'!$D$2:$H$4950,5,FALSE),""),""),"")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constants'!$D$2:$H$4950,5,FALSE),""),""),"")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1402</v>
      </c>
      <c r="C365" t="s">
        <v>1403</v>
      </c>
      <c r="D365" s="3">
        <f t="shared" si="30"/>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constants'!$D$2:$H$4950,5,FALSE),""),"")</f>
        <v>181</v>
      </c>
      <c r="Q365" t="str">
        <f>IF(OR(K365="",K365&lt;=0,ISERROR(K365)),IF(AND(O365&lt;&gt;"",NOT(ISERROR(O365))),O365, ""),VLOOKUP(K365,'ESO wayshrine node constants'!$A$3:$D$10003,4,FALSE))</f>
        <v>Cyrodiil</v>
      </c>
      <c r="S365" s="19" t="str">
        <f>IF(AND(R365&lt;&gt;"",NOT(ISERROR(R365))),R365,IF(P365&lt;&gt;"",IF(NOT(ISERROR(VLOOKUP(P365,'ESO Dungeon constants'!$D$3:$H$9999,5,FALSE))),VLOOKUP(P365,'ESO Dungeon constants'!$D$3:$I$9999,6,FALSE),VLOOKUP(P365,'ESO zone constants'!$H$2:$K$9984,4,FALSE)),""))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constants'!$D$2:$H$4950,5,FALSE),""),""),"")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constants'!$D$2:$H$4950,5,FALSE),""),""),"")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constants'!$D$2:$H$4950,5,FALSE),""),""),"")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constants'!$D$2:$H$4950,5,FALSE),""),""),"")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constants'!$D$2:$H$4950,5,FALSE),""),""),"")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1404</v>
      </c>
      <c r="C366" t="s">
        <v>1405</v>
      </c>
      <c r="D366" s="3">
        <f t="shared" si="30"/>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constants'!$D$2:$H$4950,5,FALSE),""),"")</f>
        <v>181</v>
      </c>
      <c r="Q366" t="str">
        <f>IF(OR(K366="",K366&lt;=0,ISERROR(K366)),IF(AND(O366&lt;&gt;"",NOT(ISERROR(O366))),O366, ""),VLOOKUP(K366,'ESO wayshrine node constants'!$A$3:$D$10003,4,FALSE))</f>
        <v>Cyrodiil</v>
      </c>
      <c r="S366" s="19" t="str">
        <f>IF(AND(R366&lt;&gt;"",NOT(ISERROR(R366))),R366,IF(P366&lt;&gt;"",IF(NOT(ISERROR(VLOOKUP(P366,'ESO Dungeon constants'!$D$3:$H$9999,5,FALSE))),VLOOKUP(P366,'ESO Dungeon constants'!$D$3:$I$9999,6,FALSE),VLOOKUP(P366,'ESO zone constants'!$H$2:$K$9984,4,FALSE)),""))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constants'!$D$2:$H$4950,5,FALSE),""),""),"")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constants'!$D$2:$H$4950,5,FALSE),""),""),"")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constants'!$D$2:$H$4950,5,FALSE),""),""),"")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constants'!$D$2:$H$4950,5,FALSE),""),""),"")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constants'!$D$2:$H$4950,5,FALSE),""),""),"")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1406</v>
      </c>
      <c r="C367" t="s">
        <v>1407</v>
      </c>
      <c r="D367" s="3">
        <f t="shared" si="30"/>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constants'!$D$2:$H$4950,5,FALSE),""),"")</f>
        <v>181</v>
      </c>
      <c r="Q367" t="str">
        <f>IF(OR(K367="",K367&lt;=0,ISERROR(K367)),IF(AND(O367&lt;&gt;"",NOT(ISERROR(O367))),O367, ""),VLOOKUP(K367,'ESO wayshrine node constants'!$A$3:$D$10003,4,FALSE))</f>
        <v>Cyrodiil</v>
      </c>
      <c r="S367" s="19" t="str">
        <f>IF(AND(R367&lt;&gt;"",NOT(ISERROR(R367))),R367,IF(P367&lt;&gt;"",IF(NOT(ISERROR(VLOOKUP(P367,'ESO Dungeon constants'!$D$3:$H$9999,5,FALSE))),VLOOKUP(P367,'ESO Dungeon constants'!$D$3:$I$9999,6,FALSE),VLOOKUP(P367,'ESO zone constants'!$H$2:$K$9984,4,FALSE)),""))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constants'!$D$2:$H$4950,5,FALSE),""),""),"")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constants'!$D$2:$H$4950,5,FALSE),""),""),"")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constants'!$D$2:$H$4950,5,FALSE),""),""),"")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constants'!$D$2:$H$4950,5,FALSE),""),""),"")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constants'!$D$2:$H$4950,5,FALSE),""),""),"")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1408</v>
      </c>
      <c r="C368" t="s">
        <v>1409</v>
      </c>
      <c r="D368" s="3">
        <f t="shared" si="30"/>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constants'!$D$2:$H$4950,5,FALSE),""),"")</f>
        <v>181</v>
      </c>
      <c r="Q368" t="str">
        <f>IF(OR(K368="",K368&lt;=0,ISERROR(K368)),IF(AND(O368&lt;&gt;"",NOT(ISERROR(O368))),O368, ""),VLOOKUP(K368,'ESO wayshrine node constants'!$A$3:$D$10003,4,FALSE))</f>
        <v>Cyrodiil</v>
      </c>
      <c r="S368" s="19" t="str">
        <f>IF(AND(R368&lt;&gt;"",NOT(ISERROR(R368))),R368,IF(P368&lt;&gt;"",IF(NOT(ISERROR(VLOOKUP(P368,'ESO Dungeon constants'!$D$3:$H$9999,5,FALSE))),VLOOKUP(P368,'ESO Dungeon constants'!$D$3:$I$9999,6,FALSE),VLOOKUP(P368,'ESO zone constants'!$H$2:$K$9984,4,FALSE)),""))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constants'!$D$2:$H$4950,5,FALSE),""),""),"")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constants'!$D$2:$H$4950,5,FALSE),""),""),"")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constants'!$D$2:$H$4950,5,FALSE),""),""),"")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constants'!$D$2:$H$4950,5,FALSE),""),""),"")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constants'!$D$2:$H$4950,5,FALSE),""),""),"")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1410</v>
      </c>
      <c r="C369" t="s">
        <v>1411</v>
      </c>
      <c r="D369" s="3">
        <f t="shared" si="30"/>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constants'!$D$2:$H$4950,5,FALSE),""),"")</f>
        <v>181</v>
      </c>
      <c r="Q369" t="str">
        <f>IF(OR(K369="",K369&lt;=0,ISERROR(K369)),IF(AND(O369&lt;&gt;"",NOT(ISERROR(O369))),O369, ""),VLOOKUP(K369,'ESO wayshrine node constants'!$A$3:$D$10003,4,FALSE))</f>
        <v>Cyrodiil</v>
      </c>
      <c r="S369" s="19" t="str">
        <f>IF(AND(R369&lt;&gt;"",NOT(ISERROR(R369))),R369,IF(P369&lt;&gt;"",IF(NOT(ISERROR(VLOOKUP(P369,'ESO Dungeon constants'!$D$3:$H$9999,5,FALSE))),VLOOKUP(P369,'ESO Dungeon constants'!$D$3:$I$9999,6,FALSE),VLOOKUP(P369,'ESO zone constants'!$H$2:$K$9984,4,FALSE)),""))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constants'!$D$2:$H$4950,5,FALSE),""),""),"")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constants'!$D$2:$H$4950,5,FALSE),""),""),"")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constants'!$D$2:$H$4950,5,FALSE),""),""),"")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constants'!$D$2:$H$4950,5,FALSE),""),""),"")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constants'!$D$2:$H$4950,5,FALSE),""),""),"")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1412</v>
      </c>
      <c r="C370" t="s">
        <v>1413</v>
      </c>
      <c r="D370" s="3">
        <f t="shared" si="30"/>
        <v>423</v>
      </c>
      <c r="G370" s="8" t="s">
        <v>1647</v>
      </c>
      <c r="I370" t="s">
        <v>98</v>
      </c>
      <c r="J370" t="s">
        <v>97</v>
      </c>
      <c r="K370">
        <v>-1</v>
      </c>
      <c r="L370">
        <v>-1</v>
      </c>
      <c r="M370">
        <v>-1</v>
      </c>
      <c r="N370">
        <v>0</v>
      </c>
      <c r="O370" s="70" t="s">
        <v>728</v>
      </c>
      <c r="P370" s="3">
        <f>IF(AND(G370&lt;&gt;"LIBSETS_SETTYPE_BATTLEGROUND",G370&lt;&gt;"LIBSETS_SETTYPE_SPECIAL",G370&lt;&gt;"LIBSETS_SETTYPE_MYTHIC"), IF(Q370&lt;&gt;"",VLOOKUP(Q370,'ESO zone constants'!$D$2:$H$4950,5,FALSE),""),"")</f>
        <v>1082</v>
      </c>
      <c r="Q370" t="str">
        <f>IF(OR(K370="",K370&lt;=0,ISERROR(K370)),IF(AND(O370&lt;&gt;"",NOT(ISERROR(O370))),O370, ""),VLOOKUP(K370,'ESO wayshrine node constants'!$A$3:$D$10003,4,FALSE))</f>
        <v>Blackrose Prison</v>
      </c>
      <c r="S370" s="19" t="str">
        <f>IF(AND(R370&lt;&gt;"",NOT(ISERROR(R370))),R370,IF(P370&lt;&gt;"",IF(NOT(ISERROR(VLOOKUP(P370,'ESO Dungeon constants'!$D$3:$H$9999,5,FALSE))),VLOOKUP(P370,'ESO Dungeon constants'!$D$3:$I$9999,6,FALSE),VLOOKUP(P370,'ESO zone constants'!$H$2:$K$9984,4,FALSE)),""))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constants'!$D$2:$H$4950,5,FALSE),""),""),"")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constants'!$D$2:$H$4950,5,FALSE),""),""),"")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constants'!$D$2:$H$4950,5,FALSE),""),""),"")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constants'!$D$2:$H$4950,5,FALSE),""),""),"")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constants'!$D$2:$H$4950,5,FALSE),""),""),"")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{wayshrines={-1,-1,-1,},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1414</v>
      </c>
      <c r="C371" t="s">
        <v>1415</v>
      </c>
      <c r="D371" s="3">
        <f t="shared" si="30"/>
        <v>424</v>
      </c>
      <c r="G371" s="8" t="s">
        <v>1647</v>
      </c>
      <c r="I371" t="s">
        <v>98</v>
      </c>
      <c r="J371" t="s">
        <v>97</v>
      </c>
      <c r="K371">
        <v>-1</v>
      </c>
      <c r="L371">
        <v>-1</v>
      </c>
      <c r="M371">
        <v>-1</v>
      </c>
      <c r="N371">
        <v>0</v>
      </c>
      <c r="O371" s="70" t="s">
        <v>728</v>
      </c>
      <c r="P371" s="3">
        <f>IF(AND(G371&lt;&gt;"LIBSETS_SETTYPE_BATTLEGROUND",G371&lt;&gt;"LIBSETS_SETTYPE_SPECIAL",G371&lt;&gt;"LIBSETS_SETTYPE_MYTHIC"), IF(Q371&lt;&gt;"",VLOOKUP(Q371,'ESO zone constants'!$D$2:$H$4950,5,FALSE),""),"")</f>
        <v>1082</v>
      </c>
      <c r="Q371" t="str">
        <f>IF(OR(K371="",K371&lt;=0,ISERROR(K371)),IF(AND(O371&lt;&gt;"",NOT(ISERROR(O371))),O371, ""),VLOOKUP(K371,'ESO wayshrine node constants'!$A$3:$D$10003,4,FALSE))</f>
        <v>Blackrose Prison</v>
      </c>
      <c r="S371" s="19" t="str">
        <f>IF(AND(R371&lt;&gt;"",NOT(ISERROR(R371))),R371,IF(P371&lt;&gt;"",IF(NOT(ISERROR(VLOOKUP(P371,'ESO Dungeon constants'!$D$3:$H$9999,5,FALSE))),VLOOKUP(P371,'ESO Dungeon constants'!$D$3:$I$9999,6,FALSE),VLOOKUP(P371,'ESO zone constants'!$H$2:$K$9984,4,FALSE)),""))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constants'!$D$2:$H$4950,5,FALSE),""),""),"")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constants'!$D$2:$H$4950,5,FALSE),""),""),"")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constants'!$D$2:$H$4950,5,FALSE),""),""),"")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constants'!$D$2:$H$4950,5,FALSE),""),""),"")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constants'!$D$2:$H$4950,5,FALSE),""),""),"")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{wayshrines={-1,-1,-1,},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1416</v>
      </c>
      <c r="C372" t="s">
        <v>1417</v>
      </c>
      <c r="D372" s="3">
        <f t="shared" si="30"/>
        <v>425</v>
      </c>
      <c r="G372" s="8" t="s">
        <v>1647</v>
      </c>
      <c r="I372" t="s">
        <v>98</v>
      </c>
      <c r="J372" t="s">
        <v>97</v>
      </c>
      <c r="K372">
        <v>-1</v>
      </c>
      <c r="L372">
        <v>-1</v>
      </c>
      <c r="M372">
        <v>-1</v>
      </c>
      <c r="N372">
        <v>0</v>
      </c>
      <c r="O372" s="70" t="s">
        <v>728</v>
      </c>
      <c r="P372" s="3">
        <f>IF(AND(G372&lt;&gt;"LIBSETS_SETTYPE_BATTLEGROUND",G372&lt;&gt;"LIBSETS_SETTYPE_SPECIAL",G372&lt;&gt;"LIBSETS_SETTYPE_MYTHIC"), IF(Q372&lt;&gt;"",VLOOKUP(Q372,'ESO zone constants'!$D$2:$H$4950,5,FALSE),""),"")</f>
        <v>1082</v>
      </c>
      <c r="Q372" t="str">
        <f>IF(OR(K372="",K372&lt;=0,ISERROR(K372)),IF(AND(O372&lt;&gt;"",NOT(ISERROR(O372))),O372, ""),VLOOKUP(K372,'ESO wayshrine node constants'!$A$3:$D$10003,4,FALSE))</f>
        <v>Blackrose Prison</v>
      </c>
      <c r="S372" s="19" t="str">
        <f>IF(AND(R372&lt;&gt;"",NOT(ISERROR(R372))),R372,IF(P372&lt;&gt;"",IF(NOT(ISERROR(VLOOKUP(P372,'ESO Dungeon constants'!$D$3:$H$9999,5,FALSE))),VLOOKUP(P372,'ESO Dungeon constants'!$D$3:$I$9999,6,FALSE),VLOOKUP(P372,'ESO zone constants'!$H$2:$K$9984,4,FALSE)),""))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constants'!$D$2:$H$4950,5,FALSE),""),""),"")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constants'!$D$2:$H$4950,5,FALSE),""),""),"")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constants'!$D$2:$H$4950,5,FALSE),""),""),"")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constants'!$D$2:$H$4950,5,FALSE),""),""),"")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constants'!$D$2:$H$4950,5,FALSE),""),""),"")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{wayshrines={-1,-1,-1,},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1418</v>
      </c>
      <c r="C373" t="s">
        <v>1419</v>
      </c>
      <c r="D373" s="3">
        <f t="shared" si="30"/>
        <v>426</v>
      </c>
      <c r="G373" s="8" t="s">
        <v>1647</v>
      </c>
      <c r="I373" t="s">
        <v>98</v>
      </c>
      <c r="J373" t="s">
        <v>97</v>
      </c>
      <c r="K373">
        <v>-1</v>
      </c>
      <c r="L373">
        <v>-1</v>
      </c>
      <c r="M373">
        <v>-1</v>
      </c>
      <c r="N373">
        <v>0</v>
      </c>
      <c r="O373" s="70" t="s">
        <v>728</v>
      </c>
      <c r="P373" s="3">
        <f>IF(AND(G373&lt;&gt;"LIBSETS_SETTYPE_BATTLEGROUND",G373&lt;&gt;"LIBSETS_SETTYPE_SPECIAL",G373&lt;&gt;"LIBSETS_SETTYPE_MYTHIC"), IF(Q373&lt;&gt;"",VLOOKUP(Q373,'ESO zone constants'!$D$2:$H$4950,5,FALSE),""),"")</f>
        <v>1082</v>
      </c>
      <c r="Q373" t="str">
        <f>IF(OR(K373="",K373&lt;=0,ISERROR(K373)),IF(AND(O373&lt;&gt;"",NOT(ISERROR(O373))),O373, ""),VLOOKUP(K373,'ESO wayshrine node constants'!$A$3:$D$10003,4,FALSE))</f>
        <v>Blackrose Prison</v>
      </c>
      <c r="S373" s="19" t="str">
        <f>IF(AND(R373&lt;&gt;"",NOT(ISERROR(R373))),R373,IF(P373&lt;&gt;"",IF(NOT(ISERROR(VLOOKUP(P373,'ESO Dungeon constants'!$D$3:$H$9999,5,FALSE))),VLOOKUP(P373,'ESO Dungeon constants'!$D$3:$I$9999,6,FALSE),VLOOKUP(P373,'ESO zone constants'!$H$2:$K$9984,4,FALSE)),""))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constants'!$D$2:$H$4950,5,FALSE),""),""),"")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constants'!$D$2:$H$4950,5,FALSE),""),""),"")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constants'!$D$2:$H$4950,5,FALSE),""),""),"")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constants'!$D$2:$H$4950,5,FALSE),""),""),"")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constants'!$D$2:$H$4950,5,FALSE),""),""),"")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{wayshrines={-1,-1,-1,},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1420</v>
      </c>
      <c r="C374" t="s">
        <v>1421</v>
      </c>
      <c r="D374" s="3">
        <f t="shared" si="30"/>
        <v>427</v>
      </c>
      <c r="G374" s="8" t="s">
        <v>1647</v>
      </c>
      <c r="I374" t="s">
        <v>98</v>
      </c>
      <c r="J374" t="s">
        <v>97</v>
      </c>
      <c r="K374">
        <v>-1</v>
      </c>
      <c r="L374">
        <v>-1</v>
      </c>
      <c r="M374">
        <v>-1</v>
      </c>
      <c r="N374">
        <v>0</v>
      </c>
      <c r="O374" s="70" t="s">
        <v>728</v>
      </c>
      <c r="P374" s="3">
        <f>IF(AND(G374&lt;&gt;"LIBSETS_SETTYPE_BATTLEGROUND",G374&lt;&gt;"LIBSETS_SETTYPE_SPECIAL",G374&lt;&gt;"LIBSETS_SETTYPE_MYTHIC"), IF(Q374&lt;&gt;"",VLOOKUP(Q374,'ESO zone constants'!$D$2:$H$4950,5,FALSE),""),"")</f>
        <v>1082</v>
      </c>
      <c r="Q374" t="str">
        <f>IF(OR(K374="",K374&lt;=0,ISERROR(K374)),IF(AND(O374&lt;&gt;"",NOT(ISERROR(O374))),O374, ""),VLOOKUP(K374,'ESO wayshrine node constants'!$A$3:$D$10003,4,FALSE))</f>
        <v>Blackrose Prison</v>
      </c>
      <c r="S374" s="19" t="str">
        <f>IF(AND(R374&lt;&gt;"",NOT(ISERROR(R374))),R374,IF(P374&lt;&gt;"",IF(NOT(ISERROR(VLOOKUP(P374,'ESO Dungeon constants'!$D$3:$H$9999,5,FALSE))),VLOOKUP(P374,'ESO Dungeon constants'!$D$3:$I$9999,6,FALSE),VLOOKUP(P374,'ESO zone constants'!$H$2:$K$9984,4,FALSE)),""))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constants'!$D$2:$H$4950,5,FALSE),""),""),"")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constants'!$D$2:$H$4950,5,FALSE),""),""),"")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constants'!$D$2:$H$4950,5,FALSE),""),""),"")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constants'!$D$2:$H$4950,5,FALSE),""),""),"")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constants'!$D$2:$H$4950,5,FALSE),""),""),"")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{wayshrines={-1,-1,-1,},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1422</v>
      </c>
      <c r="C375" t="s">
        <v>1423</v>
      </c>
      <c r="D375" s="3">
        <f t="shared" si="30"/>
        <v>428</v>
      </c>
      <c r="G375" s="8" t="s">
        <v>1647</v>
      </c>
      <c r="I375" t="s">
        <v>98</v>
      </c>
      <c r="J375" t="s">
        <v>97</v>
      </c>
      <c r="K375">
        <v>-1</v>
      </c>
      <c r="L375">
        <v>-1</v>
      </c>
      <c r="M375">
        <v>-1</v>
      </c>
      <c r="N375">
        <v>0</v>
      </c>
      <c r="O375" s="70" t="s">
        <v>728</v>
      </c>
      <c r="P375" s="3">
        <f>IF(AND(G375&lt;&gt;"LIBSETS_SETTYPE_BATTLEGROUND",G375&lt;&gt;"LIBSETS_SETTYPE_SPECIAL",G375&lt;&gt;"LIBSETS_SETTYPE_MYTHIC"), IF(Q375&lt;&gt;"",VLOOKUP(Q375,'ESO zone constants'!$D$2:$H$4950,5,FALSE),""),"")</f>
        <v>1082</v>
      </c>
      <c r="Q375" t="str">
        <f>IF(OR(K375="",K375&lt;=0,ISERROR(K375)),IF(AND(O375&lt;&gt;"",NOT(ISERROR(O375))),O375, ""),VLOOKUP(K375,'ESO wayshrine node constants'!$A$3:$D$10003,4,FALSE))</f>
        <v>Blackrose Prison</v>
      </c>
      <c r="S375" s="19" t="str">
        <f>IF(AND(R375&lt;&gt;"",NOT(ISERROR(R375))),R375,IF(P375&lt;&gt;"",IF(NOT(ISERROR(VLOOKUP(P375,'ESO Dungeon constants'!$D$3:$H$9999,5,FALSE))),VLOOKUP(P375,'ESO Dungeon constants'!$D$3:$I$9999,6,FALSE),VLOOKUP(P375,'ESO zone constants'!$H$2:$K$9984,4,FALSE)),""))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constants'!$D$2:$H$4950,5,FALSE),""),""),"")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constants'!$D$2:$H$4950,5,FALSE),""),""),"")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constants'!$D$2:$H$4950,5,FALSE),""),""),"")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constants'!$D$2:$H$4950,5,FALSE),""),""),"")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constants'!$D$2:$H$4950,5,FALSE),""),""),"")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{wayshrines={-1,-1,-1,},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1424</v>
      </c>
      <c r="C376" t="s">
        <v>1425</v>
      </c>
      <c r="D376" s="3">
        <f t="shared" si="30"/>
        <v>429</v>
      </c>
      <c r="G376" s="8" t="s">
        <v>1652</v>
      </c>
      <c r="I376" t="s">
        <v>97</v>
      </c>
      <c r="J376" t="s">
        <v>97</v>
      </c>
      <c r="K376">
        <v>-1</v>
      </c>
      <c r="L376">
        <v>-1</v>
      </c>
      <c r="M376">
        <v>-1</v>
      </c>
      <c r="N376">
        <v>0</v>
      </c>
      <c r="O376" s="70" t="s">
        <v>64</v>
      </c>
      <c r="P376" s="3">
        <f>IF(AND(G376&lt;&gt;"LIBSETS_SETTYPE_BATTLEGROUND",G376&lt;&gt;"LIBSETS_SETTYPE_SPECIAL",G376&lt;&gt;"LIBSETS_SETTYPE_MYTHIC"), IF(Q376&lt;&gt;"",VLOOKUP(Q376,'ESO zone constants'!$D$2:$H$4950,5,FALSE),""),"")</f>
        <v>1080</v>
      </c>
      <c r="Q376" t="str">
        <f>IF(OR(K376="",K376&lt;=0,ISERROR(K376)),IF(AND(O376&lt;&gt;"",NOT(ISERROR(O376))),O376, ""),VLOOKUP(K376,'ESO wayshrine node constants'!$A$3:$D$10003,4,FALSE))</f>
        <v>Frostvault</v>
      </c>
      <c r="S376" s="19" t="str">
        <f>IF(AND(R376&lt;&gt;"",NOT(ISERROR(R376))),R376,IF(P376&lt;&gt;"",IF(NOT(ISERROR(VLOOKUP(P376,'ESO Dungeon constants'!$D$3:$H$9999,5,FALSE))),VLOOKUP(P376,'ESO Dungeon constants'!$D$3:$I$9999,6,FALSE),VLOOKUP(P376,'ESO zone constants'!$H$2:$K$9984,4,FALSE)),""))</f>
        <v>DLC_WRATHSTONE</v>
      </c>
      <c r="T376" s="3" t="str">
        <f>IF(S376&lt;&gt;"",VLOOKUP(S376,'LibSets constants'!$B$4:$C$1000,2,FALSE),"")</f>
        <v>Wrathstone</v>
      </c>
      <c r="V376" s="41" t="str">
        <f>IF(U376&lt;&gt;"",IF(U376&lt;&gt;"LIBSETS_DROP_MECHANIC_MONSTER_NAME",VLOOKUP(U376,'LibSets constants'!$I$4:$L$1000,3,FALSE),""),"")</f>
        <v/>
      </c>
      <c r="W376" s="41" t="str">
        <f>IF(U376&lt;&gt;"",IF(U376&lt;&gt;"LIBSETS_DROP_MECHANIC_MONSTER_NAME",VLOOKUP(U376,'LibSets constants'!$I$4:$L$1000,4,FALSE),""),"")</f>
        <v/>
      </c>
      <c r="X376" s="3" t="str">
        <f>IF(G376&lt;&gt;"LIBSETS_SETTYPE_BATTLEGROUND",IF(G376&lt;&gt;"LIBSETS_SETTYPE_SPECIAL",IF(Y376&lt;&gt;"",VLOOKUP(Y376,'ESO zone constants'!$D$2:$H$4950,5,FALSE),""),""),"")</f>
        <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constants'!$D$2:$H$4950,5,FALSE),""),""),"")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constants'!$D$2:$H$4950,5,FALSE),""),""),"")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constants'!$D$2:$H$4950,5,FALSE),""),""),"")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constants'!$D$2:$H$4950,5,FALSE),""),""),"")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[429] = {wayshrines={-1,-1,-1,},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1426</v>
      </c>
      <c r="C377" t="s">
        <v>1427</v>
      </c>
      <c r="D377" s="3">
        <f t="shared" si="30"/>
        <v>430</v>
      </c>
      <c r="G377" s="8" t="s">
        <v>1652</v>
      </c>
      <c r="I377" t="s">
        <v>97</v>
      </c>
      <c r="J377" t="s">
        <v>97</v>
      </c>
      <c r="K377">
        <v>-1</v>
      </c>
      <c r="L377">
        <v>-1</v>
      </c>
      <c r="M377">
        <v>-1</v>
      </c>
      <c r="N377">
        <v>0</v>
      </c>
      <c r="O377" s="70" t="s">
        <v>64</v>
      </c>
      <c r="P377" s="3">
        <f>IF(AND(G377&lt;&gt;"LIBSETS_SETTYPE_BATTLEGROUND",G377&lt;&gt;"LIBSETS_SETTYPE_SPECIAL",G377&lt;&gt;"LIBSETS_SETTYPE_MYTHIC"), IF(Q377&lt;&gt;"",VLOOKUP(Q377,'ESO zone constants'!$D$2:$H$4950,5,FALSE),""),"")</f>
        <v>1080</v>
      </c>
      <c r="Q377" t="str">
        <f>IF(OR(K377="",K377&lt;=0,ISERROR(K377)),IF(AND(O377&lt;&gt;"",NOT(ISERROR(O377))),O377, ""),VLOOKUP(K377,'ESO wayshrine node constants'!$A$3:$D$10003,4,FALSE))</f>
        <v>Frostvault</v>
      </c>
      <c r="S377" s="19" t="str">
        <f>IF(AND(R377&lt;&gt;"",NOT(ISERROR(R377))),R377,IF(P377&lt;&gt;"",IF(NOT(ISERROR(VLOOKUP(P377,'ESO Dungeon constants'!$D$3:$H$9999,5,FALSE))),VLOOKUP(P377,'ESO Dungeon constants'!$D$3:$I$9999,6,FALSE),VLOOKUP(P377,'ESO zone constants'!$H$2:$K$9984,4,FALSE)),""))</f>
        <v>DLC_WRATHSTONE</v>
      </c>
      <c r="T377" s="3" t="str">
        <f>IF(S377&lt;&gt;"",VLOOKUP(S377,'LibSets constants'!$B$4:$C$1000,2,FALSE),"")</f>
        <v>Wrathstone</v>
      </c>
      <c r="V377" s="41" t="str">
        <f>IF(U377&lt;&gt;"",IF(U377&lt;&gt;"LIBSETS_DROP_MECHANIC_MONSTER_NAME",VLOOKUP(U377,'LibSets constants'!$I$4:$L$1000,3,FALSE),""),"")</f>
        <v/>
      </c>
      <c r="W377" s="41" t="str">
        <f>IF(U377&lt;&gt;"",IF(U377&lt;&gt;"LIBSETS_DROP_MECHANIC_MONSTER_NAME",VLOOKUP(U377,'LibSets constants'!$I$4:$L$1000,4,FALSE),""),"")</f>
        <v/>
      </c>
      <c r="X377" s="3" t="str">
        <f>IF(G377&lt;&gt;"LIBSETS_SETTYPE_BATTLEGROUND",IF(G377&lt;&gt;"LIBSETS_SETTYPE_SPECIAL",IF(Y377&lt;&gt;"",VLOOKUP(Y377,'ESO zone constants'!$D$2:$H$4950,5,FALSE),""),""),"")</f>
        <v/>
      </c>
      <c r="Z377" s="42"/>
      <c r="AA377" s="41" t="str">
        <f>IF(Z377&lt;&gt;"",IF(Z377&lt;&gt;"LIBSETS_DROP_MECHANIC_MONSTER_NAME",VLOOKUP(Z377,'LibSets constants'!$I$4:$L$1000,3,FALSE),""),"")</f>
        <v/>
      </c>
      <c r="AB377" s="41" t="str">
        <f>IF(Z377&lt;&gt;"",IF(Z377&lt;&gt;"LIBSETS_DROP_MECHANIC_MONSTER_NAME",VLOOKUP(Z377,'LibSets constants'!$I$4:$L$1000,4,FALSE),""),"")</f>
        <v/>
      </c>
      <c r="AC377" s="3" t="str">
        <f>IF(G377&lt;&gt;"LIBSETS_SETTYPE_BATTLEGROUND",IF(G377&lt;&gt;"LIBSETS_SETTYPE_SPECIAL",IF(AD377&lt;&gt;"",VLOOKUP(AD377,'ESO zone constants'!$D$2:$H$4950,5,FALSE),""),""),"")</f>
        <v/>
      </c>
      <c r="AE377" s="42"/>
      <c r="AF377" s="41" t="str">
        <f>IF(AE377&lt;&gt;"",IF(AE377&lt;&gt;"LIBSETS_DROP_MECHANIC_MONSTER_NAME",VLOOKUP(AE377,'LibSets constants'!$I$4:$L$1000,3,FALSE),""),"")</f>
        <v/>
      </c>
      <c r="AG377" s="41" t="str">
        <f>IF(AE377&lt;&gt;"",IF(AE377&lt;&gt;"LIBSETS_DROP_MECHANIC_MONSTER_NAME",VLOOKUP(AE377,'LibSets constants'!$I$4:$L$1000,4,FALSE),""),"")</f>
        <v/>
      </c>
      <c r="AH377" s="3" t="str">
        <f>IF(G377&lt;&gt;"LIBSETS_SETTYPE_BATTLEGROUND",IF(G377&lt;&gt;"LIBSETS_SETTYPE_SPECIAL",IF(AI377&lt;&gt;"",VLOOKUP(AI377,'ESO zone constants'!$D$2:$H$4950,5,FALSE),""),""),"")</f>
        <v/>
      </c>
      <c r="AJ377" s="42"/>
      <c r="AK377" s="41" t="str">
        <f>IF(AJ377&lt;&gt;"",IF(AJ377&lt;&gt;"LIBSETS_DROP_MECHANIC_MONSTER_NAME",VLOOKUP(AJ377,'LibSets constants'!$I$4:$L$1000,3,FALSE),""),"")</f>
        <v/>
      </c>
      <c r="AL377" s="41" t="str">
        <f>IF(AJ377&lt;&gt;"",IF(AJ377&lt;&gt;"LIBSETS_DROP_MECHANIC_MONSTER_NAME",VLOOKUP(AJ377,'LibSets constants'!$I$4:$L$1000,4,FALSE),""),"")</f>
        <v/>
      </c>
      <c r="AM377" s="3" t="str">
        <f>IF(G377&lt;&gt;"LIBSETS_SETTYPE_BATTLEGROUND",IF(G377&lt;&gt;"LIBSETS_SETTYPE_SPECIAL",IF(AN377&lt;&gt;"",VLOOKUP(AN377,'ESO zone constants'!$D$2:$H$4950,5,FALSE),""),""),"")</f>
        <v/>
      </c>
      <c r="AO377" s="42"/>
      <c r="AP377" s="41" t="str">
        <f>IF(AO377&lt;&gt;"",IF(AO377&lt;&gt;"LIBSETS_DROP_MECHANIC_MONSTER_NAME",VLOOKUP(AO377,'LibSets constants'!$I$4:$L$1000,3,FALSE),""),"")</f>
        <v/>
      </c>
      <c r="AQ377" s="41" t="str">
        <f>IF(AO377&lt;&gt;"",IF(AO377&lt;&gt;"LIBSETS_DROP_MECHANIC_MONSTER_NAME",VLOOKUP(AO377,'LibSets constants'!$I$4:$L$1000,4,FALSE),""),"")</f>
        <v/>
      </c>
      <c r="AR377" s="3" t="str">
        <f>IF(G377&lt;&gt;"LIBSETS_SETTYPE_BATTLEGROUND",IF(G377&lt;&gt;"LIBSETS_SETTYPE_SPECIAL",IF(AS377&lt;&gt;"",VLOOKUP(AS377,'ESO zone constants'!$D$2:$H$4950,5,FALSE),""),""),"")</f>
        <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[430] = {wayshrines={-1,-1,-1,},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1428</v>
      </c>
      <c r="C378" t="s">
        <v>1429</v>
      </c>
      <c r="D378" s="3">
        <f t="shared" si="30"/>
        <v>431</v>
      </c>
      <c r="G378" s="8" t="s">
        <v>1652</v>
      </c>
      <c r="I378" t="s">
        <v>97</v>
      </c>
      <c r="J378" t="s">
        <v>97</v>
      </c>
      <c r="K378">
        <v>-1</v>
      </c>
      <c r="L378">
        <v>-1</v>
      </c>
      <c r="M378">
        <v>-1</v>
      </c>
      <c r="N378">
        <v>0</v>
      </c>
      <c r="O378" s="70" t="s">
        <v>64</v>
      </c>
      <c r="P378" s="3">
        <f>IF(AND(G378&lt;&gt;"LIBSETS_SETTYPE_BATTLEGROUND",G378&lt;&gt;"LIBSETS_SETTYPE_SPECIAL",G378&lt;&gt;"LIBSETS_SETTYPE_MYTHIC"), IF(Q378&lt;&gt;"",VLOOKUP(Q378,'ESO zone constants'!$D$2:$H$4950,5,FALSE),""),"")</f>
        <v>1080</v>
      </c>
      <c r="Q378" t="str">
        <f>IF(OR(K378="",K378&lt;=0,ISERROR(K378)),IF(AND(O378&lt;&gt;"",NOT(ISERROR(O378))),O378, ""),VLOOKUP(K378,'ESO wayshrine node constants'!$A$3:$D$10003,4,FALSE))</f>
        <v>Frostvault</v>
      </c>
      <c r="S378" s="19" t="str">
        <f>IF(AND(R378&lt;&gt;"",NOT(ISERROR(R378))),R378,IF(P378&lt;&gt;"",IF(NOT(ISERROR(VLOOKUP(P378,'ESO Dungeon constants'!$D$3:$H$9999,5,FALSE))),VLOOKUP(P378,'ESO Dungeon constants'!$D$3:$I$9999,6,FALSE),VLOOKUP(P378,'ESO zone constants'!$H$2:$K$9984,4,FALSE)),""))</f>
        <v>DLC_WRATHSTONE</v>
      </c>
      <c r="T378" s="3" t="str">
        <f>IF(S378&lt;&gt;"",VLOOKUP(S378,'LibSets constants'!$B$4:$C$1000,2,FALSE),"")</f>
        <v>Wrathstone</v>
      </c>
      <c r="V378" s="41" t="str">
        <f>IF(U378&lt;&gt;"",IF(U378&lt;&gt;"LIBSETS_DROP_MECHANIC_MONSTER_NAME",VLOOKUP(U378,'LibSets constants'!$I$4:$L$1000,3,FALSE),""),"")</f>
        <v/>
      </c>
      <c r="W378" s="41" t="str">
        <f>IF(U378&lt;&gt;"",IF(U378&lt;&gt;"LIBSETS_DROP_MECHANIC_MONSTER_NAME",VLOOKUP(U378,'LibSets constants'!$I$4:$L$1000,4,FALSE),""),"")</f>
        <v/>
      </c>
      <c r="X378" s="3" t="str">
        <f>IF(G378&lt;&gt;"LIBSETS_SETTYPE_BATTLEGROUND",IF(G378&lt;&gt;"LIBSETS_SETTYPE_SPECIAL",IF(Y378&lt;&gt;"",VLOOKUP(Y378,'ESO zone constants'!$D$2:$H$4950,5,FALSE),""),""),"")</f>
        <v/>
      </c>
      <c r="Z378" s="42"/>
      <c r="AA378" s="41" t="str">
        <f>IF(Z378&lt;&gt;"",IF(Z378&lt;&gt;"LIBSETS_DROP_MECHANIC_MONSTER_NAME",VLOOKUP(Z378,'LibSets constants'!$I$4:$L$1000,3,FALSE),""),"")</f>
        <v/>
      </c>
      <c r="AB378" s="41" t="str">
        <f>IF(Z378&lt;&gt;"",IF(Z378&lt;&gt;"LIBSETS_DROP_MECHANIC_MONSTER_NAME",VLOOKUP(Z378,'LibSets constants'!$I$4:$L$1000,4,FALSE),""),"")</f>
        <v/>
      </c>
      <c r="AC378" s="3" t="str">
        <f>IF(G378&lt;&gt;"LIBSETS_SETTYPE_BATTLEGROUND",IF(G378&lt;&gt;"LIBSETS_SETTYPE_SPECIAL",IF(AD378&lt;&gt;"",VLOOKUP(AD378,'ESO zone constants'!$D$2:$H$4950,5,FALSE),""),""),"")</f>
        <v/>
      </c>
      <c r="AE378" s="42"/>
      <c r="AF378" s="41" t="str">
        <f>IF(AE378&lt;&gt;"",IF(AE378&lt;&gt;"LIBSETS_DROP_MECHANIC_MONSTER_NAME",VLOOKUP(AE378,'LibSets constants'!$I$4:$L$1000,3,FALSE),""),"")</f>
        <v/>
      </c>
      <c r="AG378" s="41" t="str">
        <f>IF(AE378&lt;&gt;"",IF(AE378&lt;&gt;"LIBSETS_DROP_MECHANIC_MONSTER_NAME",VLOOKUP(AE378,'LibSets constants'!$I$4:$L$1000,4,FALSE),""),"")</f>
        <v/>
      </c>
      <c r="AH378" s="3" t="str">
        <f>IF(G378&lt;&gt;"LIBSETS_SETTYPE_BATTLEGROUND",IF(G378&lt;&gt;"LIBSETS_SETTYPE_SPECIAL",IF(AI378&lt;&gt;"",VLOOKUP(AI378,'ESO zone constants'!$D$2:$H$4950,5,FALSE),""),""),"")</f>
        <v/>
      </c>
      <c r="AJ378" s="42"/>
      <c r="AK378" s="41" t="str">
        <f>IF(AJ378&lt;&gt;"",IF(AJ378&lt;&gt;"LIBSETS_DROP_MECHANIC_MONSTER_NAME",VLOOKUP(AJ378,'LibSets constants'!$I$4:$L$1000,3,FALSE),""),"")</f>
        <v/>
      </c>
      <c r="AL378" s="41" t="str">
        <f>IF(AJ378&lt;&gt;"",IF(AJ378&lt;&gt;"LIBSETS_DROP_MECHANIC_MONSTER_NAME",VLOOKUP(AJ378,'LibSets constants'!$I$4:$L$1000,4,FALSE),""),"")</f>
        <v/>
      </c>
      <c r="AM378" s="3" t="str">
        <f>IF(G378&lt;&gt;"LIBSETS_SETTYPE_BATTLEGROUND",IF(G378&lt;&gt;"LIBSETS_SETTYPE_SPECIAL",IF(AN378&lt;&gt;"",VLOOKUP(AN378,'ESO zone constants'!$D$2:$H$4950,5,FALSE),""),""),"")</f>
        <v/>
      </c>
      <c r="AO378" s="42"/>
      <c r="AP378" s="41" t="str">
        <f>IF(AO378&lt;&gt;"",IF(AO378&lt;&gt;"LIBSETS_DROP_MECHANIC_MONSTER_NAME",VLOOKUP(AO378,'LibSets constants'!$I$4:$L$1000,3,FALSE),""),"")</f>
        <v/>
      </c>
      <c r="AQ378" s="41" t="str">
        <f>IF(AO378&lt;&gt;"",IF(AO378&lt;&gt;"LIBSETS_DROP_MECHANIC_MONSTER_NAME",VLOOKUP(AO378,'LibSets constants'!$I$4:$L$1000,4,FALSE),""),"")</f>
        <v/>
      </c>
      <c r="AR378" s="3" t="str">
        <f>IF(G378&lt;&gt;"LIBSETS_SETTYPE_BATTLEGROUND",IF(G378&lt;&gt;"LIBSETS_SETTYPE_SPECIAL",IF(AS378&lt;&gt;"",VLOOKUP(AS378,'ESO zone constants'!$D$2:$H$4950,5,FALSE),""),""),"")</f>
        <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[431] = {wayshrines={-1,-1,-1,},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1430</v>
      </c>
      <c r="C379" t="s">
        <v>25</v>
      </c>
      <c r="D379" s="3">
        <f t="shared" si="30"/>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constants'!$D$2:$H$4950,5,FALSE),""),"")</f>
        <v>1080</v>
      </c>
      <c r="Q379" t="str">
        <f>IF(OR(K379="",K379&lt;=0,ISERROR(K379)),IF(AND(O379&lt;&gt;"",NOT(ISERROR(O379))),O379, ""),VLOOKUP(K379,'ESO wayshrine node constants'!$A$3:$D$10003,4,FALSE))</f>
        <v>Frostvault</v>
      </c>
      <c r="S379" s="19" t="str">
        <f>IF(AND(R379&lt;&gt;"",NOT(ISERROR(R379))),R379,IF(P379&lt;&gt;"",IF(NOT(ISERROR(VLOOKUP(P379,'ESO Dungeon constants'!$D$3:$H$9999,5,FALSE))),VLOOKUP(P379,'ESO Dungeon constants'!$D$3:$I$9999,6,FALSE),VLOOKUP(P379,'ESO zone constants'!$H$2:$K$9984,4,FALSE)),""))</f>
        <v>DLC_WRATHSTONE</v>
      </c>
      <c r="T379" s="3" t="str">
        <f>IF(S379&lt;&gt;"",VLOOKUP(S379,'LibSets constants'!$B$4:$C$1000,2,FALSE),"")</f>
        <v>Wrathstone</v>
      </c>
      <c r="U379" s="33" t="s">
        <v>1726</v>
      </c>
      <c r="V379" s="43" t="s">
        <v>1737</v>
      </c>
      <c r="W379" s="43" t="s">
        <v>1830</v>
      </c>
      <c r="X379" s="3" t="str">
        <f>IF(G379&lt;&gt;"LIBSETS_SETTYPE_BATTLEGROUND",IF(G379&lt;&gt;"LIBSETS_SETTYPE_SPECIAL",IF(Y379&lt;&gt;"",VLOOKUP(Y379,'ESO zone constants'!$D$2:$H$4950,5,FALSE),""),""),"")</f>
        <v/>
      </c>
      <c r="Z379" s="43"/>
      <c r="AA379" s="43"/>
      <c r="AB379" s="43"/>
      <c r="AC379" s="3" t="str">
        <f>IF(G379&lt;&gt;"LIBSETS_SETTYPE_BATTLEGROUND",IF(G379&lt;&gt;"LIBSETS_SETTYPE_SPECIAL",IF(AD379&lt;&gt;"",VLOOKUP(AD379,'ESO zone constants'!$D$2:$H$4950,5,FALSE),""),""),"")</f>
        <v/>
      </c>
      <c r="AE379" s="43"/>
      <c r="AF379" s="43"/>
      <c r="AG379" s="43"/>
      <c r="AH379" s="3" t="str">
        <f>IF(G379&lt;&gt;"LIBSETS_SETTYPE_BATTLEGROUND",IF(G379&lt;&gt;"LIBSETS_SETTYPE_SPECIAL",IF(AI379&lt;&gt;"",VLOOKUP(AI379,'ESO zone constants'!$D$2:$H$4950,5,FALSE),""),""),"")</f>
        <v/>
      </c>
      <c r="AJ379" s="43"/>
      <c r="AK379" s="43"/>
      <c r="AL379" s="43"/>
      <c r="AM379" s="3" t="str">
        <f>IF(G379&lt;&gt;"LIBSETS_SETTYPE_BATTLEGROUND",IF(G379&lt;&gt;"LIBSETS_SETTYPE_SPECIAL",IF(AN379&lt;&gt;"",VLOOKUP(AN379,'ESO zone constants'!$D$2:$H$4950,5,FALSE),""),""),"")</f>
        <v/>
      </c>
      <c r="AO379" s="43"/>
      <c r="AP379" s="43"/>
      <c r="AQ379" s="43"/>
      <c r="AR379" s="3" t="str">
        <f>IF(G379&lt;&gt;"LIBSETS_SETTYPE_BATTLEGROUND",IF(G379&lt;&gt;"LIBSETS_SETTYPE_SPECIAL",IF(AS379&lt;&gt;"",VLOOKUP(AS379,'ESO zone constants'!$D$2:$H$4950,5,FALSE),""),""),"")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1431</v>
      </c>
      <c r="C380" t="s">
        <v>1432</v>
      </c>
      <c r="D380" s="3">
        <f t="shared" si="30"/>
        <v>433</v>
      </c>
      <c r="G380" s="8" t="s">
        <v>1652</v>
      </c>
      <c r="I380" t="s">
        <v>97</v>
      </c>
      <c r="J380" t="s">
        <v>97</v>
      </c>
      <c r="K380">
        <v>-1</v>
      </c>
      <c r="L380">
        <v>-1</v>
      </c>
      <c r="M380">
        <v>-1</v>
      </c>
      <c r="N380">
        <v>0</v>
      </c>
      <c r="O380" s="70" t="s">
        <v>67</v>
      </c>
      <c r="P380" s="3">
        <f>IF(AND(G380&lt;&gt;"LIBSETS_SETTYPE_BATTLEGROUND",G380&lt;&gt;"LIBSETS_SETTYPE_SPECIAL",G380&lt;&gt;"LIBSETS_SETTYPE_MYTHIC"), IF(Q380&lt;&gt;"",VLOOKUP(Q380,'ESO zone constants'!$D$2:$H$4950,5,FALSE),""),"")</f>
        <v>1081</v>
      </c>
      <c r="Q380" t="str">
        <f>IF(OR(K380="",K380&lt;=0,ISERROR(K380)),IF(AND(O380&lt;&gt;"",NOT(ISERROR(O380))),O380, ""),VLOOKUP(K380,'ESO wayshrine node constants'!$A$3:$D$10003,4,FALSE))</f>
        <v>Depths of Malatar</v>
      </c>
      <c r="S380" s="19" t="str">
        <f>IF(AND(R380&lt;&gt;"",NOT(ISERROR(R380))),R380,IF(P380&lt;&gt;"",IF(NOT(ISERROR(VLOOKUP(P380,'ESO Dungeon constants'!$D$3:$H$9999,5,FALSE))),VLOOKUP(P380,'ESO Dungeon constants'!$D$3:$I$9999,6,FALSE),VLOOKUP(P380,'ESO zone constants'!$H$2:$K$9984,4,FALSE)),""))</f>
        <v>DLC_WRATHSTONE</v>
      </c>
      <c r="T380" s="3" t="str">
        <f>IF(S380&lt;&gt;"",VLOOKUP(S380,'LibSets constants'!$B$4:$C$1000,2,FALSE),"")</f>
        <v>Wrathstone</v>
      </c>
      <c r="V380" s="41" t="str">
        <f>IF(U380&lt;&gt;"",IF(U380&lt;&gt;"LIBSETS_DROP_MECHANIC_MONSTER_NAME",VLOOKUP(U380,'LibSets constants'!$I$4:$L$1000,3,FALSE),""),"")</f>
        <v/>
      </c>
      <c r="W380" s="43" t="s">
        <v>1832</v>
      </c>
      <c r="X380" s="3" t="str">
        <f>IF(G380&lt;&gt;"LIBSETS_SETTYPE_BATTLEGROUND",IF(G380&lt;&gt;"LIBSETS_SETTYPE_SPECIAL",IF(Y380&lt;&gt;"",VLOOKUP(Y380,'ESO zone constants'!$D$2:$H$4950,5,FALSE),""),""),"")</f>
        <v/>
      </c>
      <c r="Z380" s="42"/>
      <c r="AA380" s="41" t="str">
        <f>IF(Z380&lt;&gt;"",IF(Z380&lt;&gt;"LIBSETS_DROP_MECHANIC_MONSTER_NAME",VLOOKUP(Z380,'LibSets constants'!$I$4:$L$1000,3,FALSE),""),"")</f>
        <v/>
      </c>
      <c r="AB380" s="41" t="str">
        <f>IF(Z380&lt;&gt;"",IF(Z380&lt;&gt;"LIBSETS_DROP_MECHANIC_MONSTER_NAME",VLOOKUP(Z380,'LibSets constants'!$I$4:$L$1000,4,FALSE),""),"")</f>
        <v/>
      </c>
      <c r="AC380" s="3" t="str">
        <f>IF(G380&lt;&gt;"LIBSETS_SETTYPE_BATTLEGROUND",IF(G380&lt;&gt;"LIBSETS_SETTYPE_SPECIAL",IF(AD380&lt;&gt;"",VLOOKUP(AD380,'ESO zone constants'!$D$2:$H$4950,5,FALSE),""),""),"")</f>
        <v/>
      </c>
      <c r="AE380" s="42"/>
      <c r="AF380" s="41" t="str">
        <f>IF(AE380&lt;&gt;"",IF(AE380&lt;&gt;"LIBSETS_DROP_MECHANIC_MONSTER_NAME",VLOOKUP(AE380,'LibSets constants'!$I$4:$L$1000,3,FALSE),""),"")</f>
        <v/>
      </c>
      <c r="AG380" s="41" t="str">
        <f>IF(AE380&lt;&gt;"",IF(AE380&lt;&gt;"LIBSETS_DROP_MECHANIC_MONSTER_NAME",VLOOKUP(AE380,'LibSets constants'!$I$4:$L$1000,4,FALSE),""),"")</f>
        <v/>
      </c>
      <c r="AH380" s="3" t="str">
        <f>IF(G380&lt;&gt;"LIBSETS_SETTYPE_BATTLEGROUND",IF(G380&lt;&gt;"LIBSETS_SETTYPE_SPECIAL",IF(AI380&lt;&gt;"",VLOOKUP(AI380,'ESO zone constants'!$D$2:$H$4950,5,FALSE),""),""),"")</f>
        <v/>
      </c>
      <c r="AJ380" s="42"/>
      <c r="AK380" s="41" t="str">
        <f>IF(AJ380&lt;&gt;"",IF(AJ380&lt;&gt;"LIBSETS_DROP_MECHANIC_MONSTER_NAME",VLOOKUP(AJ380,'LibSets constants'!$I$4:$L$1000,3,FALSE),""),"")</f>
        <v/>
      </c>
      <c r="AL380" s="41" t="str">
        <f>IF(AJ380&lt;&gt;"",IF(AJ380&lt;&gt;"LIBSETS_DROP_MECHANIC_MONSTER_NAME",VLOOKUP(AJ380,'LibSets constants'!$I$4:$L$1000,4,FALSE),""),"")</f>
        <v/>
      </c>
      <c r="AM380" s="3" t="str">
        <f>IF(G380&lt;&gt;"LIBSETS_SETTYPE_BATTLEGROUND",IF(G380&lt;&gt;"LIBSETS_SETTYPE_SPECIAL",IF(AN380&lt;&gt;"",VLOOKUP(AN380,'ESO zone constants'!$D$2:$H$4950,5,FALSE),""),""),"")</f>
        <v/>
      </c>
      <c r="AO380" s="42"/>
      <c r="AP380" s="41" t="str">
        <f>IF(AO380&lt;&gt;"",IF(AO380&lt;&gt;"LIBSETS_DROP_MECHANIC_MONSTER_NAME",VLOOKUP(AO380,'LibSets constants'!$I$4:$L$1000,3,FALSE),""),"")</f>
        <v/>
      </c>
      <c r="AQ380" s="41" t="str">
        <f>IF(AO380&lt;&gt;"",IF(AO380&lt;&gt;"LIBSETS_DROP_MECHANIC_MONSTER_NAME",VLOOKUP(AO380,'LibSets constants'!$I$4:$L$1000,4,FALSE),""),"")</f>
        <v/>
      </c>
      <c r="AR380" s="3" t="str">
        <f>IF(G380&lt;&gt;"LIBSETS_SETTYPE_BATTLEGROUND",IF(G380&lt;&gt;"LIBSETS_SETTYPE_SPECIAL",IF(AS380&lt;&gt;"",VLOOKUP(AS380,'ESO zone constants'!$D$2:$H$4950,5,FALSE),""),""),"")</f>
        <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[433] = {wayshrines={-1,-1,-1,},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1433</v>
      </c>
      <c r="C381" t="s">
        <v>1434</v>
      </c>
      <c r="D381" s="3">
        <f t="shared" si="30"/>
        <v>434</v>
      </c>
      <c r="G381" s="8" t="s">
        <v>1652</v>
      </c>
      <c r="I381" t="s">
        <v>97</v>
      </c>
      <c r="J381" t="s">
        <v>97</v>
      </c>
      <c r="K381">
        <v>-1</v>
      </c>
      <c r="L381">
        <v>-1</v>
      </c>
      <c r="M381">
        <v>-1</v>
      </c>
      <c r="N381">
        <v>0</v>
      </c>
      <c r="O381" s="70" t="s">
        <v>67</v>
      </c>
      <c r="P381" s="3">
        <f>IF(AND(G381&lt;&gt;"LIBSETS_SETTYPE_BATTLEGROUND",G381&lt;&gt;"LIBSETS_SETTYPE_SPECIAL",G381&lt;&gt;"LIBSETS_SETTYPE_MYTHIC"), IF(Q381&lt;&gt;"",VLOOKUP(Q381,'ESO zone constants'!$D$2:$H$4950,5,FALSE),""),"")</f>
        <v>1081</v>
      </c>
      <c r="Q381" t="str">
        <f>IF(OR(K381="",K381&lt;=0,ISERROR(K381)),IF(AND(O381&lt;&gt;"",NOT(ISERROR(O381))),O381, ""),VLOOKUP(K381,'ESO wayshrine node constants'!$A$3:$D$10003,4,FALSE))</f>
        <v>Depths of Malatar</v>
      </c>
      <c r="S381" s="19" t="str">
        <f>IF(AND(R381&lt;&gt;"",NOT(ISERROR(R381))),R381,IF(P381&lt;&gt;"",IF(NOT(ISERROR(VLOOKUP(P381,'ESO Dungeon constants'!$D$3:$H$9999,5,FALSE))),VLOOKUP(P381,'ESO Dungeon constants'!$D$3:$I$9999,6,FALSE),VLOOKUP(P381,'ESO zone constants'!$H$2:$K$9984,4,FALSE)),""))</f>
        <v>DLC_WRATHSTONE</v>
      </c>
      <c r="T381" s="3" t="str">
        <f>IF(S381&lt;&gt;"",VLOOKUP(S381,'LibSets constants'!$B$4:$C$1000,2,FALSE),"")</f>
        <v>Wrathstone</v>
      </c>
      <c r="V381" s="41" t="str">
        <f>IF(U381&lt;&gt;"",IF(U381&lt;&gt;"LIBSETS_DROP_MECHANIC_MONSTER_NAME",VLOOKUP(U381,'LibSets constants'!$I$4:$L$1000,3,FALSE),""),"")</f>
        <v/>
      </c>
      <c r="W381" s="41" t="str">
        <f>IF(U381&lt;&gt;"",IF(U381&lt;&gt;"LIBSETS_DROP_MECHANIC_MONSTER_NAME",VLOOKUP(U381,'LibSets constants'!$I$4:$L$1000,4,FALSE),""),"")</f>
        <v/>
      </c>
      <c r="X381" s="3" t="str">
        <f>IF(G381&lt;&gt;"LIBSETS_SETTYPE_BATTLEGROUND",IF(G381&lt;&gt;"LIBSETS_SETTYPE_SPECIAL",IF(Y381&lt;&gt;"",VLOOKUP(Y381,'ESO zone constants'!$D$2:$H$4950,5,FALSE),""),""),"")</f>
        <v/>
      </c>
      <c r="Z381" s="42"/>
      <c r="AA381" s="41" t="str">
        <f>IF(Z381&lt;&gt;"",IF(Z381&lt;&gt;"LIBSETS_DROP_MECHANIC_MONSTER_NAME",VLOOKUP(Z381,'LibSets constants'!$I$4:$L$1000,3,FALSE),""),"")</f>
        <v/>
      </c>
      <c r="AB381" s="41" t="str">
        <f>IF(Z381&lt;&gt;"",IF(Z381&lt;&gt;"LIBSETS_DROP_MECHANIC_MONSTER_NAME",VLOOKUP(Z381,'LibSets constants'!$I$4:$L$1000,4,FALSE),""),"")</f>
        <v/>
      </c>
      <c r="AC381" s="3" t="str">
        <f>IF(G381&lt;&gt;"LIBSETS_SETTYPE_BATTLEGROUND",IF(G381&lt;&gt;"LIBSETS_SETTYPE_SPECIAL",IF(AD381&lt;&gt;"",VLOOKUP(AD381,'ESO zone constants'!$D$2:$H$4950,5,FALSE),""),""),"")</f>
        <v/>
      </c>
      <c r="AE381" s="42"/>
      <c r="AF381" s="41" t="str">
        <f>IF(AE381&lt;&gt;"",IF(AE381&lt;&gt;"LIBSETS_DROP_MECHANIC_MONSTER_NAME",VLOOKUP(AE381,'LibSets constants'!$I$4:$L$1000,3,FALSE),""),"")</f>
        <v/>
      </c>
      <c r="AG381" s="41" t="str">
        <f>IF(AE381&lt;&gt;"",IF(AE381&lt;&gt;"LIBSETS_DROP_MECHANIC_MONSTER_NAME",VLOOKUP(AE381,'LibSets constants'!$I$4:$L$1000,4,FALSE),""),"")</f>
        <v/>
      </c>
      <c r="AH381" s="3" t="str">
        <f>IF(G381&lt;&gt;"LIBSETS_SETTYPE_BATTLEGROUND",IF(G381&lt;&gt;"LIBSETS_SETTYPE_SPECIAL",IF(AI381&lt;&gt;"",VLOOKUP(AI381,'ESO zone constants'!$D$2:$H$4950,5,FALSE),""),""),"")</f>
        <v/>
      </c>
      <c r="AJ381" s="42"/>
      <c r="AK381" s="41" t="str">
        <f>IF(AJ381&lt;&gt;"",IF(AJ381&lt;&gt;"LIBSETS_DROP_MECHANIC_MONSTER_NAME",VLOOKUP(AJ381,'LibSets constants'!$I$4:$L$1000,3,FALSE),""),"")</f>
        <v/>
      </c>
      <c r="AL381" s="41" t="str">
        <f>IF(AJ381&lt;&gt;"",IF(AJ381&lt;&gt;"LIBSETS_DROP_MECHANIC_MONSTER_NAME",VLOOKUP(AJ381,'LibSets constants'!$I$4:$L$1000,4,FALSE),""),"")</f>
        <v/>
      </c>
      <c r="AM381" s="3" t="str">
        <f>IF(G381&lt;&gt;"LIBSETS_SETTYPE_BATTLEGROUND",IF(G381&lt;&gt;"LIBSETS_SETTYPE_SPECIAL",IF(AN381&lt;&gt;"",VLOOKUP(AN381,'ESO zone constants'!$D$2:$H$4950,5,FALSE),""),""),"")</f>
        <v/>
      </c>
      <c r="AO381" s="42"/>
      <c r="AP381" s="41" t="str">
        <f>IF(AO381&lt;&gt;"",IF(AO381&lt;&gt;"LIBSETS_DROP_MECHANIC_MONSTER_NAME",VLOOKUP(AO381,'LibSets constants'!$I$4:$L$1000,3,FALSE),""),"")</f>
        <v/>
      </c>
      <c r="AQ381" s="41" t="str">
        <f>IF(AO381&lt;&gt;"",IF(AO381&lt;&gt;"LIBSETS_DROP_MECHANIC_MONSTER_NAME",VLOOKUP(AO381,'LibSets constants'!$I$4:$L$1000,4,FALSE),""),"")</f>
        <v/>
      </c>
      <c r="AR381" s="3" t="str">
        <f>IF(G381&lt;&gt;"LIBSETS_SETTYPE_BATTLEGROUND",IF(G381&lt;&gt;"LIBSETS_SETTYPE_SPECIAL",IF(AS381&lt;&gt;"",VLOOKUP(AS381,'ESO zone constants'!$D$2:$H$4950,5,FALSE),""),""),"")</f>
        <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[434] = {wayshrines={-1,-1,-1,},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1435</v>
      </c>
      <c r="C382" t="s">
        <v>1436</v>
      </c>
      <c r="D382" s="3">
        <f t="shared" si="30"/>
        <v>435</v>
      </c>
      <c r="G382" s="8" t="s">
        <v>1652</v>
      </c>
      <c r="I382" t="s">
        <v>97</v>
      </c>
      <c r="J382" t="s">
        <v>97</v>
      </c>
      <c r="K382">
        <v>-1</v>
      </c>
      <c r="L382">
        <v>-1</v>
      </c>
      <c r="M382">
        <v>-1</v>
      </c>
      <c r="N382">
        <v>0</v>
      </c>
      <c r="O382" s="70" t="s">
        <v>67</v>
      </c>
      <c r="P382" s="3">
        <f>IF(AND(G382&lt;&gt;"LIBSETS_SETTYPE_BATTLEGROUND",G382&lt;&gt;"LIBSETS_SETTYPE_SPECIAL",G382&lt;&gt;"LIBSETS_SETTYPE_MYTHIC"), IF(Q382&lt;&gt;"",VLOOKUP(Q382,'ESO zone constants'!$D$2:$H$4950,5,FALSE),""),"")</f>
        <v>1081</v>
      </c>
      <c r="Q382" t="str">
        <f>IF(OR(K382="",K382&lt;=0,ISERROR(K382)),IF(AND(O382&lt;&gt;"",NOT(ISERROR(O382))),O382, ""),VLOOKUP(K382,'ESO wayshrine node constants'!$A$3:$D$10003,4,FALSE))</f>
        <v>Depths of Malatar</v>
      </c>
      <c r="S382" s="19" t="str">
        <f>IF(AND(R382&lt;&gt;"",NOT(ISERROR(R382))),R382,IF(P382&lt;&gt;"",IF(NOT(ISERROR(VLOOKUP(P382,'ESO Dungeon constants'!$D$3:$H$9999,5,FALSE))),VLOOKUP(P382,'ESO Dungeon constants'!$D$3:$I$9999,6,FALSE),VLOOKUP(P382,'ESO zone constants'!$H$2:$K$9984,4,FALSE)),""))</f>
        <v>DLC_WRATHSTONE</v>
      </c>
      <c r="T382" s="3" t="str">
        <f>IF(S382&lt;&gt;"",VLOOKUP(S382,'LibSets constants'!$B$4:$C$1000,2,FALSE),"")</f>
        <v>Wrathstone</v>
      </c>
      <c r="V382" s="41" t="str">
        <f>IF(U382&lt;&gt;"",IF(U382&lt;&gt;"LIBSETS_DROP_MECHANIC_MONSTER_NAME",VLOOKUP(U382,'LibSets constants'!$I$4:$L$1000,3,FALSE),""),"")</f>
        <v/>
      </c>
      <c r="W382" s="41" t="str">
        <f>IF(U382&lt;&gt;"",IF(U382&lt;&gt;"LIBSETS_DROP_MECHANIC_MONSTER_NAME",VLOOKUP(U382,'LibSets constants'!$I$4:$L$1000,4,FALSE),""),"")</f>
        <v/>
      </c>
      <c r="X382" s="3" t="str">
        <f>IF(G382&lt;&gt;"LIBSETS_SETTYPE_BATTLEGROUND",IF(G382&lt;&gt;"LIBSETS_SETTYPE_SPECIAL",IF(Y382&lt;&gt;"",VLOOKUP(Y382,'ESO zone constants'!$D$2:$H$4950,5,FALSE),""),""),"")</f>
        <v/>
      </c>
      <c r="Z382" s="42"/>
      <c r="AA382" s="41" t="str">
        <f>IF(Z382&lt;&gt;"",IF(Z382&lt;&gt;"LIBSETS_DROP_MECHANIC_MONSTER_NAME",VLOOKUP(Z382,'LibSets constants'!$I$4:$L$1000,3,FALSE),""),"")</f>
        <v/>
      </c>
      <c r="AB382" s="41" t="str">
        <f>IF(Z382&lt;&gt;"",IF(Z382&lt;&gt;"LIBSETS_DROP_MECHANIC_MONSTER_NAME",VLOOKUP(Z382,'LibSets constants'!$I$4:$L$1000,4,FALSE),""),"")</f>
        <v/>
      </c>
      <c r="AC382" s="3" t="str">
        <f>IF(G382&lt;&gt;"LIBSETS_SETTYPE_BATTLEGROUND",IF(G382&lt;&gt;"LIBSETS_SETTYPE_SPECIAL",IF(AD382&lt;&gt;"",VLOOKUP(AD382,'ESO zone constants'!$D$2:$H$4950,5,FALSE),""),""),"")</f>
        <v/>
      </c>
      <c r="AE382" s="42"/>
      <c r="AF382" s="41" t="str">
        <f>IF(AE382&lt;&gt;"",IF(AE382&lt;&gt;"LIBSETS_DROP_MECHANIC_MONSTER_NAME",VLOOKUP(AE382,'LibSets constants'!$I$4:$L$1000,3,FALSE),""),"")</f>
        <v/>
      </c>
      <c r="AG382" s="41" t="str">
        <f>IF(AE382&lt;&gt;"",IF(AE382&lt;&gt;"LIBSETS_DROP_MECHANIC_MONSTER_NAME",VLOOKUP(AE382,'LibSets constants'!$I$4:$L$1000,4,FALSE),""),"")</f>
        <v/>
      </c>
      <c r="AH382" s="3" t="str">
        <f>IF(G382&lt;&gt;"LIBSETS_SETTYPE_BATTLEGROUND",IF(G382&lt;&gt;"LIBSETS_SETTYPE_SPECIAL",IF(AI382&lt;&gt;"",VLOOKUP(AI382,'ESO zone constants'!$D$2:$H$4950,5,FALSE),""),""),"")</f>
        <v/>
      </c>
      <c r="AJ382" s="42"/>
      <c r="AK382" s="41" t="str">
        <f>IF(AJ382&lt;&gt;"",IF(AJ382&lt;&gt;"LIBSETS_DROP_MECHANIC_MONSTER_NAME",VLOOKUP(AJ382,'LibSets constants'!$I$4:$L$1000,3,FALSE),""),"")</f>
        <v/>
      </c>
      <c r="AL382" s="41" t="str">
        <f>IF(AJ382&lt;&gt;"",IF(AJ382&lt;&gt;"LIBSETS_DROP_MECHANIC_MONSTER_NAME",VLOOKUP(AJ382,'LibSets constants'!$I$4:$L$1000,4,FALSE),""),"")</f>
        <v/>
      </c>
      <c r="AM382" s="3" t="str">
        <f>IF(G382&lt;&gt;"LIBSETS_SETTYPE_BATTLEGROUND",IF(G382&lt;&gt;"LIBSETS_SETTYPE_SPECIAL",IF(AN382&lt;&gt;"",VLOOKUP(AN382,'ESO zone constants'!$D$2:$H$4950,5,FALSE),""),""),"")</f>
        <v/>
      </c>
      <c r="AO382" s="42"/>
      <c r="AP382" s="41" t="str">
        <f>IF(AO382&lt;&gt;"",IF(AO382&lt;&gt;"LIBSETS_DROP_MECHANIC_MONSTER_NAME",VLOOKUP(AO382,'LibSets constants'!$I$4:$L$1000,3,FALSE),""),"")</f>
        <v/>
      </c>
      <c r="AQ382" s="41" t="str">
        <f>IF(AO382&lt;&gt;"",IF(AO382&lt;&gt;"LIBSETS_DROP_MECHANIC_MONSTER_NAME",VLOOKUP(AO382,'LibSets constants'!$I$4:$L$1000,4,FALSE),""),"")</f>
        <v/>
      </c>
      <c r="AR382" s="3" t="str">
        <f>IF(G382&lt;&gt;"LIBSETS_SETTYPE_BATTLEGROUND",IF(G382&lt;&gt;"LIBSETS_SETTYPE_SPECIAL",IF(AS382&lt;&gt;"",VLOOKUP(AS382,'ESO zone constants'!$D$2:$H$4950,5,FALSE),""),""),"")</f>
        <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[435] = {wayshrines={-1,-1,-1,},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1437</v>
      </c>
      <c r="C383" t="s">
        <v>28</v>
      </c>
      <c r="D383" s="3">
        <f t="shared" si="30"/>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constants'!$D$2:$H$4950,5,FALSE),""),"")</f>
        <v>1081</v>
      </c>
      <c r="Q383" t="str">
        <f>IF(OR(K383="",K383&lt;=0,ISERROR(K383)),IF(AND(O383&lt;&gt;"",NOT(ISERROR(O383))),O383, ""),VLOOKUP(K383,'ESO wayshrine node constants'!$A$3:$D$10003,4,FALSE))</f>
        <v>Depths of Malatar</v>
      </c>
      <c r="S383" s="19" t="str">
        <f>IF(AND(R383&lt;&gt;"",NOT(ISERROR(R383))),R383,IF(P383&lt;&gt;"",IF(NOT(ISERROR(VLOOKUP(P383,'ESO Dungeon constants'!$D$3:$H$9999,5,FALSE))),VLOOKUP(P383,'ESO Dungeon constants'!$D$3:$I$9999,6,FALSE),VLOOKUP(P383,'ESO zone constants'!$H$2:$K$9984,4,FALSE)),""))</f>
        <v>DLC_WRATHSTONE</v>
      </c>
      <c r="T383" s="3" t="str">
        <f>IF(S383&lt;&gt;"",VLOOKUP(S383,'LibSets constants'!$B$4:$C$1000,2,FALSE),"")</f>
        <v>Wrathstone</v>
      </c>
      <c r="U383" s="33" t="s">
        <v>1726</v>
      </c>
      <c r="V383" s="43" t="s">
        <v>28</v>
      </c>
      <c r="W383" s="43" t="s">
        <v>1828</v>
      </c>
      <c r="X383" s="3" t="str">
        <f>IF(G383&lt;&gt;"LIBSETS_SETTYPE_BATTLEGROUND",IF(G383&lt;&gt;"LIBSETS_SETTYPE_SPECIAL",IF(Y383&lt;&gt;"",VLOOKUP(Y383,'ESO zone constants'!$D$2:$H$4950,5,FALSE),""),""),"")</f>
        <v/>
      </c>
      <c r="Z383" s="43"/>
      <c r="AA383" s="43"/>
      <c r="AB383" s="43"/>
      <c r="AC383" s="3" t="str">
        <f>IF(G383&lt;&gt;"LIBSETS_SETTYPE_BATTLEGROUND",IF(G383&lt;&gt;"LIBSETS_SETTYPE_SPECIAL",IF(AD383&lt;&gt;"",VLOOKUP(AD383,'ESO zone constants'!$D$2:$H$4950,5,FALSE),""),""),"")</f>
        <v/>
      </c>
      <c r="AE383" s="43"/>
      <c r="AF383" s="43"/>
      <c r="AG383" s="43"/>
      <c r="AH383" s="3" t="str">
        <f>IF(G383&lt;&gt;"LIBSETS_SETTYPE_BATTLEGROUND",IF(G383&lt;&gt;"LIBSETS_SETTYPE_SPECIAL",IF(AI383&lt;&gt;"",VLOOKUP(AI383,'ESO zone constants'!$D$2:$H$4950,5,FALSE),""),""),"")</f>
        <v/>
      </c>
      <c r="AJ383" s="43"/>
      <c r="AK383" s="43"/>
      <c r="AL383" s="43"/>
      <c r="AM383" s="3" t="str">
        <f>IF(G383&lt;&gt;"LIBSETS_SETTYPE_BATTLEGROUND",IF(G383&lt;&gt;"LIBSETS_SETTYPE_SPECIAL",IF(AN383&lt;&gt;"",VLOOKUP(AN383,'ESO zone constants'!$D$2:$H$4950,5,FALSE),""),""),"")</f>
        <v/>
      </c>
      <c r="AO383" s="43"/>
      <c r="AP383" s="43"/>
      <c r="AQ383" s="43"/>
      <c r="AR383" s="3" t="str">
        <f>IF(G383&lt;&gt;"LIBSETS_SETTYPE_BATTLEGROUND",IF(G383&lt;&gt;"LIBSETS_SETTYPE_SPECIAL",IF(AS383&lt;&gt;"",VLOOKUP(AS383,'ESO zone constants'!$D$2:$H$4950,5,FALSE),""),""),"")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8</v>
      </c>
      <c r="P384" s="3">
        <f>IF(AND(G384&lt;&gt;"LIBSETS_SETTYPE_BATTLEGROUND",G384&lt;&gt;"LIBSETS_SETTYPE_SPECIAL",G384&lt;&gt;"LIBSETS_SETTYPE_MYTHIC"), IF(Q384&lt;&gt;"",VLOOKUP(Q384,'ESO zone constants'!$D$2:$H$4950,5,FALSE),""),"")</f>
        <v>1086</v>
      </c>
      <c r="Q384" t="str">
        <f>IF(OR(K384="",K384&lt;=0,ISERROR(K384)),IF(AND(O384&lt;&gt;"",NOT(ISERROR(O384))),O384, ""),VLOOKUP(K384,'ESO wayshrine node constants'!$A$3:$D$10003,4,FALSE))</f>
        <v>Northern Elsweyr</v>
      </c>
      <c r="S384" s="19" t="str">
        <f>IF(AND(R384&lt;&gt;"",NOT(ISERROR(R384))),R384,IF(P384&lt;&gt;"",IF(NOT(ISERROR(VLOOKUP(P384,'ESO Dungeon constants'!$D$3:$H$9999,5,FALSE))),VLOOKUP(P384,'ESO Dungeon constants'!$D$3:$I$9999,6,FALSE),VLOOKUP(P384,'ESO zone constants'!$H$2:$K$9984,4,FALSE)),""))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constants'!$D$2:$H$4950,5,FALSE),""),""),"")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constants'!$D$2:$H$4950,5,FALSE),""),""),"")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constants'!$D$2:$H$4950,5,FALSE),""),""),"")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constants'!$D$2:$H$4950,5,FALSE),""),""),"")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constants'!$D$2:$H$4950,5,FALSE),""),""),"")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5</v>
      </c>
      <c r="P385" s="3">
        <f>IF(AND(G385&lt;&gt;"LIBSETS_SETTYPE_BATTLEGROUND",G385&lt;&gt;"LIBSETS_SETTYPE_SPECIAL",G385&lt;&gt;"LIBSETS_SETTYPE_MYTHIC"), IF(Q385&lt;&gt;"",VLOOKUP(Q385,'ESO zone constants'!$D$2:$H$4950,5,FALSE),""),"")</f>
        <v>1086</v>
      </c>
      <c r="Q385" t="str">
        <f>IF(OR(K385="",K385&lt;=0,ISERROR(K385)),IF(AND(O385&lt;&gt;"",NOT(ISERROR(O385))),O385, ""),VLOOKUP(K385,'ESO wayshrine node constants'!$A$3:$D$10003,4,FALSE))</f>
        <v>Northern Elsweyr</v>
      </c>
      <c r="S385" s="19" t="str">
        <f>IF(AND(R385&lt;&gt;"",NOT(ISERROR(R385))),R385,IF(P385&lt;&gt;"",IF(NOT(ISERROR(VLOOKUP(P385,'ESO Dungeon constants'!$D$3:$H$9999,5,FALSE))),VLOOKUP(P385,'ESO Dungeon constants'!$D$3:$I$9999,6,FALSE),VLOOKUP(P385,'ESO zone constants'!$H$2:$K$9984,4,FALSE)),""))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constants'!$D$2:$H$4950,5,FALSE),""),""),"")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constants'!$D$2:$H$4950,5,FALSE),""),""),"")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constants'!$D$2:$H$4950,5,FALSE),""),""),"")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constants'!$D$2:$H$4950,5,FALSE),""),""),"")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constants'!$D$2:$H$4950,5,FALSE),""),""),"")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constants'!$D$2:$H$4950,5,FALSE),""),"")</f>
        <v>1086</v>
      </c>
      <c r="Q386" t="str">
        <f>IF(OR(K386="",K386&lt;=0,ISERROR(K386)),IF(AND(O386&lt;&gt;"",NOT(ISERROR(O386))),O386, ""),VLOOKUP(K386,'ESO wayshrine node constants'!$A$3:$D$10003,4,FALSE))</f>
        <v>Northern Elsweyr</v>
      </c>
      <c r="S386" s="19" t="str">
        <f>IF(AND(R386&lt;&gt;"",NOT(ISERROR(R386))),R386,IF(P386&lt;&gt;"",IF(NOT(ISERROR(VLOOKUP(P386,'ESO Dungeon constants'!$D$3:$H$9999,5,FALSE))),VLOOKUP(P386,'ESO Dungeon constants'!$D$3:$I$9999,6,FALSE),VLOOKUP(P386,'ESO zone constants'!$H$2:$K$9984,4,FALSE)),""))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constants'!$D$2:$H$4950,5,FALSE),""),""),"")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constants'!$D$2:$H$4950,5,FALSE),""),""),"")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constants'!$D$2:$H$4950,5,FALSE),""),""),"")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constants'!$D$2:$H$4950,5,FALSE),""),""),"")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constants'!$D$2:$H$4950,5,FALSE),""),""),"")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1612</v>
      </c>
      <c r="C387" t="s">
        <v>1509</v>
      </c>
      <c r="D387" s="3">
        <f t="shared" ref="D387:D448"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constants'!$D$2:$H$4950,5,FALSE),""),"")</f>
        <v>1086</v>
      </c>
      <c r="Q387" t="str">
        <f>IF(OR(K387="",K387&lt;=0,ISERROR(K387)),IF(AND(O387&lt;&gt;"",NOT(ISERROR(O387))),O387, ""),VLOOKUP(K387,'ESO wayshrine node constants'!$A$3:$D$10003,4,FALSE))</f>
        <v>Northern Elsweyr</v>
      </c>
      <c r="S387" s="19" t="str">
        <f>IF(AND(R387&lt;&gt;"",NOT(ISERROR(R387))),R387,IF(P387&lt;&gt;"",IF(NOT(ISERROR(VLOOKUP(P387,'ESO Dungeon constants'!$D$3:$H$9999,5,FALSE))),VLOOKUP(P387,'ESO Dungeon constants'!$D$3:$I$9999,6,FALSE),VLOOKUP(P387,'ESO zone constants'!$H$2:$K$9984,4,FALSE)),""))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1"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constants'!$D$2:$H$4950,5,FALSE),""),""),"")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constants'!$D$2:$H$4950,5,FALSE),""),""),"")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constants'!$D$2:$H$4950,5,FALSE),""),""),"")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constants'!$D$2:$H$4950,5,FALSE),""),""),"")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constants'!$D$2:$H$4950,5,FALSE),""),""),"")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48"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constants'!$D$2:$H$4950,5,FALSE),""),"")</f>
        <v>1086</v>
      </c>
      <c r="Q388" t="str">
        <f>IF(OR(K388="",K388&lt;=0,ISERROR(K388)),IF(AND(O388&lt;&gt;"",NOT(ISERROR(O388))),O388, ""),VLOOKUP(K388,'ESO wayshrine node constants'!$A$3:$D$10003,4,FALSE))</f>
        <v>Northern Elsweyr</v>
      </c>
      <c r="S388" s="19" t="str">
        <f>IF(AND(R388&lt;&gt;"",NOT(ISERROR(R388))),R388,IF(P388&lt;&gt;"",IF(NOT(ISERROR(VLOOKUP(P388,'ESO Dungeon constants'!$D$3:$H$9999,5,FALSE))),VLOOKUP(P388,'ESO Dungeon constants'!$D$3:$I$9999,6,FALSE),VLOOKUP(P388,'ESO zone constants'!$H$2:$K$9984,4,FALSE)),""))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1"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constants'!$D$2:$H$4950,5,FALSE),""),""),"")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constants'!$D$2:$H$4950,5,FALSE),""),""),"")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constants'!$D$2:$H$4950,5,FALSE),""),""),"")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constants'!$D$2:$H$4950,5,FALSE),""),""),"")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constants'!$D$2:$H$4950,5,FALSE),""),""),"")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constants'!$D$2:$H$4950,5,FALSE),""),"")</f>
        <v>1086</v>
      </c>
      <c r="Q389" t="str">
        <f>IF(OR(K389="",K389&lt;=0,ISERROR(K389)),IF(AND(O389&lt;&gt;"",NOT(ISERROR(O389))),O389, ""),VLOOKUP(K389,'ESO wayshrine node constants'!$A$3:$D$10003,4,FALSE))</f>
        <v>Northern Elsweyr</v>
      </c>
      <c r="S389" s="19" t="str">
        <f>IF(AND(R389&lt;&gt;"",NOT(ISERROR(R389))),R389,IF(P389&lt;&gt;"",IF(NOT(ISERROR(VLOOKUP(P389,'ESO Dungeon constants'!$D$3:$H$9999,5,FALSE))),VLOOKUP(P389,'ESO Dungeon constants'!$D$3:$I$9999,6,FALSE),VLOOKUP(P389,'ESO zone constants'!$H$2:$K$9984,4,FALSE)),""))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1"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constants'!$D$2:$H$4950,5,FALSE),""),""),"")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constants'!$D$2:$H$4950,5,FALSE),""),""),"")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constants'!$D$2:$H$4950,5,FALSE),""),""),"")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constants'!$D$2:$H$4950,5,FALSE),""),""),"")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constants'!$D$2:$H$4950,5,FALSE),""),""),"")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x14ac:dyDescent="0.25">
      <c r="A390" s="5">
        <v>443</v>
      </c>
      <c r="B390" t="s">
        <v>1637</v>
      </c>
      <c r="C390" t="s">
        <v>1518</v>
      </c>
      <c r="D390" s="3">
        <f t="shared" si="36"/>
        <v>443</v>
      </c>
      <c r="G390" s="8" t="s">
        <v>1656</v>
      </c>
      <c r="I390" t="s">
        <v>97</v>
      </c>
      <c r="J390" t="s">
        <v>97</v>
      </c>
      <c r="K390">
        <v>399</v>
      </c>
      <c r="L390">
        <v>399</v>
      </c>
      <c r="M390">
        <v>399</v>
      </c>
      <c r="N390">
        <v>0</v>
      </c>
      <c r="P390" s="3">
        <f>IF(AND(G390&lt;&gt;"LIBSETS_SETTYPE_BATTLEGROUND",G390&lt;&gt;"LIBSETS_SETTYPE_SPECIAL",G390&lt;&gt;"LIBSETS_SETTYPE_MYTHIC"), IF(Q390&lt;&gt;"",VLOOKUP(Q390,'ESO zone constants'!$D$2:$H$4950,5,FALSE),""),"")</f>
        <v>1086</v>
      </c>
      <c r="Q390" t="str">
        <f>IF(OR(K390="",K390&lt;=0,ISERROR(K390)),IF(AND(O390&lt;&gt;"",NOT(ISERROR(O390))),O390, ""),VLOOKUP(K390,'ESO wayshrine node constants'!$A$3:$D$10003,4,FALSE))</f>
        <v>Northern Elsweyr</v>
      </c>
      <c r="S390" s="19" t="str">
        <f>IF(AND(R390&lt;&gt;"",NOT(ISERROR(R390))),R390,IF(P390&lt;&gt;"",IF(NOT(ISERROR(VLOOKUP(P390,'ESO Dungeon constants'!$D$3:$H$9999,5,FALSE))),VLOOKUP(P390,'ESO Dungeon constants'!$D$3:$I$9999,6,FALSE),VLOOKUP(P390,'ESO zone constants'!$H$2:$K$9984,4,FALSE)),""))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constants'!$D$2:$H$4950,5,FALSE),""),""),"")</f>
        <v/>
      </c>
      <c r="Z390" s="43"/>
      <c r="AA390" s="43"/>
      <c r="AB390" s="43"/>
      <c r="AC390" s="3" t="str">
        <f>IF(G390&lt;&gt;"LIBSETS_SETTYPE_BATTLEGROUND",IF(G390&lt;&gt;"LIBSETS_SETTYPE_SPECIAL",IF(AD390&lt;&gt;"",VLOOKUP(AD390,'ESO zone constants'!$D$2:$H$4950,5,FALSE),""),""),"")</f>
        <v/>
      </c>
      <c r="AE390" s="43"/>
      <c r="AF390" s="43"/>
      <c r="AG390" s="43"/>
      <c r="AH390" s="3" t="str">
        <f>IF(G390&lt;&gt;"LIBSETS_SETTYPE_BATTLEGROUND",IF(G390&lt;&gt;"LIBSETS_SETTYPE_SPECIAL",IF(AI390&lt;&gt;"",VLOOKUP(AI390,'ESO zone constants'!$D$2:$H$4950,5,FALSE),""),""),"")</f>
        <v/>
      </c>
      <c r="AJ390" s="43"/>
      <c r="AK390" s="43"/>
      <c r="AL390" s="43"/>
      <c r="AM390" s="3" t="str">
        <f>IF(G390&lt;&gt;"LIBSETS_SETTYPE_BATTLEGROUND",IF(G390&lt;&gt;"LIBSETS_SETTYPE_SPECIAL",IF(AN390&lt;&gt;"",VLOOKUP(AN390,'ESO zone constants'!$D$2:$H$4950,5,FALSE),""),""),"")</f>
        <v/>
      </c>
      <c r="AO390" s="43"/>
      <c r="AP390" s="43"/>
      <c r="AQ390" s="43"/>
      <c r="AR390" s="3" t="str">
        <f>IF(G390&lt;&gt;"LIBSETS_SETTYPE_BATTLEGROUND",IF(G390&lt;&gt;"LIBSETS_SETTYPE_SPECIAL",IF(AS390&lt;&gt;"",VLOOKUP(AS390,'ESO zone constants'!$D$2:$H$4950,5,FALSE),""),""),"")</f>
        <v/>
      </c>
      <c r="AT390" s="43"/>
      <c r="AU390" s="43"/>
      <c r="AV390" s="43"/>
      <c r="AW390" s="21" t="str">
        <f t="shared" si="37"/>
        <v>[443] = {wayshrines={399,399,399,}, dlcId=DLC_ELSWEYR</v>
      </c>
      <c r="AX390" s="21" t="str">
        <f t="shared" si="38"/>
        <v>, zoneIds={1086},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[Northern Elsweyr]</v>
      </c>
    </row>
    <row r="391" spans="1:53" x14ac:dyDescent="0.25">
      <c r="A391" s="5">
        <v>444</v>
      </c>
      <c r="B391" t="s">
        <v>1609</v>
      </c>
      <c r="C391" t="s">
        <v>1517</v>
      </c>
      <c r="D391" s="3">
        <f t="shared" si="36"/>
        <v>444</v>
      </c>
      <c r="G391" s="8" t="s">
        <v>1656</v>
      </c>
      <c r="I391" t="s">
        <v>97</v>
      </c>
      <c r="J391" t="s">
        <v>97</v>
      </c>
      <c r="K391">
        <v>399</v>
      </c>
      <c r="L391">
        <v>399</v>
      </c>
      <c r="M391">
        <v>399</v>
      </c>
      <c r="N391">
        <v>0</v>
      </c>
      <c r="P391" s="3">
        <f>IF(AND(G391&lt;&gt;"LIBSETS_SETTYPE_BATTLEGROUND",G391&lt;&gt;"LIBSETS_SETTYPE_SPECIAL",G391&lt;&gt;"LIBSETS_SETTYPE_MYTHIC"), IF(Q391&lt;&gt;"",VLOOKUP(Q391,'ESO zone constants'!$D$2:$H$4950,5,FALSE),""),"")</f>
        <v>1086</v>
      </c>
      <c r="Q391" t="str">
        <f>IF(OR(K391="",K391&lt;=0,ISERROR(K391)),IF(AND(O391&lt;&gt;"",NOT(ISERROR(O391))),O391, ""),VLOOKUP(K391,'ESO wayshrine node constants'!$A$3:$D$10003,4,FALSE))</f>
        <v>Northern Elsweyr</v>
      </c>
      <c r="S391" s="19" t="str">
        <f>IF(AND(R391&lt;&gt;"",NOT(ISERROR(R391))),R391,IF(P391&lt;&gt;"",IF(NOT(ISERROR(VLOOKUP(P391,'ESO Dungeon constants'!$D$3:$H$9999,5,FALSE))),VLOOKUP(P391,'ESO Dungeon constants'!$D$3:$I$9999,6,FALSE),VLOOKUP(P391,'ESO zone constants'!$H$2:$K$9984,4,FALSE)),""))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constants'!$D$2:$H$4950,5,FALSE),""),""),"")</f>
        <v/>
      </c>
      <c r="Z391" s="43"/>
      <c r="AA391" s="43"/>
      <c r="AB391" s="43"/>
      <c r="AC391" s="3" t="str">
        <f>IF(G391&lt;&gt;"LIBSETS_SETTYPE_BATTLEGROUND",IF(G391&lt;&gt;"LIBSETS_SETTYPE_SPECIAL",IF(AD391&lt;&gt;"",VLOOKUP(AD391,'ESO zone constants'!$D$2:$H$4950,5,FALSE),""),""),"")</f>
        <v/>
      </c>
      <c r="AE391" s="43"/>
      <c r="AF391" s="43"/>
      <c r="AG391" s="43"/>
      <c r="AH391" s="3" t="str">
        <f>IF(G391&lt;&gt;"LIBSETS_SETTYPE_BATTLEGROUND",IF(G391&lt;&gt;"LIBSETS_SETTYPE_SPECIAL",IF(AI391&lt;&gt;"",VLOOKUP(AI391,'ESO zone constants'!$D$2:$H$4950,5,FALSE),""),""),"")</f>
        <v/>
      </c>
      <c r="AJ391" s="43"/>
      <c r="AK391" s="43"/>
      <c r="AL391" s="43"/>
      <c r="AM391" s="3" t="str">
        <f>IF(G391&lt;&gt;"LIBSETS_SETTYPE_BATTLEGROUND",IF(G391&lt;&gt;"LIBSETS_SETTYPE_SPECIAL",IF(AN391&lt;&gt;"",VLOOKUP(AN391,'ESO zone constants'!$D$2:$H$4950,5,FALSE),""),""),"")</f>
        <v/>
      </c>
      <c r="AO391" s="43"/>
      <c r="AP391" s="43"/>
      <c r="AQ391" s="43"/>
      <c r="AR391" s="3" t="str">
        <f>IF(G391&lt;&gt;"LIBSETS_SETTYPE_BATTLEGROUND",IF(G391&lt;&gt;"LIBSETS_SETTYPE_SPECIAL",IF(AS391&lt;&gt;"",VLOOKUP(AS391,'ESO zone constants'!$D$2:$H$4950,5,FALSE),""),""),"")</f>
        <v/>
      </c>
      <c r="AT391" s="43"/>
      <c r="AU391" s="43"/>
      <c r="AV391" s="43"/>
      <c r="AW391" s="21" t="str">
        <f t="shared" si="37"/>
        <v>[444] = {wayshrines={399,399,399,}, dlcId=DLC_ELSWEYR</v>
      </c>
      <c r="AX391" s="21" t="str">
        <f t="shared" si="38"/>
        <v>, zoneIds={1086},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[Northern Elsweyr]</v>
      </c>
    </row>
    <row r="392" spans="1:53" x14ac:dyDescent="0.25">
      <c r="A392" s="5">
        <v>445</v>
      </c>
      <c r="B392" t="s">
        <v>1608</v>
      </c>
      <c r="C392" t="s">
        <v>1519</v>
      </c>
      <c r="D392" s="3">
        <f t="shared" si="36"/>
        <v>445</v>
      </c>
      <c r="G392" s="8" t="s">
        <v>1656</v>
      </c>
      <c r="I392" t="s">
        <v>97</v>
      </c>
      <c r="J392" t="s">
        <v>97</v>
      </c>
      <c r="K392">
        <v>399</v>
      </c>
      <c r="L392">
        <v>399</v>
      </c>
      <c r="M392">
        <v>399</v>
      </c>
      <c r="N392">
        <v>0</v>
      </c>
      <c r="P392" s="3">
        <f>IF(AND(G392&lt;&gt;"LIBSETS_SETTYPE_BATTLEGROUND",G392&lt;&gt;"LIBSETS_SETTYPE_SPECIAL",G392&lt;&gt;"LIBSETS_SETTYPE_MYTHIC"), IF(Q392&lt;&gt;"",VLOOKUP(Q392,'ESO zone constants'!$D$2:$H$4950,5,FALSE),""),"")</f>
        <v>1086</v>
      </c>
      <c r="Q392" t="str">
        <f>IF(OR(K392="",K392&lt;=0,ISERROR(K392)),IF(AND(O392&lt;&gt;"",NOT(ISERROR(O392))),O392, ""),VLOOKUP(K392,'ESO wayshrine node constants'!$A$3:$D$10003,4,FALSE))</f>
        <v>Northern Elsweyr</v>
      </c>
      <c r="S392" s="19" t="str">
        <f>IF(AND(R392&lt;&gt;"",NOT(ISERROR(R392))),R392,IF(P392&lt;&gt;"",IF(NOT(ISERROR(VLOOKUP(P392,'ESO Dungeon constants'!$D$3:$H$9999,5,FALSE))),VLOOKUP(P392,'ESO Dungeon constants'!$D$3:$I$9999,6,FALSE),VLOOKUP(P392,'ESO zone constants'!$H$2:$K$9984,4,FALSE)),""))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constants'!$D$2:$H$4950,5,FALSE),""),""),"")</f>
        <v/>
      </c>
      <c r="Z392" s="43"/>
      <c r="AA392" s="43"/>
      <c r="AB392" s="43"/>
      <c r="AC392" s="3" t="str">
        <f>IF(G392&lt;&gt;"LIBSETS_SETTYPE_BATTLEGROUND",IF(G392&lt;&gt;"LIBSETS_SETTYPE_SPECIAL",IF(AD392&lt;&gt;"",VLOOKUP(AD392,'ESO zone constants'!$D$2:$H$4950,5,FALSE),""),""),"")</f>
        <v/>
      </c>
      <c r="AE392" s="43"/>
      <c r="AF392" s="43"/>
      <c r="AG392" s="43"/>
      <c r="AH392" s="3" t="str">
        <f>IF(G392&lt;&gt;"LIBSETS_SETTYPE_BATTLEGROUND",IF(G392&lt;&gt;"LIBSETS_SETTYPE_SPECIAL",IF(AI392&lt;&gt;"",VLOOKUP(AI392,'ESO zone constants'!$D$2:$H$4950,5,FALSE),""),""),"")</f>
        <v/>
      </c>
      <c r="AJ392" s="43"/>
      <c r="AK392" s="43"/>
      <c r="AL392" s="43"/>
      <c r="AM392" s="3" t="str">
        <f>IF(G392&lt;&gt;"LIBSETS_SETTYPE_BATTLEGROUND",IF(G392&lt;&gt;"LIBSETS_SETTYPE_SPECIAL",IF(AN392&lt;&gt;"",VLOOKUP(AN392,'ESO zone constants'!$D$2:$H$4950,5,FALSE),""),""),"")</f>
        <v/>
      </c>
      <c r="AO392" s="43"/>
      <c r="AP392" s="43"/>
      <c r="AQ392" s="43"/>
      <c r="AR392" s="3" t="str">
        <f>IF(G392&lt;&gt;"LIBSETS_SETTYPE_BATTLEGROUND",IF(G392&lt;&gt;"LIBSETS_SETTYPE_SPECIAL",IF(AS392&lt;&gt;"",VLOOKUP(AS392,'ESO zone constants'!$D$2:$H$4950,5,FALSE),""),""),"")</f>
        <v/>
      </c>
      <c r="AT392" s="43"/>
      <c r="AU392" s="43"/>
      <c r="AV392" s="43"/>
      <c r="AW392" s="21" t="str">
        <f t="shared" si="37"/>
        <v>[445] = {wayshrines={399,399,399,}, dlcId=DLC_ELSWEYR</v>
      </c>
      <c r="AX392" s="21" t="str">
        <f t="shared" si="38"/>
        <v>, zoneIds={1086},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[Northern Elsweyr]</v>
      </c>
    </row>
    <row r="393" spans="1:53" x14ac:dyDescent="0.25">
      <c r="A393" s="12">
        <v>446</v>
      </c>
      <c r="B393" t="s">
        <v>1607</v>
      </c>
      <c r="C393" t="s">
        <v>1520</v>
      </c>
      <c r="D393" s="3">
        <f t="shared" si="36"/>
        <v>446</v>
      </c>
      <c r="G393" s="8" t="s">
        <v>1656</v>
      </c>
      <c r="I393" t="s">
        <v>97</v>
      </c>
      <c r="J393" t="s">
        <v>97</v>
      </c>
      <c r="K393">
        <v>399</v>
      </c>
      <c r="L393">
        <v>399</v>
      </c>
      <c r="M393">
        <v>399</v>
      </c>
      <c r="N393">
        <v>0</v>
      </c>
      <c r="P393" s="3">
        <f>IF(AND(G393&lt;&gt;"LIBSETS_SETTYPE_BATTLEGROUND",G393&lt;&gt;"LIBSETS_SETTYPE_SPECIAL",G393&lt;&gt;"LIBSETS_SETTYPE_MYTHIC"), IF(Q393&lt;&gt;"",VLOOKUP(Q393,'ESO zone constants'!$D$2:$H$4950,5,FALSE),""),"")</f>
        <v>1086</v>
      </c>
      <c r="Q393" t="str">
        <f>IF(OR(K393="",K393&lt;=0,ISERROR(K393)),IF(AND(O393&lt;&gt;"",NOT(ISERROR(O393))),O393, ""),VLOOKUP(K393,'ESO wayshrine node constants'!$A$3:$D$10003,4,FALSE))</f>
        <v>Northern Elsweyr</v>
      </c>
      <c r="S393" s="19" t="str">
        <f>IF(AND(R393&lt;&gt;"",NOT(ISERROR(R393))),R393,IF(P393&lt;&gt;"",IF(NOT(ISERROR(VLOOKUP(P393,'ESO Dungeon constants'!$D$3:$H$9999,5,FALSE))),VLOOKUP(P393,'ESO Dungeon constants'!$D$3:$I$9999,6,FALSE),VLOOKUP(P393,'ESO zone constants'!$H$2:$K$9984,4,FALSE)),""))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constants'!$D$2:$H$4950,5,FALSE),""),""),"")</f>
        <v/>
      </c>
      <c r="Z393" s="43"/>
      <c r="AA393" s="43"/>
      <c r="AB393" s="43"/>
      <c r="AC393" s="3" t="str">
        <f>IF(G393&lt;&gt;"LIBSETS_SETTYPE_BATTLEGROUND",IF(G393&lt;&gt;"LIBSETS_SETTYPE_SPECIAL",IF(AD393&lt;&gt;"",VLOOKUP(AD393,'ESO zone constants'!$D$2:$H$4950,5,FALSE),""),""),"")</f>
        <v/>
      </c>
      <c r="AE393" s="43"/>
      <c r="AF393" s="43"/>
      <c r="AG393" s="43"/>
      <c r="AH393" s="3" t="str">
        <f>IF(G393&lt;&gt;"LIBSETS_SETTYPE_BATTLEGROUND",IF(G393&lt;&gt;"LIBSETS_SETTYPE_SPECIAL",IF(AI393&lt;&gt;"",VLOOKUP(AI393,'ESO zone constants'!$D$2:$H$4950,5,FALSE),""),""),"")</f>
        <v/>
      </c>
      <c r="AJ393" s="43"/>
      <c r="AK393" s="43"/>
      <c r="AL393" s="43"/>
      <c r="AM393" s="3" t="str">
        <f>IF(G393&lt;&gt;"LIBSETS_SETTYPE_BATTLEGROUND",IF(G393&lt;&gt;"LIBSETS_SETTYPE_SPECIAL",IF(AN393&lt;&gt;"",VLOOKUP(AN393,'ESO zone constants'!$D$2:$H$4950,5,FALSE),""),""),"")</f>
        <v/>
      </c>
      <c r="AO393" s="43"/>
      <c r="AP393" s="43"/>
      <c r="AQ393" s="43"/>
      <c r="AR393" s="3" t="str">
        <f>IF(G393&lt;&gt;"LIBSETS_SETTYPE_BATTLEGROUND",IF(G393&lt;&gt;"LIBSETS_SETTYPE_SPECIAL",IF(AS393&lt;&gt;"",VLOOKUP(AS393,'ESO zone constants'!$D$2:$H$4950,5,FALSE),""),""),"")</f>
        <v/>
      </c>
      <c r="AT393" s="43"/>
      <c r="AU393" s="43"/>
      <c r="AV393" s="43"/>
      <c r="AW393" s="21" t="str">
        <f t="shared" si="37"/>
        <v>[446] = {wayshrines={399,399,399,}, dlcId=DLC_ELSWEYR</v>
      </c>
      <c r="AX393" s="21" t="str">
        <f t="shared" si="38"/>
        <v>, zoneIds={1086},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[Northern Elsweyr]</v>
      </c>
    </row>
    <row r="394" spans="1:53" x14ac:dyDescent="0.25">
      <c r="A394" s="5">
        <v>448</v>
      </c>
      <c r="B394" t="s">
        <v>1638</v>
      </c>
      <c r="C394" t="s">
        <v>1518</v>
      </c>
      <c r="D394" s="3">
        <f t="shared" si="36"/>
        <v>448</v>
      </c>
      <c r="G394" s="8" t="s">
        <v>1656</v>
      </c>
      <c r="I394" t="s">
        <v>98</v>
      </c>
      <c r="J394" t="s">
        <v>97</v>
      </c>
      <c r="K394">
        <v>399</v>
      </c>
      <c r="L394">
        <v>399</v>
      </c>
      <c r="M394">
        <v>399</v>
      </c>
      <c r="N394">
        <v>0</v>
      </c>
      <c r="P394" s="3">
        <f>IF(AND(G394&lt;&gt;"LIBSETS_SETTYPE_BATTLEGROUND",G394&lt;&gt;"LIBSETS_SETTYPE_SPECIAL",G394&lt;&gt;"LIBSETS_SETTYPE_MYTHIC"), IF(Q394&lt;&gt;"",VLOOKUP(Q394,'ESO zone constants'!$D$2:$H$4950,5,FALSE),""),"")</f>
        <v>1086</v>
      </c>
      <c r="Q394" t="str">
        <f>IF(OR(K394="",K394&lt;=0,ISERROR(K394)),IF(AND(O394&lt;&gt;"",NOT(ISERROR(O394))),O394, ""),VLOOKUP(K394,'ESO wayshrine node constants'!$A$3:$D$10003,4,FALSE))</f>
        <v>Northern Elsweyr</v>
      </c>
      <c r="S394" s="19" t="str">
        <f>IF(AND(R394&lt;&gt;"",NOT(ISERROR(R394))),R394,IF(P394&lt;&gt;"",IF(NOT(ISERROR(VLOOKUP(P394,'ESO Dungeon constants'!$D$3:$H$9999,5,FALSE))),VLOOKUP(P394,'ESO Dungeon constants'!$D$3:$I$9999,6,FALSE),VLOOKUP(P394,'ESO zone constants'!$H$2:$K$9984,4,FALSE)),""))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constants'!$D$2:$H$4950,5,FALSE),""),""),"")</f>
        <v/>
      </c>
      <c r="Z394" s="43"/>
      <c r="AA394" s="43"/>
      <c r="AB394" s="43"/>
      <c r="AC394" s="3" t="str">
        <f>IF(G394&lt;&gt;"LIBSETS_SETTYPE_BATTLEGROUND",IF(G394&lt;&gt;"LIBSETS_SETTYPE_SPECIAL",IF(AD394&lt;&gt;"",VLOOKUP(AD394,'ESO zone constants'!$D$2:$H$4950,5,FALSE),""),""),"")</f>
        <v/>
      </c>
      <c r="AE394" s="43"/>
      <c r="AF394" s="43"/>
      <c r="AG394" s="43"/>
      <c r="AH394" s="3" t="str">
        <f>IF(G394&lt;&gt;"LIBSETS_SETTYPE_BATTLEGROUND",IF(G394&lt;&gt;"LIBSETS_SETTYPE_SPECIAL",IF(AI394&lt;&gt;"",VLOOKUP(AI394,'ESO zone constants'!$D$2:$H$4950,5,FALSE),""),""),"")</f>
        <v/>
      </c>
      <c r="AJ394" s="43"/>
      <c r="AK394" s="43"/>
      <c r="AL394" s="43"/>
      <c r="AM394" s="3" t="str">
        <f>IF(G394&lt;&gt;"LIBSETS_SETTYPE_BATTLEGROUND",IF(G394&lt;&gt;"LIBSETS_SETTYPE_SPECIAL",IF(AN394&lt;&gt;"",VLOOKUP(AN394,'ESO zone constants'!$D$2:$H$4950,5,FALSE),""),""),"")</f>
        <v/>
      </c>
      <c r="AO394" s="43"/>
      <c r="AP394" s="43"/>
      <c r="AQ394" s="43"/>
      <c r="AR394" s="3" t="str">
        <f>IF(G394&lt;&gt;"LIBSETS_SETTYPE_BATTLEGROUND",IF(G394&lt;&gt;"LIBSETS_SETTYPE_SPECIAL",IF(AS394&lt;&gt;"",VLOOKUP(AS394,'ESO zone constants'!$D$2:$H$4950,5,FALSE),""),""),"")</f>
        <v/>
      </c>
      <c r="AT394" s="43"/>
      <c r="AU394" s="43"/>
      <c r="AV394" s="43"/>
      <c r="AW394" s="21" t="str">
        <f t="shared" si="37"/>
        <v>[448] = {wayshrines={399,399,399,}, dlcId=DLC_ELSWEYR</v>
      </c>
      <c r="AX394" s="21" t="str">
        <f t="shared" si="38"/>
        <v>, zoneIds={1086},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[Northern Elsweyr]</v>
      </c>
    </row>
    <row r="395" spans="1:53" x14ac:dyDescent="0.25">
      <c r="A395" s="5">
        <v>449</v>
      </c>
      <c r="B395" t="s">
        <v>1635</v>
      </c>
      <c r="C395" t="s">
        <v>1521</v>
      </c>
      <c r="D395" s="3">
        <f t="shared" si="36"/>
        <v>449</v>
      </c>
      <c r="G395" s="8" t="s">
        <v>1656</v>
      </c>
      <c r="I395" t="s">
        <v>98</v>
      </c>
      <c r="J395" t="s">
        <v>97</v>
      </c>
      <c r="K395">
        <v>399</v>
      </c>
      <c r="L395">
        <v>399</v>
      </c>
      <c r="M395">
        <v>399</v>
      </c>
      <c r="N395">
        <v>0</v>
      </c>
      <c r="P395" s="3">
        <f>IF(AND(G395&lt;&gt;"LIBSETS_SETTYPE_BATTLEGROUND",G395&lt;&gt;"LIBSETS_SETTYPE_SPECIAL",G395&lt;&gt;"LIBSETS_SETTYPE_MYTHIC"), IF(Q395&lt;&gt;"",VLOOKUP(Q395,'ESO zone constants'!$D$2:$H$4950,5,FALSE),""),"")</f>
        <v>1086</v>
      </c>
      <c r="Q395" t="str">
        <f>IF(OR(K395="",K395&lt;=0,ISERROR(K395)),IF(AND(O395&lt;&gt;"",NOT(ISERROR(O395))),O395, ""),VLOOKUP(K395,'ESO wayshrine node constants'!$A$3:$D$10003,4,FALSE))</f>
        <v>Northern Elsweyr</v>
      </c>
      <c r="S395" s="19" t="str">
        <f>IF(AND(R395&lt;&gt;"",NOT(ISERROR(R395))),R395,IF(P395&lt;&gt;"",IF(NOT(ISERROR(VLOOKUP(P395,'ESO Dungeon constants'!$D$3:$H$9999,5,FALSE))),VLOOKUP(P395,'ESO Dungeon constants'!$D$3:$I$9999,6,FALSE),VLOOKUP(P395,'ESO zone constants'!$H$2:$K$9984,4,FALSE)),""))</f>
        <v>DLC_ELSWEYR</v>
      </c>
      <c r="T395" s="3" t="str">
        <f>IF(S395&lt;&gt;"",VLOOKUP(S395,'LibSets constants'!$B$4:$C$1000,2,FALSE),"")</f>
        <v>Elsweyr</v>
      </c>
      <c r="U395" s="33" t="s">
        <v>1726</v>
      </c>
      <c r="V395"/>
      <c r="W395" s="43"/>
      <c r="X395" s="3" t="str">
        <f>IF(G395&lt;&gt;"LIBSETS_SETTYPE_BATTLEGROUND",IF(G395&lt;&gt;"LIBSETS_SETTYPE_SPECIAL",IF(Y395&lt;&gt;"",VLOOKUP(Y395,'ESO zone constants'!$D$2:$H$4950,5,FALSE),""),""),"")</f>
        <v/>
      </c>
      <c r="Z395" s="43"/>
      <c r="AA395" s="43"/>
      <c r="AB395" s="43"/>
      <c r="AC395" s="3" t="str">
        <f>IF(G395&lt;&gt;"LIBSETS_SETTYPE_BATTLEGROUND",IF(G395&lt;&gt;"LIBSETS_SETTYPE_SPECIAL",IF(AD395&lt;&gt;"",VLOOKUP(AD395,'ESO zone constants'!$D$2:$H$4950,5,FALSE),""),""),"")</f>
        <v/>
      </c>
      <c r="AE395" s="43"/>
      <c r="AF395" s="43"/>
      <c r="AG395" s="43"/>
      <c r="AH395" s="3" t="str">
        <f>IF(G395&lt;&gt;"LIBSETS_SETTYPE_BATTLEGROUND",IF(G395&lt;&gt;"LIBSETS_SETTYPE_SPECIAL",IF(AI395&lt;&gt;"",VLOOKUP(AI395,'ESO zone constants'!$D$2:$H$4950,5,FALSE),""),""),"")</f>
        <v/>
      </c>
      <c r="AJ395" s="43"/>
      <c r="AK395" s="43"/>
      <c r="AL395" s="43"/>
      <c r="AM395" s="3" t="str">
        <f>IF(G395&lt;&gt;"LIBSETS_SETTYPE_BATTLEGROUND",IF(G395&lt;&gt;"LIBSETS_SETTYPE_SPECIAL",IF(AN395&lt;&gt;"",VLOOKUP(AN395,'ESO zone constants'!$D$2:$H$4950,5,FALSE),""),""),"")</f>
        <v/>
      </c>
      <c r="AO395" s="43"/>
      <c r="AP395" s="43"/>
      <c r="AQ395" s="43"/>
      <c r="AR395" s="3" t="str">
        <f>IF(G395&lt;&gt;"LIBSETS_SETTYPE_BATTLEGROUND",IF(G395&lt;&gt;"LIBSETS_SETTYPE_SPECIAL",IF(AS395&lt;&gt;"",VLOOKUP(AS395,'ESO zone constants'!$D$2:$H$4950,5,FALSE),""),""),"")</f>
        <v/>
      </c>
      <c r="AT395" s="43"/>
      <c r="AU395" s="43"/>
      <c r="AV395" s="43"/>
      <c r="AW395" s="21" t="str">
        <f t="shared" si="37"/>
        <v>[449] = {wayshrines={399,399,399,}, dlcId=DLC_ELSWEYR</v>
      </c>
      <c r="AX395" s="21" t="str">
        <f t="shared" si="38"/>
        <v>, zoneIds={1086},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[Northern Elsweyr]</v>
      </c>
    </row>
    <row r="396" spans="1:53" x14ac:dyDescent="0.25">
      <c r="A396" s="5">
        <v>450</v>
      </c>
      <c r="B396" t="s">
        <v>1636</v>
      </c>
      <c r="C396" t="s">
        <v>1522</v>
      </c>
      <c r="D396" s="3">
        <f t="shared" si="36"/>
        <v>450</v>
      </c>
      <c r="G396" s="8" t="s">
        <v>1656</v>
      </c>
      <c r="I396" t="s">
        <v>98</v>
      </c>
      <c r="J396" t="s">
        <v>97</v>
      </c>
      <c r="K396">
        <v>399</v>
      </c>
      <c r="L396">
        <v>399</v>
      </c>
      <c r="M396">
        <v>399</v>
      </c>
      <c r="N396">
        <v>0</v>
      </c>
      <c r="P396" s="3">
        <f>IF(AND(G396&lt;&gt;"LIBSETS_SETTYPE_BATTLEGROUND",G396&lt;&gt;"LIBSETS_SETTYPE_SPECIAL",G396&lt;&gt;"LIBSETS_SETTYPE_MYTHIC"), IF(Q396&lt;&gt;"",VLOOKUP(Q396,'ESO zone constants'!$D$2:$H$4950,5,FALSE),""),"")</f>
        <v>1086</v>
      </c>
      <c r="Q396" t="str">
        <f>IF(OR(K396="",K396&lt;=0,ISERROR(K396)),IF(AND(O396&lt;&gt;"",NOT(ISERROR(O396))),O396, ""),VLOOKUP(K396,'ESO wayshrine node constants'!$A$3:$D$10003,4,FALSE))</f>
        <v>Northern Elsweyr</v>
      </c>
      <c r="S396" s="19" t="str">
        <f>IF(AND(R396&lt;&gt;"",NOT(ISERROR(R396))),R396,IF(P396&lt;&gt;"",IF(NOT(ISERROR(VLOOKUP(P396,'ESO Dungeon constants'!$D$3:$H$9999,5,FALSE))),VLOOKUP(P396,'ESO Dungeon constants'!$D$3:$I$9999,6,FALSE),VLOOKUP(P396,'ESO zone constants'!$H$2:$K$9984,4,FALSE)),""))</f>
        <v>DLC_ELSWEYR</v>
      </c>
      <c r="T396" s="3" t="str">
        <f>IF(S396&lt;&gt;"",VLOOKUP(S396,'LibSets constants'!$B$4:$C$1000,2,FALSE),"")</f>
        <v>Elsweyr</v>
      </c>
      <c r="U396" s="33" t="s">
        <v>1726</v>
      </c>
      <c r="V396"/>
      <c r="W396" s="43"/>
      <c r="X396" s="3" t="str">
        <f>IF(G396&lt;&gt;"LIBSETS_SETTYPE_BATTLEGROUND",IF(G396&lt;&gt;"LIBSETS_SETTYPE_SPECIAL",IF(Y396&lt;&gt;"",VLOOKUP(Y396,'ESO zone constants'!$D$2:$H$4950,5,FALSE),""),""),"")</f>
        <v/>
      </c>
      <c r="Z396" s="43"/>
      <c r="AA396" s="43"/>
      <c r="AB396" s="43"/>
      <c r="AC396" s="3" t="str">
        <f>IF(G396&lt;&gt;"LIBSETS_SETTYPE_BATTLEGROUND",IF(G396&lt;&gt;"LIBSETS_SETTYPE_SPECIAL",IF(AD396&lt;&gt;"",VLOOKUP(AD396,'ESO zone constants'!$D$2:$H$4950,5,FALSE),""),""),"")</f>
        <v/>
      </c>
      <c r="AE396" s="43"/>
      <c r="AF396" s="43"/>
      <c r="AG396" s="43"/>
      <c r="AH396" s="3" t="str">
        <f>IF(G396&lt;&gt;"LIBSETS_SETTYPE_BATTLEGROUND",IF(G396&lt;&gt;"LIBSETS_SETTYPE_SPECIAL",IF(AI396&lt;&gt;"",VLOOKUP(AI396,'ESO zone constants'!$D$2:$H$4950,5,FALSE),""),""),"")</f>
        <v/>
      </c>
      <c r="AJ396" s="43"/>
      <c r="AK396" s="43"/>
      <c r="AL396" s="43"/>
      <c r="AM396" s="3" t="str">
        <f>IF(G396&lt;&gt;"LIBSETS_SETTYPE_BATTLEGROUND",IF(G396&lt;&gt;"LIBSETS_SETTYPE_SPECIAL",IF(AN396&lt;&gt;"",VLOOKUP(AN396,'ESO zone constants'!$D$2:$H$4950,5,FALSE),""),""),"")</f>
        <v/>
      </c>
      <c r="AO396" s="43"/>
      <c r="AP396" s="43"/>
      <c r="AQ396" s="43"/>
      <c r="AR396" s="3" t="str">
        <f>IF(G396&lt;&gt;"LIBSETS_SETTYPE_BATTLEGROUND",IF(G396&lt;&gt;"LIBSETS_SETTYPE_SPECIAL",IF(AS396&lt;&gt;"",VLOOKUP(AS396,'ESO zone constants'!$D$2:$H$4950,5,FALSE),""),""),"")</f>
        <v/>
      </c>
      <c r="AT396" s="43"/>
      <c r="AU396" s="43"/>
      <c r="AV396" s="43"/>
      <c r="AW396" s="21" t="str">
        <f t="shared" si="37"/>
        <v>[450] = {wayshrines={399,399,399,}, dlcId=DLC_ELSWEYR</v>
      </c>
      <c r="AX396" s="21" t="str">
        <f t="shared" si="38"/>
        <v>, zoneIds={1086},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[Northern Elsweyr]</v>
      </c>
    </row>
    <row r="397" spans="1:53" x14ac:dyDescent="0.25">
      <c r="A397" s="5">
        <v>451</v>
      </c>
      <c r="B397" t="s">
        <v>1634</v>
      </c>
      <c r="C397" t="s">
        <v>1523</v>
      </c>
      <c r="D397" s="3">
        <f t="shared" si="36"/>
        <v>451</v>
      </c>
      <c r="G397" s="8" t="s">
        <v>1656</v>
      </c>
      <c r="I397" t="s">
        <v>98</v>
      </c>
      <c r="J397" t="s">
        <v>97</v>
      </c>
      <c r="K397">
        <v>399</v>
      </c>
      <c r="L397">
        <v>399</v>
      </c>
      <c r="M397">
        <v>399</v>
      </c>
      <c r="N397">
        <v>0</v>
      </c>
      <c r="P397" s="3">
        <f>IF(AND(G397&lt;&gt;"LIBSETS_SETTYPE_BATTLEGROUND",G397&lt;&gt;"LIBSETS_SETTYPE_SPECIAL",G397&lt;&gt;"LIBSETS_SETTYPE_MYTHIC"), IF(Q397&lt;&gt;"",VLOOKUP(Q397,'ESO zone constants'!$D$2:$H$4950,5,FALSE),""),"")</f>
        <v>1086</v>
      </c>
      <c r="Q397" t="str">
        <f>IF(OR(K397="",K397&lt;=0,ISERROR(K397)),IF(AND(O397&lt;&gt;"",NOT(ISERROR(O397))),O397, ""),VLOOKUP(K397,'ESO wayshrine node constants'!$A$3:$D$10003,4,FALSE))</f>
        <v>Northern Elsweyr</v>
      </c>
      <c r="S397" s="19" t="str">
        <f>IF(AND(R397&lt;&gt;"",NOT(ISERROR(R397))),R397,IF(P397&lt;&gt;"",IF(NOT(ISERROR(VLOOKUP(P397,'ESO Dungeon constants'!$D$3:$H$9999,5,FALSE))),VLOOKUP(P397,'ESO Dungeon constants'!$D$3:$I$9999,6,FALSE),VLOOKUP(P397,'ESO zone constants'!$H$2:$K$9984,4,FALSE)),""))</f>
        <v>DLC_ELSWEYR</v>
      </c>
      <c r="T397" s="3" t="str">
        <f>IF(S397&lt;&gt;"",VLOOKUP(S397,'LibSets constants'!$B$4:$C$1000,2,FALSE),"")</f>
        <v>Elsweyr</v>
      </c>
      <c r="U397" s="33" t="s">
        <v>1726</v>
      </c>
      <c r="V397"/>
      <c r="W397" s="43"/>
      <c r="X397" s="3" t="str">
        <f>IF(G397&lt;&gt;"LIBSETS_SETTYPE_BATTLEGROUND",IF(G397&lt;&gt;"LIBSETS_SETTYPE_SPECIAL",IF(Y397&lt;&gt;"",VLOOKUP(Y397,'ESO zone constants'!$D$2:$H$4950,5,FALSE),""),""),"")</f>
        <v/>
      </c>
      <c r="Z397" s="43"/>
      <c r="AA397" s="43"/>
      <c r="AB397" s="43"/>
      <c r="AC397" s="3" t="str">
        <f>IF(G397&lt;&gt;"LIBSETS_SETTYPE_BATTLEGROUND",IF(G397&lt;&gt;"LIBSETS_SETTYPE_SPECIAL",IF(AD397&lt;&gt;"",VLOOKUP(AD397,'ESO zone constants'!$D$2:$H$4950,5,FALSE),""),""),"")</f>
        <v/>
      </c>
      <c r="AE397" s="43"/>
      <c r="AF397" s="43"/>
      <c r="AG397" s="43"/>
      <c r="AH397" s="3" t="str">
        <f>IF(G397&lt;&gt;"LIBSETS_SETTYPE_BATTLEGROUND",IF(G397&lt;&gt;"LIBSETS_SETTYPE_SPECIAL",IF(AI397&lt;&gt;"",VLOOKUP(AI397,'ESO zone constants'!$D$2:$H$4950,5,FALSE),""),""),"")</f>
        <v/>
      </c>
      <c r="AJ397" s="43"/>
      <c r="AK397" s="43"/>
      <c r="AL397" s="43"/>
      <c r="AM397" s="3" t="str">
        <f>IF(G397&lt;&gt;"LIBSETS_SETTYPE_BATTLEGROUND",IF(G397&lt;&gt;"LIBSETS_SETTYPE_SPECIAL",IF(AN397&lt;&gt;"",VLOOKUP(AN397,'ESO zone constants'!$D$2:$H$4950,5,FALSE),""),""),"")</f>
        <v/>
      </c>
      <c r="AO397" s="43"/>
      <c r="AP397" s="43"/>
      <c r="AQ397" s="43"/>
      <c r="AR397" s="3" t="str">
        <f>IF(G397&lt;&gt;"LIBSETS_SETTYPE_BATTLEGROUND",IF(G397&lt;&gt;"LIBSETS_SETTYPE_SPECIAL",IF(AS397&lt;&gt;"",VLOOKUP(AS397,'ESO zone constants'!$D$2:$H$4950,5,FALSE),""),""),"")</f>
        <v/>
      </c>
      <c r="AT397" s="43"/>
      <c r="AU397" s="43"/>
      <c r="AV397" s="43"/>
      <c r="AW397" s="21" t="str">
        <f t="shared" si="37"/>
        <v>[451] = {wayshrines={399,399,399,}, dlcId=DLC_ELSWEYR</v>
      </c>
      <c r="AX397" s="21" t="str">
        <f t="shared" si="38"/>
        <v>, zoneIds={1086},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[Northern Elsweyr]</v>
      </c>
    </row>
    <row r="398" spans="1:53" x14ac:dyDescent="0.25">
      <c r="A398" s="5">
        <v>452</v>
      </c>
      <c r="B398" t="s">
        <v>1677</v>
      </c>
      <c r="C398" t="s">
        <v>1676</v>
      </c>
      <c r="D398" s="3">
        <f t="shared" si="36"/>
        <v>452</v>
      </c>
      <c r="G398" s="3" t="s">
        <v>1652</v>
      </c>
      <c r="I398" t="s">
        <v>97</v>
      </c>
      <c r="J398" t="s">
        <v>97</v>
      </c>
      <c r="K398">
        <v>-1</v>
      </c>
      <c r="L398">
        <v>-1</v>
      </c>
      <c r="M398">
        <v>-1</v>
      </c>
      <c r="N398">
        <v>0</v>
      </c>
      <c r="O398" s="70" t="s">
        <v>1661</v>
      </c>
      <c r="P398" s="3">
        <f>IF(AND(G398&lt;&gt;"LIBSETS_SETTYPE_BATTLEGROUND",G398&lt;&gt;"LIBSETS_SETTYPE_SPECIAL",G398&lt;&gt;"LIBSETS_SETTYPE_MYTHIC"), IF(Q398&lt;&gt;"",VLOOKUP(Q398,'ESO zone constants'!$D$2:$H$4950,5,FALSE),""),"")</f>
        <v>1122</v>
      </c>
      <c r="Q398" t="str">
        <f>IF(OR(K398="",K398&lt;=0,ISERROR(K398)),IF(AND(O398&lt;&gt;"",NOT(ISERROR(O398))),O398, ""),VLOOKUP(K398,'ESO wayshrine node constants'!$A$3:$D$10003,4,FALSE))</f>
        <v>Moongrave Fane</v>
      </c>
      <c r="S398" s="19" t="str">
        <f>IF(AND(R398&lt;&gt;"",NOT(ISERROR(R398))),R398,IF(P398&lt;&gt;"",IF(NOT(ISERROR(VLOOKUP(P398,'ESO Dungeon constants'!$D$3:$H$9999,5,FALSE))),VLOOKUP(P398,'ESO Dungeon constants'!$D$3:$I$9999,6,FALSE),VLOOKUP(P398,'ESO zone constants'!$H$2:$K$9984,4,FALSE)),""))</f>
        <v>DLC_SCALEBREAKER</v>
      </c>
      <c r="T398" s="3" t="str">
        <f>IF(S398&lt;&gt;"",VLOOKUP(S398,'LibSets constants'!$B$4:$C$1000,2,FALSE),"")</f>
        <v>Scalebraker</v>
      </c>
      <c r="V398" s="41" t="str">
        <f>IF(U398&lt;&gt;"",IF(U398&lt;&gt;"LIBSETS_DROP_MECHANIC_MONSTER_NAME",VLOOKUP(U398,'LibSets constants'!$I$4:$L$1000,3,FALSE),""),"")</f>
        <v/>
      </c>
      <c r="W398" s="41" t="str">
        <f>IF(U398&lt;&gt;"",IF(U398&lt;&gt;"LIBSETS_DROP_MECHANIC_MONSTER_NAME",VLOOKUP(U398,'LibSets constants'!$I$4:$L$1000,4,FALSE),""),"")</f>
        <v/>
      </c>
      <c r="X398" s="3" t="str">
        <f>IF(G398&lt;&gt;"LIBSETS_SETTYPE_BATTLEGROUND",IF(G398&lt;&gt;"LIBSETS_SETTYPE_SPECIAL",IF(Y398&lt;&gt;"",VLOOKUP(Y398,'ESO zone constants'!$D$2:$H$4950,5,FALSE),""),""),"")</f>
        <v/>
      </c>
      <c r="Z398" s="42"/>
      <c r="AA398" s="41" t="str">
        <f>IF(Z398&lt;&gt;"",IF(Z398&lt;&gt;"LIBSETS_DROP_MECHANIC_MONSTER_NAME",VLOOKUP(Z398,'LibSets constants'!$I$4:$L$1000,3,FALSE),""),"")</f>
        <v/>
      </c>
      <c r="AB398" s="41" t="str">
        <f>IF(Z398&lt;&gt;"",IF(Z398&lt;&gt;"LIBSETS_DROP_MECHANIC_MONSTER_NAME",VLOOKUP(Z398,'LibSets constants'!$I$4:$L$1000,4,FALSE),""),"")</f>
        <v/>
      </c>
      <c r="AC398" s="3" t="str">
        <f>IF(G398&lt;&gt;"LIBSETS_SETTYPE_BATTLEGROUND",IF(G398&lt;&gt;"LIBSETS_SETTYPE_SPECIAL",IF(AD398&lt;&gt;"",VLOOKUP(AD398,'ESO zone constants'!$D$2:$H$4950,5,FALSE),""),""),"")</f>
        <v/>
      </c>
      <c r="AE398" s="42"/>
      <c r="AF398" s="41" t="str">
        <f>IF(AE398&lt;&gt;"",IF(AE398&lt;&gt;"LIBSETS_DROP_MECHANIC_MONSTER_NAME",VLOOKUP(AE398,'LibSets constants'!$I$4:$L$1000,3,FALSE),""),"")</f>
        <v/>
      </c>
      <c r="AG398" s="41" t="str">
        <f>IF(AE398&lt;&gt;"",IF(AE398&lt;&gt;"LIBSETS_DROP_MECHANIC_MONSTER_NAME",VLOOKUP(AE398,'LibSets constants'!$I$4:$L$1000,4,FALSE),""),"")</f>
        <v/>
      </c>
      <c r="AH398" s="3" t="str">
        <f>IF(G398&lt;&gt;"LIBSETS_SETTYPE_BATTLEGROUND",IF(G398&lt;&gt;"LIBSETS_SETTYPE_SPECIAL",IF(AI398&lt;&gt;"",VLOOKUP(AI398,'ESO zone constants'!$D$2:$H$4950,5,FALSE),""),""),"")</f>
        <v/>
      </c>
      <c r="AJ398" s="42"/>
      <c r="AK398" s="41" t="str">
        <f>IF(AJ398&lt;&gt;"",IF(AJ398&lt;&gt;"LIBSETS_DROP_MECHANIC_MONSTER_NAME",VLOOKUP(AJ398,'LibSets constants'!$I$4:$L$1000,3,FALSE),""),"")</f>
        <v/>
      </c>
      <c r="AL398" s="41" t="str">
        <f>IF(AJ398&lt;&gt;"",IF(AJ398&lt;&gt;"LIBSETS_DROP_MECHANIC_MONSTER_NAME",VLOOKUP(AJ398,'LibSets constants'!$I$4:$L$1000,4,FALSE),""),"")</f>
        <v/>
      </c>
      <c r="AM398" s="3" t="str">
        <f>IF(G398&lt;&gt;"LIBSETS_SETTYPE_BATTLEGROUND",IF(G398&lt;&gt;"LIBSETS_SETTYPE_SPECIAL",IF(AN398&lt;&gt;"",VLOOKUP(AN398,'ESO zone constants'!$D$2:$H$4950,5,FALSE),""),""),"")</f>
        <v/>
      </c>
      <c r="AO398" s="42"/>
      <c r="AP398" s="41" t="str">
        <f>IF(AO398&lt;&gt;"",IF(AO398&lt;&gt;"LIBSETS_DROP_MECHANIC_MONSTER_NAME",VLOOKUP(AO398,'LibSets constants'!$I$4:$L$1000,3,FALSE),""),"")</f>
        <v/>
      </c>
      <c r="AQ398" s="41" t="str">
        <f>IF(AO398&lt;&gt;"",IF(AO398&lt;&gt;"LIBSETS_DROP_MECHANIC_MONSTER_NAME",VLOOKUP(AO398,'LibSets constants'!$I$4:$L$1000,4,FALSE),""),"")</f>
        <v/>
      </c>
      <c r="AR398" s="3" t="str">
        <f>IF(G398&lt;&gt;"LIBSETS_SETTYPE_BATTLEGROUND",IF(G398&lt;&gt;"LIBSETS_SETTYPE_SPECIAL",IF(AS398&lt;&gt;"",VLOOKUP(AS398,'ESO zone constants'!$D$2:$H$4950,5,FALSE),""),""),"")</f>
        <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[452] = {wayshrines={-1,-1,-1,},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1679</v>
      </c>
      <c r="C399" t="s">
        <v>1678</v>
      </c>
      <c r="D399" s="3">
        <f t="shared" si="36"/>
        <v>453</v>
      </c>
      <c r="G399" s="3" t="s">
        <v>1652</v>
      </c>
      <c r="I399" t="s">
        <v>97</v>
      </c>
      <c r="J399" t="s">
        <v>97</v>
      </c>
      <c r="K399">
        <v>-1</v>
      </c>
      <c r="L399">
        <v>-1</v>
      </c>
      <c r="M399">
        <v>-1</v>
      </c>
      <c r="N399">
        <v>0</v>
      </c>
      <c r="O399" s="70" t="s">
        <v>1661</v>
      </c>
      <c r="P399" s="3">
        <f>IF(AND(G399&lt;&gt;"LIBSETS_SETTYPE_BATTLEGROUND",G399&lt;&gt;"LIBSETS_SETTYPE_SPECIAL",G399&lt;&gt;"LIBSETS_SETTYPE_MYTHIC"), IF(Q399&lt;&gt;"",VLOOKUP(Q399,'ESO zone constants'!$D$2:$H$4950,5,FALSE),""),"")</f>
        <v>1122</v>
      </c>
      <c r="Q399" t="str">
        <f>IF(OR(K399="",K399&lt;=0,ISERROR(K399)),IF(AND(O399&lt;&gt;"",NOT(ISERROR(O399))),O399, ""),VLOOKUP(K399,'ESO wayshrine node constants'!$A$3:$D$10003,4,FALSE))</f>
        <v>Moongrave Fane</v>
      </c>
      <c r="S399" s="19" t="str">
        <f>IF(AND(R399&lt;&gt;"",NOT(ISERROR(R399))),R399,IF(P399&lt;&gt;"",IF(NOT(ISERROR(VLOOKUP(P399,'ESO Dungeon constants'!$D$3:$H$9999,5,FALSE))),VLOOKUP(P399,'ESO Dungeon constants'!$D$3:$I$9999,6,FALSE),VLOOKUP(P399,'ESO zone constants'!$H$2:$K$9984,4,FALSE)),""))</f>
        <v>DLC_SCALEBREAKER</v>
      </c>
      <c r="T399" s="3" t="str">
        <f>IF(S399&lt;&gt;"",VLOOKUP(S399,'LibSets constants'!$B$4:$C$1000,2,FALSE),"")</f>
        <v>Scalebraker</v>
      </c>
      <c r="V399" s="41" t="str">
        <f>IF(U399&lt;&gt;"",IF(U399&lt;&gt;"LIBSETS_DROP_MECHANIC_MONSTER_NAME",VLOOKUP(U399,'LibSets constants'!$I$4:$L$1000,3,FALSE),""),"")</f>
        <v/>
      </c>
      <c r="W399" s="41" t="str">
        <f>IF(U399&lt;&gt;"",IF(U399&lt;&gt;"LIBSETS_DROP_MECHANIC_MONSTER_NAME",VLOOKUP(U399,'LibSets constants'!$I$4:$L$1000,4,FALSE),""),"")</f>
        <v/>
      </c>
      <c r="X399" s="3" t="str">
        <f>IF(G399&lt;&gt;"LIBSETS_SETTYPE_BATTLEGROUND",IF(G399&lt;&gt;"LIBSETS_SETTYPE_SPECIAL",IF(Y399&lt;&gt;"",VLOOKUP(Y399,'ESO zone constants'!$D$2:$H$4950,5,FALSE),""),""),"")</f>
        <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constants'!$D$2:$H$4950,5,FALSE),""),""),"")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constants'!$D$2:$H$4950,5,FALSE),""),""),"")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constants'!$D$2:$H$4950,5,FALSE),""),""),"")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constants'!$D$2:$H$4950,5,FALSE),""),""),"")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[453] = {wayshrines={-1,-1,-1,},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1681</v>
      </c>
      <c r="C400" t="s">
        <v>1680</v>
      </c>
      <c r="D400" s="3">
        <f t="shared" si="36"/>
        <v>454</v>
      </c>
      <c r="G400" s="3" t="s">
        <v>1652</v>
      </c>
      <c r="I400" t="s">
        <v>97</v>
      </c>
      <c r="J400" t="s">
        <v>97</v>
      </c>
      <c r="K400">
        <v>-1</v>
      </c>
      <c r="L400">
        <v>-1</v>
      </c>
      <c r="M400">
        <v>-1</v>
      </c>
      <c r="N400">
        <v>0</v>
      </c>
      <c r="O400" s="70" t="s">
        <v>1661</v>
      </c>
      <c r="P400" s="3">
        <f>IF(AND(G400&lt;&gt;"LIBSETS_SETTYPE_BATTLEGROUND",G400&lt;&gt;"LIBSETS_SETTYPE_SPECIAL",G400&lt;&gt;"LIBSETS_SETTYPE_MYTHIC"), IF(Q400&lt;&gt;"",VLOOKUP(Q400,'ESO zone constants'!$D$2:$H$4950,5,FALSE),""),"")</f>
        <v>1122</v>
      </c>
      <c r="Q400" t="str">
        <f>IF(OR(K400="",K400&lt;=0,ISERROR(K400)),IF(AND(O400&lt;&gt;"",NOT(ISERROR(O400))),O400, ""),VLOOKUP(K400,'ESO wayshrine node constants'!$A$3:$D$10003,4,FALSE))</f>
        <v>Moongrave Fane</v>
      </c>
      <c r="S400" s="19" t="str">
        <f>IF(AND(R400&lt;&gt;"",NOT(ISERROR(R400))),R400,IF(P400&lt;&gt;"",IF(NOT(ISERROR(VLOOKUP(P400,'ESO Dungeon constants'!$D$3:$H$9999,5,FALSE))),VLOOKUP(P400,'ESO Dungeon constants'!$D$3:$I$9999,6,FALSE),VLOOKUP(P400,'ESO zone constants'!$H$2:$K$9984,4,FALSE)),""))</f>
        <v>DLC_SCALEBREAKER</v>
      </c>
      <c r="T400" s="3" t="str">
        <f>IF(S400&lt;&gt;"",VLOOKUP(S400,'LibSets constants'!$B$4:$C$1000,2,FALSE),"")</f>
        <v>Scalebraker</v>
      </c>
      <c r="V400" s="41" t="str">
        <f>IF(U400&lt;&gt;"",IF(U400&lt;&gt;"LIBSETS_DROP_MECHANIC_MONSTER_NAME",VLOOKUP(U400,'LibSets constants'!$I$4:$L$1000,3,FALSE),""),"")</f>
        <v/>
      </c>
      <c r="W400" s="41" t="str">
        <f>IF(U400&lt;&gt;"",IF(U400&lt;&gt;"LIBSETS_DROP_MECHANIC_MONSTER_NAME",VLOOKUP(U400,'LibSets constants'!$I$4:$L$1000,4,FALSE),""),"")</f>
        <v/>
      </c>
      <c r="X400" s="3" t="str">
        <f>IF(G400&lt;&gt;"LIBSETS_SETTYPE_BATTLEGROUND",IF(G400&lt;&gt;"LIBSETS_SETTYPE_SPECIAL",IF(Y400&lt;&gt;"",VLOOKUP(Y400,'ESO zone constants'!$D$2:$H$4950,5,FALSE),""),""),"")</f>
        <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constants'!$D$2:$H$4950,5,FALSE),""),""),"")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constants'!$D$2:$H$4950,5,FALSE),""),""),"")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constants'!$D$2:$H$4950,5,FALSE),""),""),"")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constants'!$D$2:$H$4950,5,FALSE),""),""),"")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[454] = {wayshrines={-1,-1,-1,},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1683</v>
      </c>
      <c r="C401" t="s">
        <v>1682</v>
      </c>
      <c r="D401" s="3">
        <f t="shared" si="36"/>
        <v>455</v>
      </c>
      <c r="G401" s="3" t="s">
        <v>1652</v>
      </c>
      <c r="I401" t="s">
        <v>97</v>
      </c>
      <c r="J401" t="s">
        <v>97</v>
      </c>
      <c r="K401">
        <v>-1</v>
      </c>
      <c r="L401">
        <v>-1</v>
      </c>
      <c r="M401">
        <v>-1</v>
      </c>
      <c r="N401">
        <v>0</v>
      </c>
      <c r="O401" s="70" t="s">
        <v>1662</v>
      </c>
      <c r="P401" s="3">
        <f>IF(AND(G401&lt;&gt;"LIBSETS_SETTYPE_BATTLEGROUND",G401&lt;&gt;"LIBSETS_SETTYPE_SPECIAL",G401&lt;&gt;"LIBSETS_SETTYPE_MYTHIC"), IF(Q401&lt;&gt;"",VLOOKUP(Q401,'ESO zone constants'!$D$2:$H$4950,5,FALSE),""),"")</f>
        <v>1123</v>
      </c>
      <c r="Q401" t="str">
        <f>IF(OR(K401="",K401&lt;=0,ISERROR(K401)),IF(AND(O401&lt;&gt;"",NOT(ISERROR(O401))),O401, ""),VLOOKUP(K401,'ESO wayshrine node constants'!$A$3:$D$10003,4,FALSE))</f>
        <v>Lair of Maarselok</v>
      </c>
      <c r="S401" s="19" t="str">
        <f>IF(AND(R401&lt;&gt;"",NOT(ISERROR(R401))),R401,IF(P401&lt;&gt;"",IF(NOT(ISERROR(VLOOKUP(P401,'ESO Dungeon constants'!$D$3:$H$9999,5,FALSE))),VLOOKUP(P401,'ESO Dungeon constants'!$D$3:$I$9999,6,FALSE),VLOOKUP(P401,'ESO zone constants'!$H$2:$K$9984,4,FALSE)),""))</f>
        <v>DLC_SCALEBREAKER</v>
      </c>
      <c r="T401" s="3" t="str">
        <f>IF(S401&lt;&gt;"",VLOOKUP(S401,'LibSets constants'!$B$4:$C$1000,2,FALSE),"")</f>
        <v>Scalebraker</v>
      </c>
      <c r="V401" s="41" t="str">
        <f>IF(U401&lt;&gt;"",IF(U401&lt;&gt;"LIBSETS_DROP_MECHANIC_MONSTER_NAME",VLOOKUP(U401,'LibSets constants'!$I$4:$L$1000,3,FALSE),""),"")</f>
        <v/>
      </c>
      <c r="W401" s="41" t="str">
        <f>IF(U401&lt;&gt;"",IF(U401&lt;&gt;"LIBSETS_DROP_MECHANIC_MONSTER_NAME",VLOOKUP(U401,'LibSets constants'!$I$4:$L$1000,4,FALSE),""),"")</f>
        <v/>
      </c>
      <c r="X401" s="3" t="str">
        <f>IF(G401&lt;&gt;"LIBSETS_SETTYPE_BATTLEGROUND",IF(G401&lt;&gt;"LIBSETS_SETTYPE_SPECIAL",IF(Y401&lt;&gt;"",VLOOKUP(Y401,'ESO zone constants'!$D$2:$H$4950,5,FALSE),""),""),"")</f>
        <v/>
      </c>
      <c r="Z401" s="42"/>
      <c r="AA401" s="41" t="str">
        <f>IF(Z401&lt;&gt;"",IF(Z401&lt;&gt;"LIBSETS_DROP_MECHANIC_MONSTER_NAME",VLOOKUP(Z401,'LibSets constants'!$I$4:$L$1000,3,FALSE),""),"")</f>
        <v/>
      </c>
      <c r="AB401" s="41" t="str">
        <f>IF(Z401&lt;&gt;"",IF(Z401&lt;&gt;"LIBSETS_DROP_MECHANIC_MONSTER_NAME",VLOOKUP(Z401,'LibSets constants'!$I$4:$L$1000,4,FALSE),""),"")</f>
        <v/>
      </c>
      <c r="AC401" s="3" t="str">
        <f>IF(G401&lt;&gt;"LIBSETS_SETTYPE_BATTLEGROUND",IF(G401&lt;&gt;"LIBSETS_SETTYPE_SPECIAL",IF(AD401&lt;&gt;"",VLOOKUP(AD401,'ESO zone constants'!$D$2:$H$4950,5,FALSE),""),""),"")</f>
        <v/>
      </c>
      <c r="AE401" s="42"/>
      <c r="AF401" s="41" t="str">
        <f>IF(AE401&lt;&gt;"",IF(AE401&lt;&gt;"LIBSETS_DROP_MECHANIC_MONSTER_NAME",VLOOKUP(AE401,'LibSets constants'!$I$4:$L$1000,3,FALSE),""),"")</f>
        <v/>
      </c>
      <c r="AG401" s="41" t="str">
        <f>IF(AE401&lt;&gt;"",IF(AE401&lt;&gt;"LIBSETS_DROP_MECHANIC_MONSTER_NAME",VLOOKUP(AE401,'LibSets constants'!$I$4:$L$1000,4,FALSE),""),"")</f>
        <v/>
      </c>
      <c r="AH401" s="3" t="str">
        <f>IF(G401&lt;&gt;"LIBSETS_SETTYPE_BATTLEGROUND",IF(G401&lt;&gt;"LIBSETS_SETTYPE_SPECIAL",IF(AI401&lt;&gt;"",VLOOKUP(AI401,'ESO zone constants'!$D$2:$H$4950,5,FALSE),""),""),"")</f>
        <v/>
      </c>
      <c r="AJ401" s="42"/>
      <c r="AK401" s="41" t="str">
        <f>IF(AJ401&lt;&gt;"",IF(AJ401&lt;&gt;"LIBSETS_DROP_MECHANIC_MONSTER_NAME",VLOOKUP(AJ401,'LibSets constants'!$I$4:$L$1000,3,FALSE),""),"")</f>
        <v/>
      </c>
      <c r="AL401" s="41" t="str">
        <f>IF(AJ401&lt;&gt;"",IF(AJ401&lt;&gt;"LIBSETS_DROP_MECHANIC_MONSTER_NAME",VLOOKUP(AJ401,'LibSets constants'!$I$4:$L$1000,4,FALSE),""),"")</f>
        <v/>
      </c>
      <c r="AM401" s="3" t="str">
        <f>IF(G401&lt;&gt;"LIBSETS_SETTYPE_BATTLEGROUND",IF(G401&lt;&gt;"LIBSETS_SETTYPE_SPECIAL",IF(AN401&lt;&gt;"",VLOOKUP(AN401,'ESO zone constants'!$D$2:$H$4950,5,FALSE),""),""),"")</f>
        <v/>
      </c>
      <c r="AO401" s="42"/>
      <c r="AP401" s="41" t="str">
        <f>IF(AO401&lt;&gt;"",IF(AO401&lt;&gt;"LIBSETS_DROP_MECHANIC_MONSTER_NAME",VLOOKUP(AO401,'LibSets constants'!$I$4:$L$1000,3,FALSE),""),"")</f>
        <v/>
      </c>
      <c r="AQ401" s="41" t="str">
        <f>IF(AO401&lt;&gt;"",IF(AO401&lt;&gt;"LIBSETS_DROP_MECHANIC_MONSTER_NAME",VLOOKUP(AO401,'LibSets constants'!$I$4:$L$1000,4,FALSE),""),"")</f>
        <v/>
      </c>
      <c r="AR401" s="3" t="str">
        <f>IF(G401&lt;&gt;"LIBSETS_SETTYPE_BATTLEGROUND",IF(G401&lt;&gt;"LIBSETS_SETTYPE_SPECIAL",IF(AS401&lt;&gt;"",VLOOKUP(AS401,'ESO zone constants'!$D$2:$H$4950,5,FALSE),""),""),"")</f>
        <v/>
      </c>
      <c r="AT401" s="42"/>
      <c r="AU401" s="41" t="str">
        <f>IF(AT401&lt;&gt;"",IF(AT401&lt;&gt;"LIBSETS_DROP_MECHANIC_MONSTER_NAME",VLOOKUP(AT401,'LibSets constants'!$I$4:$L$1000,3,FALSE),""),"")</f>
        <v/>
      </c>
      <c r="AV401" s="41" t="str">
        <f>IF(AT401&lt;&gt;"",IF(AT401&lt;&gt;"LIBSETS_DROP_MECHANIC_MONSTER_NAME",VLOOKUP(AT401,'LibSets constants'!$I$4:$L$1000,4,FALSE),""),"")</f>
        <v/>
      </c>
      <c r="AW401" s="21" t="str">
        <f t="shared" si="37"/>
        <v>[455] = {wayshrines={-1,-1,-1,},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1685</v>
      </c>
      <c r="C402" t="s">
        <v>1684</v>
      </c>
      <c r="D402" s="3">
        <f t="shared" si="36"/>
        <v>456</v>
      </c>
      <c r="G402" s="3" t="s">
        <v>1652</v>
      </c>
      <c r="I402" t="s">
        <v>97</v>
      </c>
      <c r="J402" t="s">
        <v>97</v>
      </c>
      <c r="K402">
        <v>-1</v>
      </c>
      <c r="L402">
        <v>-1</v>
      </c>
      <c r="M402">
        <v>-1</v>
      </c>
      <c r="N402">
        <v>0</v>
      </c>
      <c r="O402" s="70" t="s">
        <v>1662</v>
      </c>
      <c r="P402" s="3">
        <f>IF(AND(G402&lt;&gt;"LIBSETS_SETTYPE_BATTLEGROUND",G402&lt;&gt;"LIBSETS_SETTYPE_SPECIAL",G402&lt;&gt;"LIBSETS_SETTYPE_MYTHIC"), IF(Q402&lt;&gt;"",VLOOKUP(Q402,'ESO zone constants'!$D$2:$H$4950,5,FALSE),""),"")</f>
        <v>1123</v>
      </c>
      <c r="Q402" t="str">
        <f>IF(OR(K402="",K402&lt;=0,ISERROR(K402)),IF(AND(O402&lt;&gt;"",NOT(ISERROR(O402))),O402, ""),VLOOKUP(K402,'ESO wayshrine node constants'!$A$3:$D$10003,4,FALSE))</f>
        <v>Lair of Maarselok</v>
      </c>
      <c r="S402" s="19" t="str">
        <f>IF(AND(R402&lt;&gt;"",NOT(ISERROR(R402))),R402,IF(P402&lt;&gt;"",IF(NOT(ISERROR(VLOOKUP(P402,'ESO Dungeon constants'!$D$3:$H$9999,5,FALSE))),VLOOKUP(P402,'ESO Dungeon constants'!$D$3:$I$9999,6,FALSE),VLOOKUP(P402,'ESO zone constants'!$H$2:$K$9984,4,FALSE)),""))</f>
        <v>DLC_SCALEBREAKER</v>
      </c>
      <c r="T402" s="3" t="str">
        <f>IF(S402&lt;&gt;"",VLOOKUP(S402,'LibSets constants'!$B$4:$C$1000,2,FALSE),"")</f>
        <v>Scalebraker</v>
      </c>
      <c r="V402" s="41" t="str">
        <f>IF(U402&lt;&gt;"",IF(U402&lt;&gt;"LIBSETS_DROP_MECHANIC_MONSTER_NAME",VLOOKUP(U402,'LibSets constants'!$I$4:$L$1000,3,FALSE),""),"")</f>
        <v/>
      </c>
      <c r="W402" s="41" t="str">
        <f>IF(U402&lt;&gt;"",IF(U402&lt;&gt;"LIBSETS_DROP_MECHANIC_MONSTER_NAME",VLOOKUP(U402,'LibSets constants'!$I$4:$L$1000,4,FALSE),""),"")</f>
        <v/>
      </c>
      <c r="X402" s="3" t="str">
        <f>IF(G402&lt;&gt;"LIBSETS_SETTYPE_BATTLEGROUND",IF(G402&lt;&gt;"LIBSETS_SETTYPE_SPECIAL",IF(Y402&lt;&gt;"",VLOOKUP(Y402,'ESO zone constants'!$D$2:$H$4950,5,FALSE),""),""),"")</f>
        <v/>
      </c>
      <c r="Z402" s="42"/>
      <c r="AA402" s="41" t="str">
        <f>IF(Z402&lt;&gt;"",IF(Z402&lt;&gt;"LIBSETS_DROP_MECHANIC_MONSTER_NAME",VLOOKUP(Z402,'LibSets constants'!$I$4:$L$1000,3,FALSE),""),"")</f>
        <v/>
      </c>
      <c r="AB402" s="41" t="str">
        <f>IF(Z402&lt;&gt;"",IF(Z402&lt;&gt;"LIBSETS_DROP_MECHANIC_MONSTER_NAME",VLOOKUP(Z402,'LibSets constants'!$I$4:$L$1000,4,FALSE),""),"")</f>
        <v/>
      </c>
      <c r="AC402" s="3" t="str">
        <f>IF(G402&lt;&gt;"LIBSETS_SETTYPE_BATTLEGROUND",IF(G402&lt;&gt;"LIBSETS_SETTYPE_SPECIAL",IF(AD402&lt;&gt;"",VLOOKUP(AD402,'ESO zone constants'!$D$2:$H$4950,5,FALSE),""),""),"")</f>
        <v/>
      </c>
      <c r="AE402" s="42"/>
      <c r="AF402" s="41" t="str">
        <f>IF(AE402&lt;&gt;"",IF(AE402&lt;&gt;"LIBSETS_DROP_MECHANIC_MONSTER_NAME",VLOOKUP(AE402,'LibSets constants'!$I$4:$L$1000,3,FALSE),""),"")</f>
        <v/>
      </c>
      <c r="AG402" s="41" t="str">
        <f>IF(AE402&lt;&gt;"",IF(AE402&lt;&gt;"LIBSETS_DROP_MECHANIC_MONSTER_NAME",VLOOKUP(AE402,'LibSets constants'!$I$4:$L$1000,4,FALSE),""),"")</f>
        <v/>
      </c>
      <c r="AH402" s="3" t="str">
        <f>IF(G402&lt;&gt;"LIBSETS_SETTYPE_BATTLEGROUND",IF(G402&lt;&gt;"LIBSETS_SETTYPE_SPECIAL",IF(AI402&lt;&gt;"",VLOOKUP(AI402,'ESO zone constants'!$D$2:$H$4950,5,FALSE),""),""),"")</f>
        <v/>
      </c>
      <c r="AJ402" s="42"/>
      <c r="AK402" s="41" t="str">
        <f>IF(AJ402&lt;&gt;"",IF(AJ402&lt;&gt;"LIBSETS_DROP_MECHANIC_MONSTER_NAME",VLOOKUP(AJ402,'LibSets constants'!$I$4:$L$1000,3,FALSE),""),"")</f>
        <v/>
      </c>
      <c r="AL402" s="41" t="str">
        <f>IF(AJ402&lt;&gt;"",IF(AJ402&lt;&gt;"LIBSETS_DROP_MECHANIC_MONSTER_NAME",VLOOKUP(AJ402,'LibSets constants'!$I$4:$L$1000,4,FALSE),""),"")</f>
        <v/>
      </c>
      <c r="AM402" s="3" t="str">
        <f>IF(G402&lt;&gt;"LIBSETS_SETTYPE_BATTLEGROUND",IF(G402&lt;&gt;"LIBSETS_SETTYPE_SPECIAL",IF(AN402&lt;&gt;"",VLOOKUP(AN402,'ESO zone constants'!$D$2:$H$4950,5,FALSE),""),""),"")</f>
        <v/>
      </c>
      <c r="AO402" s="42"/>
      <c r="AP402" s="41" t="str">
        <f>IF(AO402&lt;&gt;"",IF(AO402&lt;&gt;"LIBSETS_DROP_MECHANIC_MONSTER_NAME",VLOOKUP(AO402,'LibSets constants'!$I$4:$L$1000,3,FALSE),""),"")</f>
        <v/>
      </c>
      <c r="AQ402" s="41" t="str">
        <f>IF(AO402&lt;&gt;"",IF(AO402&lt;&gt;"LIBSETS_DROP_MECHANIC_MONSTER_NAME",VLOOKUP(AO402,'LibSets constants'!$I$4:$L$1000,4,FALSE),""),"")</f>
        <v/>
      </c>
      <c r="AR402" s="3" t="str">
        <f>IF(G402&lt;&gt;"LIBSETS_SETTYPE_BATTLEGROUND",IF(G402&lt;&gt;"LIBSETS_SETTYPE_SPECIAL",IF(AS402&lt;&gt;"",VLOOKUP(AS402,'ESO zone constants'!$D$2:$H$4950,5,FALSE),""),""),"")</f>
        <v/>
      </c>
      <c r="AT402" s="42"/>
      <c r="AU402" s="41" t="str">
        <f>IF(AT402&lt;&gt;"",IF(AT402&lt;&gt;"LIBSETS_DROP_MECHANIC_MONSTER_NAME",VLOOKUP(AT402,'LibSets constants'!$I$4:$L$1000,3,FALSE),""),"")</f>
        <v/>
      </c>
      <c r="AV402" s="41" t="str">
        <f>IF(AT402&lt;&gt;"",IF(AT402&lt;&gt;"LIBSETS_DROP_MECHANIC_MONSTER_NAME",VLOOKUP(AT402,'LibSets constants'!$I$4:$L$1000,4,FALSE),""),"")</f>
        <v/>
      </c>
      <c r="AW402" s="21" t="str">
        <f t="shared" si="37"/>
        <v>[456] = {wayshrines={-1,-1,-1,},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1687</v>
      </c>
      <c r="C403" t="s">
        <v>1686</v>
      </c>
      <c r="D403" s="3">
        <f t="shared" si="36"/>
        <v>457</v>
      </c>
      <c r="G403" s="3" t="s">
        <v>1652</v>
      </c>
      <c r="I403" t="s">
        <v>97</v>
      </c>
      <c r="J403" t="s">
        <v>97</v>
      </c>
      <c r="K403">
        <v>-1</v>
      </c>
      <c r="L403">
        <v>-1</v>
      </c>
      <c r="M403">
        <v>-1</v>
      </c>
      <c r="N403">
        <v>0</v>
      </c>
      <c r="O403" s="70" t="s">
        <v>1662</v>
      </c>
      <c r="P403" s="3">
        <f>IF(AND(G403&lt;&gt;"LIBSETS_SETTYPE_BATTLEGROUND",G403&lt;&gt;"LIBSETS_SETTYPE_SPECIAL",G403&lt;&gt;"LIBSETS_SETTYPE_MYTHIC"), IF(Q403&lt;&gt;"",VLOOKUP(Q403,'ESO zone constants'!$D$2:$H$4950,5,FALSE),""),"")</f>
        <v>1123</v>
      </c>
      <c r="Q403" t="str">
        <f>IF(OR(K403="",K403&lt;=0,ISERROR(K403)),IF(AND(O403&lt;&gt;"",NOT(ISERROR(O403))),O403, ""),VLOOKUP(K403,'ESO wayshrine node constants'!$A$3:$D$10003,4,FALSE))</f>
        <v>Lair of Maarselok</v>
      </c>
      <c r="S403" s="19" t="str">
        <f>IF(AND(R403&lt;&gt;"",NOT(ISERROR(R403))),R403,IF(P403&lt;&gt;"",IF(NOT(ISERROR(VLOOKUP(P403,'ESO Dungeon constants'!$D$3:$H$9999,5,FALSE))),VLOOKUP(P403,'ESO Dungeon constants'!$D$3:$I$9999,6,FALSE),VLOOKUP(P403,'ESO zone constants'!$H$2:$K$9984,4,FALSE)),""))</f>
        <v>DLC_SCALEBREAKER</v>
      </c>
      <c r="T403" s="3" t="str">
        <f>IF(S403&lt;&gt;"",VLOOKUP(S403,'LibSets constants'!$B$4:$C$1000,2,FALSE),"")</f>
        <v>Scalebraker</v>
      </c>
      <c r="V403" s="41" t="str">
        <f>IF(U403&lt;&gt;"",IF(U403&lt;&gt;"LIBSETS_DROP_MECHANIC_MONSTER_NAME",VLOOKUP(U403,'LibSets constants'!$I$4:$L$1000,3,FALSE),""),"")</f>
        <v/>
      </c>
      <c r="W403" s="41" t="str">
        <f>IF(U403&lt;&gt;"",IF(U403&lt;&gt;"LIBSETS_DROP_MECHANIC_MONSTER_NAME",VLOOKUP(U403,'LibSets constants'!$I$4:$L$1000,4,FALSE),""),"")</f>
        <v/>
      </c>
      <c r="X403" s="3" t="str">
        <f>IF(G403&lt;&gt;"LIBSETS_SETTYPE_BATTLEGROUND",IF(G403&lt;&gt;"LIBSETS_SETTYPE_SPECIAL",IF(Y403&lt;&gt;"",VLOOKUP(Y403,'ESO zone constants'!$D$2:$H$4950,5,FALSE),""),""),"")</f>
        <v/>
      </c>
      <c r="Z403" s="42"/>
      <c r="AA403" s="41" t="str">
        <f>IF(Z403&lt;&gt;"",IF(Z403&lt;&gt;"LIBSETS_DROP_MECHANIC_MONSTER_NAME",VLOOKUP(Z403,'LibSets constants'!$I$4:$L$1000,3,FALSE),""),"")</f>
        <v/>
      </c>
      <c r="AB403" s="41" t="str">
        <f>IF(Z403&lt;&gt;"",IF(Z403&lt;&gt;"LIBSETS_DROP_MECHANIC_MONSTER_NAME",VLOOKUP(Z403,'LibSets constants'!$I$4:$L$1000,4,FALSE),""),"")</f>
        <v/>
      </c>
      <c r="AC403" s="3" t="str">
        <f>IF(G403&lt;&gt;"LIBSETS_SETTYPE_BATTLEGROUND",IF(G403&lt;&gt;"LIBSETS_SETTYPE_SPECIAL",IF(AD403&lt;&gt;"",VLOOKUP(AD403,'ESO zone constants'!$D$2:$H$4950,5,FALSE),""),""),"")</f>
        <v/>
      </c>
      <c r="AE403" s="42"/>
      <c r="AF403" s="41" t="str">
        <f>IF(AE403&lt;&gt;"",IF(AE403&lt;&gt;"LIBSETS_DROP_MECHANIC_MONSTER_NAME",VLOOKUP(AE403,'LibSets constants'!$I$4:$L$1000,3,FALSE),""),"")</f>
        <v/>
      </c>
      <c r="AG403" s="41" t="str">
        <f>IF(AE403&lt;&gt;"",IF(AE403&lt;&gt;"LIBSETS_DROP_MECHANIC_MONSTER_NAME",VLOOKUP(AE403,'LibSets constants'!$I$4:$L$1000,4,FALSE),""),"")</f>
        <v/>
      </c>
      <c r="AH403" s="3" t="str">
        <f>IF(G403&lt;&gt;"LIBSETS_SETTYPE_BATTLEGROUND",IF(G403&lt;&gt;"LIBSETS_SETTYPE_SPECIAL",IF(AI403&lt;&gt;"",VLOOKUP(AI403,'ESO zone constants'!$D$2:$H$4950,5,FALSE),""),""),"")</f>
        <v/>
      </c>
      <c r="AJ403" s="42"/>
      <c r="AK403" s="41" t="str">
        <f>IF(AJ403&lt;&gt;"",IF(AJ403&lt;&gt;"LIBSETS_DROP_MECHANIC_MONSTER_NAME",VLOOKUP(AJ403,'LibSets constants'!$I$4:$L$1000,3,FALSE),""),"")</f>
        <v/>
      </c>
      <c r="AL403" s="41" t="str">
        <f>IF(AJ403&lt;&gt;"",IF(AJ403&lt;&gt;"LIBSETS_DROP_MECHANIC_MONSTER_NAME",VLOOKUP(AJ403,'LibSets constants'!$I$4:$L$1000,4,FALSE),""),"")</f>
        <v/>
      </c>
      <c r="AM403" s="3" t="str">
        <f>IF(G403&lt;&gt;"LIBSETS_SETTYPE_BATTLEGROUND",IF(G403&lt;&gt;"LIBSETS_SETTYPE_SPECIAL",IF(AN403&lt;&gt;"",VLOOKUP(AN403,'ESO zone constants'!$D$2:$H$4950,5,FALSE),""),""),"")</f>
        <v/>
      </c>
      <c r="AO403" s="42"/>
      <c r="AP403" s="41" t="str">
        <f>IF(AO403&lt;&gt;"",IF(AO403&lt;&gt;"LIBSETS_DROP_MECHANIC_MONSTER_NAME",VLOOKUP(AO403,'LibSets constants'!$I$4:$L$1000,3,FALSE),""),"")</f>
        <v/>
      </c>
      <c r="AQ403" s="41" t="str">
        <f>IF(AO403&lt;&gt;"",IF(AO403&lt;&gt;"LIBSETS_DROP_MECHANIC_MONSTER_NAME",VLOOKUP(AO403,'LibSets constants'!$I$4:$L$1000,4,FALSE),""),"")</f>
        <v/>
      </c>
      <c r="AR403" s="3" t="str">
        <f>IF(G403&lt;&gt;"LIBSETS_SETTYPE_BATTLEGROUND",IF(G403&lt;&gt;"LIBSETS_SETTYPE_SPECIAL",IF(AS403&lt;&gt;"",VLOOKUP(AS403,'ESO zone constants'!$D$2:$H$4950,5,FALSE),""),""),"")</f>
        <v/>
      </c>
      <c r="AT403" s="42"/>
      <c r="AU403" s="41" t="str">
        <f>IF(AT403&lt;&gt;"",IF(AT403&lt;&gt;"LIBSETS_DROP_MECHANIC_MONSTER_NAME",VLOOKUP(AT403,'LibSets constants'!$I$4:$L$1000,3,FALSE),""),"")</f>
        <v/>
      </c>
      <c r="AV403" s="41" t="str">
        <f>IF(AT403&lt;&gt;"",IF(AT403&lt;&gt;"LIBSETS_DROP_MECHANIC_MONSTER_NAME",VLOOKUP(AT403,'LibSets constants'!$I$4:$L$1000,4,FALSE),""),"")</f>
        <v/>
      </c>
      <c r="AW403" s="21" t="str">
        <f t="shared" si="37"/>
        <v>[457] = {wayshrines={-1,-1,-1,},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1688</v>
      </c>
      <c r="C404" t="s">
        <v>1688</v>
      </c>
      <c r="D404" s="3">
        <f t="shared" si="36"/>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constants'!$D$2:$H$4950,5,FALSE),""),"")</f>
        <v>1122</v>
      </c>
      <c r="Q404" t="str">
        <f>IF(OR(K404="",K404&lt;=0,ISERROR(K404)),IF(AND(O404&lt;&gt;"",NOT(ISERROR(O404))),O404, ""),VLOOKUP(K404,'ESO wayshrine node constants'!$A$3:$D$10003,4,FALSE))</f>
        <v>Moongrave Fane</v>
      </c>
      <c r="S404" s="19" t="str">
        <f>IF(AND(R404&lt;&gt;"",NOT(ISERROR(R404))),R404,IF(P404&lt;&gt;"",IF(NOT(ISERROR(VLOOKUP(P404,'ESO Dungeon constants'!$D$3:$H$9999,5,FALSE))),VLOOKUP(P404,'ESO Dungeon constants'!$D$3:$I$9999,6,FALSE),VLOOKUP(P404,'ESO zone constants'!$H$2:$K$9984,4,FALSE)),""))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constants'!$D$2:$H$4950,5,FALSE),""),""),"")</f>
        <v/>
      </c>
      <c r="Z404" s="43"/>
      <c r="AA404" s="43"/>
      <c r="AB404" s="43"/>
      <c r="AC404" s="3" t="str">
        <f>IF(G404&lt;&gt;"LIBSETS_SETTYPE_BATTLEGROUND",IF(G404&lt;&gt;"LIBSETS_SETTYPE_SPECIAL",IF(AD404&lt;&gt;"",VLOOKUP(AD404,'ESO zone constants'!$D$2:$H$4950,5,FALSE),""),""),"")</f>
        <v/>
      </c>
      <c r="AE404" s="43"/>
      <c r="AF404" s="43"/>
      <c r="AG404" s="43"/>
      <c r="AH404" s="3" t="str">
        <f>IF(G404&lt;&gt;"LIBSETS_SETTYPE_BATTLEGROUND",IF(G404&lt;&gt;"LIBSETS_SETTYPE_SPECIAL",IF(AI404&lt;&gt;"",VLOOKUP(AI404,'ESO zone constants'!$D$2:$H$4950,5,FALSE),""),""),"")</f>
        <v/>
      </c>
      <c r="AJ404" s="43"/>
      <c r="AK404" s="43"/>
      <c r="AL404" s="43"/>
      <c r="AM404" s="3" t="str">
        <f>IF(G404&lt;&gt;"LIBSETS_SETTYPE_BATTLEGROUND",IF(G404&lt;&gt;"LIBSETS_SETTYPE_SPECIAL",IF(AN404&lt;&gt;"",VLOOKUP(AN404,'ESO zone constants'!$D$2:$H$4950,5,FALSE),""),""),"")</f>
        <v/>
      </c>
      <c r="AO404" s="43"/>
      <c r="AP404" s="43"/>
      <c r="AQ404" s="43"/>
      <c r="AR404" s="3" t="str">
        <f>IF(G404&lt;&gt;"LIBSETS_SETTYPE_BATTLEGROUND",IF(G404&lt;&gt;"LIBSETS_SETTYPE_SPECIAL",IF(AS404&lt;&gt;"",VLOOKUP(AS404,'ESO zone constants'!$D$2:$H$4950,5,FALSE),""),""),"")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1689</v>
      </c>
      <c r="C405" t="s">
        <v>1689</v>
      </c>
      <c r="D405" s="3">
        <f t="shared" si="36"/>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constants'!$D$2:$H$4950,5,FALSE),""),"")</f>
        <v>1123</v>
      </c>
      <c r="Q405" t="str">
        <f>IF(OR(K405="",K405&lt;=0,ISERROR(K405)),IF(AND(O405&lt;&gt;"",NOT(ISERROR(O405))),O405, ""),VLOOKUP(K405,'ESO wayshrine node constants'!$A$3:$D$10003,4,FALSE))</f>
        <v>Lair of Maarselok</v>
      </c>
      <c r="S405" s="19" t="str">
        <f>IF(AND(R405&lt;&gt;"",NOT(ISERROR(R405))),R405,IF(P405&lt;&gt;"",IF(NOT(ISERROR(VLOOKUP(P405,'ESO Dungeon constants'!$D$3:$H$9999,5,FALSE))),VLOOKUP(P405,'ESO Dungeon constants'!$D$3:$I$9999,6,FALSE),VLOOKUP(P405,'ESO zone constants'!$H$2:$K$9984,4,FALSE)),""))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constants'!$D$2:$H$4950,5,FALSE),""),""),"")</f>
        <v/>
      </c>
      <c r="Z405" s="43"/>
      <c r="AA405" s="43"/>
      <c r="AB405" s="43"/>
      <c r="AC405" s="3" t="str">
        <f>IF(G405&lt;&gt;"LIBSETS_SETTYPE_BATTLEGROUND",IF(G405&lt;&gt;"LIBSETS_SETTYPE_SPECIAL",IF(AD405&lt;&gt;"",VLOOKUP(AD405,'ESO zone constants'!$D$2:$H$4950,5,FALSE),""),""),"")</f>
        <v/>
      </c>
      <c r="AE405" s="43"/>
      <c r="AF405" s="43"/>
      <c r="AG405" s="43"/>
      <c r="AH405" s="3" t="str">
        <f>IF(G405&lt;&gt;"LIBSETS_SETTYPE_BATTLEGROUND",IF(G405&lt;&gt;"LIBSETS_SETTYPE_SPECIAL",IF(AI405&lt;&gt;"",VLOOKUP(AI405,'ESO zone constants'!$D$2:$H$4950,5,FALSE),""),""),"")</f>
        <v/>
      </c>
      <c r="AJ405" s="43"/>
      <c r="AK405" s="43"/>
      <c r="AL405" s="43"/>
      <c r="AM405" s="3" t="str">
        <f>IF(G405&lt;&gt;"LIBSETS_SETTYPE_BATTLEGROUND",IF(G405&lt;&gt;"LIBSETS_SETTYPE_SPECIAL",IF(AN405&lt;&gt;"",VLOOKUP(AN405,'ESO zone constants'!$D$2:$H$4950,5,FALSE),""),""),"")</f>
        <v/>
      </c>
      <c r="AO405" s="43"/>
      <c r="AP405" s="43"/>
      <c r="AQ405" s="43"/>
      <c r="AR405" s="3" t="str">
        <f>IF(G405&lt;&gt;"LIBSETS_SETTYPE_BATTLEGROUND",IF(G405&lt;&gt;"LIBSETS_SETTYPE_SPECIAL",IF(AS405&lt;&gt;"",VLOOKUP(AS405,'ESO zone constants'!$D$2:$H$4950,5,FALSE),""),""),"")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1786</v>
      </c>
      <c r="C406" t="s">
        <v>1787</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constants'!$D$2:$H$4950,5,FALSE),""),"")</f>
        <v>1133</v>
      </c>
      <c r="Q406" t="str">
        <f>IF(OR(K406="",K406&lt;=0,ISERROR(K406)),IF(AND(O406&lt;&gt;"",NOT(ISERROR(O406))),O406, ""),VLOOKUP(K406,'ESO wayshrine node constants'!$A$3:$D$10003,4,FALSE))</f>
        <v>Southern Elsweyr</v>
      </c>
      <c r="S406" s="19" t="str">
        <f>IF(AND(R406&lt;&gt;"",NOT(ISERROR(R406))),R406,IF(P406&lt;&gt;"",IF(NOT(ISERROR(VLOOKUP(P406,'ESO Dungeon constants'!$D$3:$H$9999,5,FALSE))),VLOOKUP(P406,'ESO Dungeon constants'!$D$3:$I$9999,6,FALSE),VLOOKUP(P406,'ESO zone constants'!$H$2:$K$9984,4,FALSE)),""))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1"/>
      <c r="X406" s="3" t="str">
        <f>IF(G406&lt;&gt;"LIBSETS_SETTYPE_BATTLEGROUND",IF(G406&lt;&gt;"LIBSETS_SETTYPE_SPECIAL",IF(Y406&lt;&gt;"",VLOOKUP(Y406,'ESO zone constants'!$D$2:$H$4950,5,FALSE),""),""),"")</f>
        <v/>
      </c>
      <c r="Z406" s="42" t="s">
        <v>1742</v>
      </c>
      <c r="AA406" s="41"/>
      <c r="AB406" s="41"/>
      <c r="AC406" s="3" t="str">
        <f>IF(G406&lt;&gt;"LIBSETS_SETTYPE_BATTLEGROUND",IF(G406&lt;&gt;"LIBSETS_SETTYPE_SPECIAL",IF(AD406&lt;&gt;"",VLOOKUP(AD406,'ESO zone constants'!$D$2:$H$4950,5,FALSE),""),""),"")</f>
        <v/>
      </c>
      <c r="AE406" s="42" t="s">
        <v>1742</v>
      </c>
      <c r="AF406" s="41"/>
      <c r="AG406" s="41"/>
      <c r="AH406" s="3" t="str">
        <f>IF(G406&lt;&gt;"LIBSETS_SETTYPE_BATTLEGROUND",IF(G406&lt;&gt;"LIBSETS_SETTYPE_SPECIAL",IF(AI406&lt;&gt;"",VLOOKUP(AI406,'ESO zone constants'!$D$2:$H$4950,5,FALSE),""),""),"")</f>
        <v/>
      </c>
      <c r="AJ406" s="42" t="s">
        <v>1742</v>
      </c>
      <c r="AK406" s="41"/>
      <c r="AL406" s="41"/>
      <c r="AM406" s="3" t="str">
        <f>IF(G406&lt;&gt;"LIBSETS_SETTYPE_BATTLEGROUND",IF(G406&lt;&gt;"LIBSETS_SETTYPE_SPECIAL",IF(AN406&lt;&gt;"",VLOOKUP(AN406,'ESO zone constants'!$D$2:$H$4950,5,FALSE),""),""),"")</f>
        <v/>
      </c>
      <c r="AO406" s="42" t="s">
        <v>1742</v>
      </c>
      <c r="AP406" s="41"/>
      <c r="AQ406" s="41"/>
      <c r="AR406" s="3" t="str">
        <f>IF(G406&lt;&gt;"LIBSETS_SETTYPE_BATTLEGROUND",IF(G406&lt;&gt;"LIBSETS_SETTYPE_SPECIAL",IF(AS406&lt;&gt;"",VLOOKUP(AS406,'ESO zone constants'!$D$2:$H$4950,5,FALSE),""),""),"")</f>
        <v/>
      </c>
      <c r="AT406" s="42" t="s">
        <v>1742</v>
      </c>
      <c r="AU406" s="41"/>
      <c r="AV406" s="41"/>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6" s="21" t="str">
        <f t="shared" si="41"/>
        <v xml:space="preserve"> --Senchal Defender / Verteidiger von Senchal   [Southern Elsweyr]</v>
      </c>
    </row>
    <row r="407" spans="1:53" x14ac:dyDescent="0.25">
      <c r="A407" s="5">
        <v>466</v>
      </c>
      <c r="B407" t="s">
        <v>1797</v>
      </c>
      <c r="C407" t="s">
        <v>1788</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constants'!$D$2:$H$4950,5,FALSE),""),"")</f>
        <v>1133</v>
      </c>
      <c r="Q407" t="str">
        <f>IF(OR(K407="",K407&lt;=0,ISERROR(K407)),IF(AND(O407&lt;&gt;"",NOT(ISERROR(O407))),O407, ""),VLOOKUP(K407,'ESO wayshrine node constants'!$A$3:$D$10003,4,FALSE))</f>
        <v>Southern Elsweyr</v>
      </c>
      <c r="S407" s="19" t="str">
        <f>IF(AND(R407&lt;&gt;"",NOT(ISERROR(R407))),R407,IF(P407&lt;&gt;"",IF(NOT(ISERROR(VLOOKUP(P407,'ESO Dungeon constants'!$D$3:$H$9999,5,FALSE))),VLOOKUP(P407,'ESO Dungeon constants'!$D$3:$I$9999,6,FALSE),VLOOKUP(P407,'ESO zone constants'!$H$2:$K$9984,4,FALSE)),""))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1"/>
      <c r="X407" s="3" t="str">
        <f>IF(G407&lt;&gt;"LIBSETS_SETTYPE_BATTLEGROUND",IF(G407&lt;&gt;"LIBSETS_SETTYPE_SPECIAL",IF(Y407&lt;&gt;"",VLOOKUP(Y407,'ESO zone constants'!$D$2:$H$4950,5,FALSE),""),""),"")</f>
        <v/>
      </c>
      <c r="Z407" s="42" t="s">
        <v>1742</v>
      </c>
      <c r="AA407" s="41"/>
      <c r="AB407" s="41"/>
      <c r="AC407" s="3" t="str">
        <f>IF(G407&lt;&gt;"LIBSETS_SETTYPE_BATTLEGROUND",IF(G407&lt;&gt;"LIBSETS_SETTYPE_SPECIAL",IF(AD407&lt;&gt;"",VLOOKUP(AD407,'ESO zone constants'!$D$2:$H$4950,5,FALSE),""),""),"")</f>
        <v/>
      </c>
      <c r="AE407" s="42" t="s">
        <v>1742</v>
      </c>
      <c r="AF407" s="41"/>
      <c r="AG407" s="41"/>
      <c r="AH407" s="3" t="str">
        <f>IF(G407&lt;&gt;"LIBSETS_SETTYPE_BATTLEGROUND",IF(G407&lt;&gt;"LIBSETS_SETTYPE_SPECIAL",IF(AI407&lt;&gt;"",VLOOKUP(AI407,'ESO zone constants'!$D$2:$H$4950,5,FALSE),""),""),"")</f>
        <v/>
      </c>
      <c r="AJ407" s="42" t="s">
        <v>1742</v>
      </c>
      <c r="AK407" s="41"/>
      <c r="AL407" s="41"/>
      <c r="AM407" s="3" t="str">
        <f>IF(G407&lt;&gt;"LIBSETS_SETTYPE_BATTLEGROUND",IF(G407&lt;&gt;"LIBSETS_SETTYPE_SPECIAL",IF(AN407&lt;&gt;"",VLOOKUP(AN407,'ESO zone constants'!$D$2:$H$4950,5,FALSE),""),""),"")</f>
        <v/>
      </c>
      <c r="AO407" s="42" t="s">
        <v>1742</v>
      </c>
      <c r="AP407" s="41"/>
      <c r="AQ407" s="41"/>
      <c r="AR407" s="3" t="str">
        <f>IF(G407&lt;&gt;"LIBSETS_SETTYPE_BATTLEGROUND",IF(G407&lt;&gt;"LIBSETS_SETTYPE_SPECIAL",IF(AS407&lt;&gt;"",VLOOKUP(AS407,'ESO zone constants'!$D$2:$H$4950,5,FALSE),""),""),"")</f>
        <v/>
      </c>
      <c r="AT407" s="42" t="s">
        <v>1742</v>
      </c>
      <c r="AU407" s="41"/>
      <c r="AV407" s="41"/>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7" s="21" t="str">
        <f t="shared" si="41"/>
        <v xml:space="preserve"> --Marauder's Haste / Marodeurshast   [Southern Elsweyr]</v>
      </c>
    </row>
    <row r="408" spans="1:53" x14ac:dyDescent="0.25">
      <c r="A408" s="5">
        <v>467</v>
      </c>
      <c r="B408" t="s">
        <v>1796</v>
      </c>
      <c r="C408" t="s">
        <v>1789</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constants'!$D$2:$H$4950,5,FALSE),""),"")</f>
        <v>1133</v>
      </c>
      <c r="Q408" t="str">
        <f>IF(OR(K408="",K408&lt;=0,ISERROR(K408)),IF(AND(O408&lt;&gt;"",NOT(ISERROR(O408))),O408, ""),VLOOKUP(K408,'ESO wayshrine node constants'!$A$3:$D$10003,4,FALSE))</f>
        <v>Southern Elsweyr</v>
      </c>
      <c r="S408" s="19" t="str">
        <f>IF(AND(R408&lt;&gt;"",NOT(ISERROR(R408))),R408,IF(P408&lt;&gt;"",IF(NOT(ISERROR(VLOOKUP(P408,'ESO Dungeon constants'!$D$3:$H$9999,5,FALSE))),VLOOKUP(P408,'ESO Dungeon constants'!$D$3:$I$9999,6,FALSE),VLOOKUP(P408,'ESO zone constants'!$H$2:$K$9984,4,FALSE)),""))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1"/>
      <c r="X408" s="3" t="str">
        <f>IF(G408&lt;&gt;"LIBSETS_SETTYPE_BATTLEGROUND",IF(G408&lt;&gt;"LIBSETS_SETTYPE_SPECIAL",IF(Y408&lt;&gt;"",VLOOKUP(Y408,'ESO zone constants'!$D$2:$H$4950,5,FALSE),""),""),"")</f>
        <v/>
      </c>
      <c r="Z408" s="42" t="s">
        <v>1742</v>
      </c>
      <c r="AA408" s="41"/>
      <c r="AB408" s="41"/>
      <c r="AC408" s="3" t="str">
        <f>IF(G408&lt;&gt;"LIBSETS_SETTYPE_BATTLEGROUND",IF(G408&lt;&gt;"LIBSETS_SETTYPE_SPECIAL",IF(AD408&lt;&gt;"",VLOOKUP(AD408,'ESO zone constants'!$D$2:$H$4950,5,FALSE),""),""),"")</f>
        <v/>
      </c>
      <c r="AE408" s="42" t="s">
        <v>1742</v>
      </c>
      <c r="AF408" s="41"/>
      <c r="AG408" s="41"/>
      <c r="AH408" s="3" t="str">
        <f>IF(G408&lt;&gt;"LIBSETS_SETTYPE_BATTLEGROUND",IF(G408&lt;&gt;"LIBSETS_SETTYPE_SPECIAL",IF(AI408&lt;&gt;"",VLOOKUP(AI408,'ESO zone constants'!$D$2:$H$4950,5,FALSE),""),""),"")</f>
        <v/>
      </c>
      <c r="AJ408" s="42" t="s">
        <v>1742</v>
      </c>
      <c r="AK408" s="41"/>
      <c r="AL408" s="41"/>
      <c r="AM408" s="3" t="str">
        <f>IF(G408&lt;&gt;"LIBSETS_SETTYPE_BATTLEGROUND",IF(G408&lt;&gt;"LIBSETS_SETTYPE_SPECIAL",IF(AN408&lt;&gt;"",VLOOKUP(AN408,'ESO zone constants'!$D$2:$H$4950,5,FALSE),""),""),"")</f>
        <v/>
      </c>
      <c r="AO408" s="42" t="s">
        <v>1742</v>
      </c>
      <c r="AP408" s="41"/>
      <c r="AQ408" s="41"/>
      <c r="AR408" s="3" t="str">
        <f>IF(G408&lt;&gt;"LIBSETS_SETTYPE_BATTLEGROUND",IF(G408&lt;&gt;"LIBSETS_SETTYPE_SPECIAL",IF(AS408&lt;&gt;"",VLOOKUP(AS408,'ESO zone constants'!$D$2:$H$4950,5,FALSE),""),""),"")</f>
        <v/>
      </c>
      <c r="AT408" s="42" t="s">
        <v>1742</v>
      </c>
      <c r="AU408" s="41"/>
      <c r="AV408" s="41"/>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8" s="21" t="str">
        <f t="shared" si="41"/>
        <v xml:space="preserve"> --Dragonguard Elite / Drachengardeelite   [Southern Elsweyr]</v>
      </c>
    </row>
    <row r="409" spans="1:53" x14ac:dyDescent="0.25">
      <c r="A409" s="5">
        <v>468</v>
      </c>
      <c r="B409" t="s">
        <v>1795</v>
      </c>
      <c r="C409" t="s">
        <v>1790</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constants'!$D$2:$H$4950,5,FALSE),""),"")</f>
        <v>1133</v>
      </c>
      <c r="Q409" t="str">
        <f>IF(OR(K409="",K409&lt;=0,ISERROR(K409)),IF(AND(O409&lt;&gt;"",NOT(ISERROR(O409))),O409, ""),VLOOKUP(K409,'ESO wayshrine node constants'!$A$3:$D$10003,4,FALSE))</f>
        <v>Southern Elsweyr</v>
      </c>
      <c r="S409" s="19" t="str">
        <f>IF(AND(R409&lt;&gt;"",NOT(ISERROR(R409))),R409,IF(P409&lt;&gt;"",IF(NOT(ISERROR(VLOOKUP(P409,'ESO Dungeon constants'!$D$3:$H$9999,5,FALSE))),VLOOKUP(P409,'ESO Dungeon constants'!$D$3:$I$9999,6,FALSE),VLOOKUP(P409,'ESO zone constants'!$H$2:$K$9984,4,FALSE)),""))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constants'!$D$2:$H$4950,5,FALSE),""),""),"")</f>
        <v/>
      </c>
      <c r="Z409" s="42"/>
      <c r="AA409" s="41"/>
      <c r="AB409" s="41"/>
      <c r="AC409" s="3" t="str">
        <f>IF(G409&lt;&gt;"LIBSETS_SETTYPE_BATTLEGROUND",IF(G409&lt;&gt;"LIBSETS_SETTYPE_SPECIAL",IF(AD409&lt;&gt;"",VLOOKUP(AD409,'ESO zone constants'!$D$2:$H$4950,5,FALSE),""),""),"")</f>
        <v/>
      </c>
      <c r="AE409" s="42"/>
      <c r="AF409" s="41"/>
      <c r="AG409" s="41"/>
      <c r="AH409" s="3" t="str">
        <f>IF(G409&lt;&gt;"LIBSETS_SETTYPE_BATTLEGROUND",IF(G409&lt;&gt;"LIBSETS_SETTYPE_SPECIAL",IF(AI409&lt;&gt;"",VLOOKUP(AI409,'ESO zone constants'!$D$2:$H$4950,5,FALSE),""),""),"")</f>
        <v/>
      </c>
      <c r="AJ409" s="42"/>
      <c r="AK409" s="41"/>
      <c r="AL409" s="41"/>
      <c r="AM409" s="3" t="str">
        <f>IF(G409&lt;&gt;"LIBSETS_SETTYPE_BATTLEGROUND",IF(G409&lt;&gt;"LIBSETS_SETTYPE_SPECIAL",IF(AN409&lt;&gt;"",VLOOKUP(AN409,'ESO zone constants'!$D$2:$H$4950,5,FALSE),""),""),"")</f>
        <v/>
      </c>
      <c r="AO409" s="42"/>
      <c r="AP409" s="41"/>
      <c r="AQ409" s="41"/>
      <c r="AR409" s="3" t="str">
        <f>IF(G409&lt;&gt;"LIBSETS_SETTYPE_BATTLEGROUND",IF(G409&lt;&gt;"LIBSETS_SETTYPE_SPECIAL",IF(AS409&lt;&gt;"",VLOOKUP(AS409,'ESO zone constants'!$D$2:$H$4950,5,FALSE),""),""),"")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1794</v>
      </c>
      <c r="C410" t="s">
        <v>1791</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constants'!$D$2:$H$4950,5,FALSE),""),"")</f>
        <v>1133</v>
      </c>
      <c r="Q410" t="str">
        <f>IF(OR(K410="",K410&lt;=0,ISERROR(K410)),IF(AND(O410&lt;&gt;"",NOT(ISERROR(O410))),O410, ""),VLOOKUP(K410,'ESO wayshrine node constants'!$A$3:$D$10003,4,FALSE))</f>
        <v>Southern Elsweyr</v>
      </c>
      <c r="S410" s="19" t="str">
        <f>IF(AND(R410&lt;&gt;"",NOT(ISERROR(R410))),R410,IF(P410&lt;&gt;"",IF(NOT(ISERROR(VLOOKUP(P410,'ESO Dungeon constants'!$D$3:$H$9999,5,FALSE))),VLOOKUP(P410,'ESO Dungeon constants'!$D$3:$I$9999,6,FALSE),VLOOKUP(P410,'ESO zone constants'!$H$2:$K$9984,4,FALSE)),""))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constants'!$D$2:$H$4950,5,FALSE),""),""),"")</f>
        <v/>
      </c>
      <c r="Z410" s="42"/>
      <c r="AA410" s="41"/>
      <c r="AB410" s="41"/>
      <c r="AC410" s="3" t="str">
        <f>IF(G410&lt;&gt;"LIBSETS_SETTYPE_BATTLEGROUND",IF(G410&lt;&gt;"LIBSETS_SETTYPE_SPECIAL",IF(AD410&lt;&gt;"",VLOOKUP(AD410,'ESO zone constants'!$D$2:$H$4950,5,FALSE),""),""),"")</f>
        <v/>
      </c>
      <c r="AE410" s="42"/>
      <c r="AF410" s="41"/>
      <c r="AG410" s="41"/>
      <c r="AH410" s="3" t="str">
        <f>IF(G410&lt;&gt;"LIBSETS_SETTYPE_BATTLEGROUND",IF(G410&lt;&gt;"LIBSETS_SETTYPE_SPECIAL",IF(AI410&lt;&gt;"",VLOOKUP(AI410,'ESO zone constants'!$D$2:$H$4950,5,FALSE),""),""),"")</f>
        <v/>
      </c>
      <c r="AJ410" s="42"/>
      <c r="AK410" s="41"/>
      <c r="AL410" s="41"/>
      <c r="AM410" s="3" t="str">
        <f>IF(G410&lt;&gt;"LIBSETS_SETTYPE_BATTLEGROUND",IF(G410&lt;&gt;"LIBSETS_SETTYPE_SPECIAL",IF(AN410&lt;&gt;"",VLOOKUP(AN410,'ESO zone constants'!$D$2:$H$4950,5,FALSE),""),""),"")</f>
        <v/>
      </c>
      <c r="AO410" s="42"/>
      <c r="AP410" s="41"/>
      <c r="AQ410" s="41"/>
      <c r="AR410" s="3" t="str">
        <f>IF(G410&lt;&gt;"LIBSETS_SETTYPE_BATTLEGROUND",IF(G410&lt;&gt;"LIBSETS_SETTYPE_SPECIAL",IF(AS410&lt;&gt;"",VLOOKUP(AS410,'ESO zone constants'!$D$2:$H$4950,5,FALSE),""),""),"")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1793</v>
      </c>
      <c r="C411" t="s">
        <v>1792</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constants'!$D$2:$H$4950,5,FALSE),""),"")</f>
        <v>1133</v>
      </c>
      <c r="Q411" t="str">
        <f>IF(OR(K411="",K411&lt;=0,ISERROR(K411)),IF(AND(O411&lt;&gt;"",NOT(ISERROR(O411))),O411, ""),VLOOKUP(K411,'ESO wayshrine node constants'!$A$3:$D$10003,4,FALSE))</f>
        <v>Southern Elsweyr</v>
      </c>
      <c r="S411" s="19" t="str">
        <f>IF(AND(R411&lt;&gt;"",NOT(ISERROR(R411))),R411,IF(P411&lt;&gt;"",IF(NOT(ISERROR(VLOOKUP(P411,'ESO Dungeon constants'!$D$3:$H$9999,5,FALSE))),VLOOKUP(P411,'ESO Dungeon constants'!$D$3:$I$9999,6,FALSE),VLOOKUP(P411,'ESO zone constants'!$H$2:$K$9984,4,FALSE)),""))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constants'!$D$2:$H$4950,5,FALSE),""),""),"")</f>
        <v/>
      </c>
      <c r="Z411" s="42"/>
      <c r="AA411" s="41"/>
      <c r="AB411" s="41"/>
      <c r="AC411" s="3" t="str">
        <f>IF(G411&lt;&gt;"LIBSETS_SETTYPE_BATTLEGROUND",IF(G411&lt;&gt;"LIBSETS_SETTYPE_SPECIAL",IF(AD411&lt;&gt;"",VLOOKUP(AD411,'ESO zone constants'!$D$2:$H$4950,5,FALSE),""),""),"")</f>
        <v/>
      </c>
      <c r="AE411" s="42"/>
      <c r="AF411" s="41"/>
      <c r="AG411" s="41"/>
      <c r="AH411" s="3" t="str">
        <f>IF(G411&lt;&gt;"LIBSETS_SETTYPE_BATTLEGROUND",IF(G411&lt;&gt;"LIBSETS_SETTYPE_SPECIAL",IF(AI411&lt;&gt;"",VLOOKUP(AI411,'ESO zone constants'!$D$2:$H$4950,5,FALSE),""),""),"")</f>
        <v/>
      </c>
      <c r="AJ411" s="42"/>
      <c r="AK411" s="41"/>
      <c r="AL411" s="41"/>
      <c r="AM411" s="3" t="str">
        <f>IF(G411&lt;&gt;"LIBSETS_SETTYPE_BATTLEGROUND",IF(G411&lt;&gt;"LIBSETS_SETTYPE_SPECIAL",IF(AN411&lt;&gt;"",VLOOKUP(AN411,'ESO zone constants'!$D$2:$H$4950,5,FALSE),""),""),"")</f>
        <v/>
      </c>
      <c r="AO411" s="42"/>
      <c r="AP411" s="41"/>
      <c r="AQ411" s="41"/>
      <c r="AR411" s="3" t="str">
        <f>IF(G411&lt;&gt;"LIBSETS_SETTYPE_BATTLEGROUND",IF(G411&lt;&gt;"LIBSETS_SETTYPE_SPECIAL",IF(AS411&lt;&gt;"",VLOOKUP(AS411,'ESO zone constants'!$D$2:$H$4950,5,FALSE),""),""),"")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x14ac:dyDescent="0.25">
      <c r="A412" s="5">
        <v>471</v>
      </c>
      <c r="B412" t="s">
        <v>1857</v>
      </c>
      <c r="C412" t="s">
        <v>1856</v>
      </c>
      <c r="D412" s="3">
        <f t="shared" si="36"/>
        <v>471</v>
      </c>
      <c r="G412" s="3" t="s">
        <v>1652</v>
      </c>
      <c r="I412" t="s">
        <v>97</v>
      </c>
      <c r="J412" t="s">
        <v>97</v>
      </c>
      <c r="K412">
        <v>-1</v>
      </c>
      <c r="L412">
        <v>-1</v>
      </c>
      <c r="M412">
        <v>-1</v>
      </c>
      <c r="N412">
        <v>0</v>
      </c>
      <c r="O412" s="70" t="s">
        <v>1839</v>
      </c>
      <c r="P412" s="3">
        <f>IF(AND(G412&lt;&gt;"LIBSETS_SETTYPE_BATTLEGROUND",G412&lt;&gt;"LIBSETS_SETTYPE_SPECIAL",G412&lt;&gt;"LIBSETS_SETTYPE_MYTHIC"), IF(Q412&lt;&gt;"",VLOOKUP(Q412,'ESO zone constants'!$D$2:$H$4950,5,FALSE),""),"")</f>
        <v>1152</v>
      </c>
      <c r="Q412" t="str">
        <f>IF(OR(K412="",K412&lt;=0,ISERROR(K412)),IF(AND(O412&lt;&gt;"",NOT(ISERROR(O412))),O412, ""),VLOOKUP(K412,'ESO wayshrine node constants'!$A$3:$D$10003,4,FALSE))</f>
        <v>Icereach</v>
      </c>
      <c r="S412" s="19" t="str">
        <f>IF(AND(R412&lt;&gt;"",NOT(ISERROR(R412))),R412,IF(P412&lt;&gt;"",IF(NOT(ISERROR(VLOOKUP(P412,'ESO Dungeon constants'!$D$3:$H$9999,5,FALSE))),VLOOKUP(P412,'ESO Dungeon constants'!$D$3:$I$9999,6,FALSE),VLOOKUP(P412,'ESO zone constants'!$H$2:$K$9984,4,FALSE)),""))</f>
        <v>DLC_HARROWSTORM</v>
      </c>
      <c r="T412" s="3" t="str">
        <f>IF(S412&lt;&gt;"",VLOOKUP(S412,'LibSets constants'!$B$4:$C$1000,2,FALSE),"")</f>
        <v>Harrowstorm</v>
      </c>
      <c r="U412" s="33" t="s">
        <v>1726</v>
      </c>
      <c r="V412" s="43"/>
      <c r="W412" s="43"/>
      <c r="X412" s="3" t="str">
        <f>IF(G412&lt;&gt;"LIBSETS_SETTYPE_BATTLEGROUND",IF(G412&lt;&gt;"LIBSETS_SETTYPE_SPECIAL",IF(Y412&lt;&gt;"",VLOOKUP(Y412,'ESO zone constants'!$D$2:$H$4950,5,FALSE),""),""),"")</f>
        <v/>
      </c>
      <c r="Z412" s="43"/>
      <c r="AA412" s="43"/>
      <c r="AB412" s="43"/>
      <c r="AC412" s="3" t="str">
        <f>IF(G412&lt;&gt;"LIBSETS_SETTYPE_BATTLEGROUND",IF(G412&lt;&gt;"LIBSETS_SETTYPE_SPECIAL",IF(AD412&lt;&gt;"",VLOOKUP(AD412,'ESO zone constants'!$D$2:$H$4950,5,FALSE),""),""),"")</f>
        <v/>
      </c>
      <c r="AE412" s="43"/>
      <c r="AF412" s="43"/>
      <c r="AG412" s="43"/>
      <c r="AH412" s="3" t="str">
        <f>IF(G412&lt;&gt;"LIBSETS_SETTYPE_BATTLEGROUND",IF(G412&lt;&gt;"LIBSETS_SETTYPE_SPECIAL",IF(AI412&lt;&gt;"",VLOOKUP(AI412,'ESO zone constants'!$D$2:$H$4950,5,FALSE),""),""),"")</f>
        <v/>
      </c>
      <c r="AJ412" s="43"/>
      <c r="AK412" s="43"/>
      <c r="AL412" s="43"/>
      <c r="AM412" s="3" t="str">
        <f>IF(G412&lt;&gt;"LIBSETS_SETTYPE_BATTLEGROUND",IF(G412&lt;&gt;"LIBSETS_SETTYPE_SPECIAL",IF(AN412&lt;&gt;"",VLOOKUP(AN412,'ESO zone constants'!$D$2:$H$4950,5,FALSE),""),""),"")</f>
        <v/>
      </c>
      <c r="AO412" s="43"/>
      <c r="AP412" s="43"/>
      <c r="AQ412" s="43"/>
      <c r="AR412" s="3" t="str">
        <f>IF(G412&lt;&gt;"LIBSETS_SETTYPE_BATTLEGROUND",IF(G412&lt;&gt;"LIBSETS_SETTYPE_SPECIAL",IF(AS412&lt;&gt;"",VLOOKUP(AS412,'ESO zone constants'!$D$2:$H$4950,5,FALSE),""),""),"")</f>
        <v/>
      </c>
      <c r="AT412" s="43"/>
      <c r="AU412" s="43"/>
      <c r="AV412" s="43"/>
      <c r="AW412" s="21" t="str">
        <f t="shared" si="37"/>
        <v>[471] = {wayshrines={-1,-1,-1,}, dlcId=DLC_HARROWSTORM</v>
      </c>
      <c r="AX412" s="21" t="str">
        <f t="shared" si="38"/>
        <v>, zoneIds={1152}, veteran=false</v>
      </c>
      <c r="AY412" s="21" t="str">
        <f t="shared" si="39"/>
        <v>, setType=LIBSETS_SETTYPE_DUNGEON</v>
      </c>
      <c r="AZ412" s="21" t="str">
        <f t="shared" si="40"/>
        <v>, dropMechanic={LIBSETS_DROP_MECHANIC_MONSTER_NAME}, dropMechanicNames={}},</v>
      </c>
      <c r="BA412" s="21" t="str">
        <f t="shared" si="41"/>
        <v xml:space="preserve"> --Hiti\'s Hearth / Hitis Feuerstelle   [Icereach]</v>
      </c>
    </row>
    <row r="413" spans="1:53" x14ac:dyDescent="0.25">
      <c r="A413" s="5">
        <v>472</v>
      </c>
      <c r="B413" t="s">
        <v>1858</v>
      </c>
      <c r="C413" t="s">
        <v>1840</v>
      </c>
      <c r="D413" s="3">
        <f t="shared" si="36"/>
        <v>472</v>
      </c>
      <c r="G413" s="3" t="s">
        <v>1652</v>
      </c>
      <c r="I413" t="s">
        <v>97</v>
      </c>
      <c r="J413" t="s">
        <v>97</v>
      </c>
      <c r="K413">
        <v>-1</v>
      </c>
      <c r="L413">
        <v>-1</v>
      </c>
      <c r="M413">
        <v>-1</v>
      </c>
      <c r="N413">
        <v>0</v>
      </c>
      <c r="O413" s="70" t="s">
        <v>1839</v>
      </c>
      <c r="P413" s="3">
        <f>IF(AND(G413&lt;&gt;"LIBSETS_SETTYPE_BATTLEGROUND",G413&lt;&gt;"LIBSETS_SETTYPE_SPECIAL",G413&lt;&gt;"LIBSETS_SETTYPE_MYTHIC"), IF(Q413&lt;&gt;"",VLOOKUP(Q413,'ESO zone constants'!$D$2:$H$4950,5,FALSE),""),"")</f>
        <v>1152</v>
      </c>
      <c r="Q413" t="str">
        <f>IF(OR(K413="",K413&lt;=0,ISERROR(K413)),IF(AND(O413&lt;&gt;"",NOT(ISERROR(O413))),O413, ""),VLOOKUP(K413,'ESO wayshrine node constants'!$A$3:$D$10003,4,FALSE))</f>
        <v>Icereach</v>
      </c>
      <c r="S413" s="19" t="str">
        <f>IF(AND(R413&lt;&gt;"",NOT(ISERROR(R413))),R413,IF(P413&lt;&gt;"",IF(NOT(ISERROR(VLOOKUP(P413,'ESO Dungeon constants'!$D$3:$H$9999,5,FALSE))),VLOOKUP(P413,'ESO Dungeon constants'!$D$3:$I$9999,6,FALSE),VLOOKUP(P413,'ESO zone constants'!$H$2:$K$9984,4,FALSE)),""))</f>
        <v>DLC_HARROWSTORM</v>
      </c>
      <c r="T413" s="3" t="str">
        <f>IF(S413&lt;&gt;"",VLOOKUP(S413,'LibSets constants'!$B$4:$C$1000,2,FALSE),"")</f>
        <v>Harrowstorm</v>
      </c>
      <c r="U413" s="33" t="s">
        <v>1726</v>
      </c>
      <c r="V413" s="43"/>
      <c r="W413" s="43"/>
      <c r="X413" s="3" t="str">
        <f>IF(G413&lt;&gt;"LIBSETS_SETTYPE_BATTLEGROUND",IF(G413&lt;&gt;"LIBSETS_SETTYPE_SPECIAL",IF(Y413&lt;&gt;"",VLOOKUP(Y413,'ESO zone constants'!$D$2:$H$4950,5,FALSE),""),""),"")</f>
        <v/>
      </c>
      <c r="Z413" s="43"/>
      <c r="AA413" s="43"/>
      <c r="AB413" s="43"/>
      <c r="AC413" s="3" t="str">
        <f>IF(G413&lt;&gt;"LIBSETS_SETTYPE_BATTLEGROUND",IF(G413&lt;&gt;"LIBSETS_SETTYPE_SPECIAL",IF(AD413&lt;&gt;"",VLOOKUP(AD413,'ESO zone constants'!$D$2:$H$4950,5,FALSE),""),""),"")</f>
        <v/>
      </c>
      <c r="AE413" s="43"/>
      <c r="AF413" s="43"/>
      <c r="AG413" s="43"/>
      <c r="AH413" s="3" t="str">
        <f>IF(G413&lt;&gt;"LIBSETS_SETTYPE_BATTLEGROUND",IF(G413&lt;&gt;"LIBSETS_SETTYPE_SPECIAL",IF(AI413&lt;&gt;"",VLOOKUP(AI413,'ESO zone constants'!$D$2:$H$4950,5,FALSE),""),""),"")</f>
        <v/>
      </c>
      <c r="AJ413" s="43"/>
      <c r="AK413" s="43"/>
      <c r="AL413" s="43"/>
      <c r="AM413" s="3" t="str">
        <f>IF(G413&lt;&gt;"LIBSETS_SETTYPE_BATTLEGROUND",IF(G413&lt;&gt;"LIBSETS_SETTYPE_SPECIAL",IF(AN413&lt;&gt;"",VLOOKUP(AN413,'ESO zone constants'!$D$2:$H$4950,5,FALSE),""),""),"")</f>
        <v/>
      </c>
      <c r="AO413" s="43"/>
      <c r="AP413" s="43"/>
      <c r="AQ413" s="43"/>
      <c r="AR413" s="3" t="str">
        <f>IF(G413&lt;&gt;"LIBSETS_SETTYPE_BATTLEGROUND",IF(G413&lt;&gt;"LIBSETS_SETTYPE_SPECIAL",IF(AS413&lt;&gt;"",VLOOKUP(AS413,'ESO zone constants'!$D$2:$H$4950,5,FALSE),""),""),"")</f>
        <v/>
      </c>
      <c r="AT413" s="43"/>
      <c r="AU413" s="43"/>
      <c r="AV413" s="43"/>
      <c r="AW413" s="21" t="str">
        <f t="shared" si="37"/>
        <v>[472] = {wayshrines={-1,-1,-1,}, dlcId=DLC_HARROWSTORM</v>
      </c>
      <c r="AX413" s="21" t="str">
        <f t="shared" si="38"/>
        <v>, zoneIds={1152}, veteran=false</v>
      </c>
      <c r="AY413" s="21" t="str">
        <f t="shared" si="39"/>
        <v>, setType=LIBSETS_SETTYPE_DUNGEON</v>
      </c>
      <c r="AZ413" s="21" t="str">
        <f t="shared" si="40"/>
        <v>, dropMechanic={LIBSETS_DROP_MECHANIC_MONSTER_NAME}, dropMechanicNames={}},</v>
      </c>
      <c r="BA413" s="21" t="str">
        <f t="shared" si="41"/>
        <v xml:space="preserve"> --Titanborn Strength / Titanenkinds Stärke   [Icereach]</v>
      </c>
    </row>
    <row r="414" spans="1:53" x14ac:dyDescent="0.25">
      <c r="A414" s="5">
        <v>473</v>
      </c>
      <c r="B414" t="s">
        <v>1859</v>
      </c>
      <c r="C414" t="s">
        <v>1841</v>
      </c>
      <c r="D414" s="3">
        <f t="shared" si="36"/>
        <v>473</v>
      </c>
      <c r="G414" s="3" t="s">
        <v>1652</v>
      </c>
      <c r="I414" t="s">
        <v>97</v>
      </c>
      <c r="J414" t="s">
        <v>97</v>
      </c>
      <c r="K414">
        <v>-1</v>
      </c>
      <c r="L414">
        <v>-1</v>
      </c>
      <c r="M414">
        <v>-1</v>
      </c>
      <c r="N414">
        <v>0</v>
      </c>
      <c r="O414" s="70" t="s">
        <v>1839</v>
      </c>
      <c r="P414" s="3">
        <f>IF(AND(G414&lt;&gt;"LIBSETS_SETTYPE_BATTLEGROUND",G414&lt;&gt;"LIBSETS_SETTYPE_SPECIAL",G414&lt;&gt;"LIBSETS_SETTYPE_MYTHIC"), IF(Q414&lt;&gt;"",VLOOKUP(Q414,'ESO zone constants'!$D$2:$H$4950,5,FALSE),""),"")</f>
        <v>1152</v>
      </c>
      <c r="Q414" t="str">
        <f>IF(OR(K414="",K414&lt;=0,ISERROR(K414)),IF(AND(O414&lt;&gt;"",NOT(ISERROR(O414))),O414, ""),VLOOKUP(K414,'ESO wayshrine node constants'!$A$3:$D$10003,4,FALSE))</f>
        <v>Icereach</v>
      </c>
      <c r="S414" s="19" t="str">
        <f>IF(AND(R414&lt;&gt;"",NOT(ISERROR(R414))),R414,IF(P414&lt;&gt;"",IF(NOT(ISERROR(VLOOKUP(P414,'ESO Dungeon constants'!$D$3:$H$9999,5,FALSE))),VLOOKUP(P414,'ESO Dungeon constants'!$D$3:$I$9999,6,FALSE),VLOOKUP(P414,'ESO zone constants'!$H$2:$K$9984,4,FALSE)),""))</f>
        <v>DLC_HARROWSTORM</v>
      </c>
      <c r="T414" s="3" t="str">
        <f>IF(S414&lt;&gt;"",VLOOKUP(S414,'LibSets constants'!$B$4:$C$1000,2,FALSE),"")</f>
        <v>Harrowstorm</v>
      </c>
      <c r="U414" s="33" t="s">
        <v>1726</v>
      </c>
      <c r="V414" s="43"/>
      <c r="W414" s="43"/>
      <c r="X414" s="3" t="str">
        <f>IF(G414&lt;&gt;"LIBSETS_SETTYPE_BATTLEGROUND",IF(G414&lt;&gt;"LIBSETS_SETTYPE_SPECIAL",IF(Y414&lt;&gt;"",VLOOKUP(Y414,'ESO zone constants'!$D$2:$H$4950,5,FALSE),""),""),"")</f>
        <v/>
      </c>
      <c r="Z414" s="43"/>
      <c r="AA414" s="43"/>
      <c r="AB414" s="43"/>
      <c r="AC414" s="3" t="str">
        <f>IF(G414&lt;&gt;"LIBSETS_SETTYPE_BATTLEGROUND",IF(G414&lt;&gt;"LIBSETS_SETTYPE_SPECIAL",IF(AD414&lt;&gt;"",VLOOKUP(AD414,'ESO zone constants'!$D$2:$H$4950,5,FALSE),""),""),"")</f>
        <v/>
      </c>
      <c r="AE414" s="43"/>
      <c r="AF414" s="43"/>
      <c r="AG414" s="43"/>
      <c r="AH414" s="3" t="str">
        <f>IF(G414&lt;&gt;"LIBSETS_SETTYPE_BATTLEGROUND",IF(G414&lt;&gt;"LIBSETS_SETTYPE_SPECIAL",IF(AI414&lt;&gt;"",VLOOKUP(AI414,'ESO zone constants'!$D$2:$H$4950,5,FALSE),""),""),"")</f>
        <v/>
      </c>
      <c r="AJ414" s="43"/>
      <c r="AK414" s="43"/>
      <c r="AL414" s="43"/>
      <c r="AM414" s="3" t="str">
        <f>IF(G414&lt;&gt;"LIBSETS_SETTYPE_BATTLEGROUND",IF(G414&lt;&gt;"LIBSETS_SETTYPE_SPECIAL",IF(AN414&lt;&gt;"",VLOOKUP(AN414,'ESO zone constants'!$D$2:$H$4950,5,FALSE),""),""),"")</f>
        <v/>
      </c>
      <c r="AO414" s="43"/>
      <c r="AP414" s="43"/>
      <c r="AQ414" s="43"/>
      <c r="AR414" s="3" t="str">
        <f>IF(G414&lt;&gt;"LIBSETS_SETTYPE_BATTLEGROUND",IF(G414&lt;&gt;"LIBSETS_SETTYPE_SPECIAL",IF(AS414&lt;&gt;"",VLOOKUP(AS414,'ESO zone constants'!$D$2:$H$4950,5,FALSE),""),""),"")</f>
        <v/>
      </c>
      <c r="AT414" s="43"/>
      <c r="AU414" s="43"/>
      <c r="AV414" s="43"/>
      <c r="AW414" s="21" t="str">
        <f t="shared" si="37"/>
        <v>[473] = {wayshrines={-1,-1,-1,}, dlcId=DLC_HARROWSTORM</v>
      </c>
      <c r="AX414" s="21" t="str">
        <f t="shared" si="38"/>
        <v>, zoneIds={1152}, veteran=false</v>
      </c>
      <c r="AY414" s="21" t="str">
        <f t="shared" si="39"/>
        <v>, setType=LIBSETS_SETTYPE_DUNGEON</v>
      </c>
      <c r="AZ414" s="21" t="str">
        <f t="shared" si="40"/>
        <v>, dropMechanic={LIBSETS_DROP_MECHANIC_MONSTER_NAME}, dropMechanicNames={}},</v>
      </c>
      <c r="BA414" s="21" t="str">
        <f t="shared" si="41"/>
        <v xml:space="preserve"> --Bani’s Torment / Banis Qual   [Icereach]</v>
      </c>
    </row>
    <row r="415" spans="1:53" x14ac:dyDescent="0.25">
      <c r="A415" s="5">
        <v>474</v>
      </c>
      <c r="B415" t="s">
        <v>1860</v>
      </c>
      <c r="C415" t="s">
        <v>1843</v>
      </c>
      <c r="D415" s="3">
        <f t="shared" si="36"/>
        <v>474</v>
      </c>
      <c r="G415" s="3" t="s">
        <v>1652</v>
      </c>
      <c r="I415" t="s">
        <v>97</v>
      </c>
      <c r="J415" t="s">
        <v>97</v>
      </c>
      <c r="K415">
        <v>-1</v>
      </c>
      <c r="L415">
        <v>-1</v>
      </c>
      <c r="M415">
        <v>-1</v>
      </c>
      <c r="N415">
        <v>0</v>
      </c>
      <c r="O415" s="70" t="s">
        <v>1838</v>
      </c>
      <c r="P415" s="3">
        <f>IF(AND(G415&lt;&gt;"LIBSETS_SETTYPE_BATTLEGROUND",G415&lt;&gt;"LIBSETS_SETTYPE_SPECIAL",G415&lt;&gt;"LIBSETS_SETTYPE_MYTHIC"), IF(Q415&lt;&gt;"",VLOOKUP(Q415,'ESO zone constants'!$D$2:$H$4950,5,FALSE),""),"")</f>
        <v>1153</v>
      </c>
      <c r="Q415" t="str">
        <f>IF(OR(K415="",K415&lt;=0,ISERROR(K415)),IF(AND(O415&lt;&gt;"",NOT(ISERROR(O415))),O415, ""),VLOOKUP(K415,'ESO wayshrine node constants'!$A$3:$D$10003,4,FALSE))</f>
        <v>Unhallowed Grave</v>
      </c>
      <c r="S415" s="19" t="str">
        <f>IF(AND(R415&lt;&gt;"",NOT(ISERROR(R415))),R415,IF(P415&lt;&gt;"",IF(NOT(ISERROR(VLOOKUP(P415,'ESO Dungeon constants'!$D$3:$H$9999,5,FALSE))),VLOOKUP(P415,'ESO Dungeon constants'!$D$3:$I$9999,6,FALSE),VLOOKUP(P415,'ESO zone constants'!$H$2:$K$9984,4,FALSE)),""))</f>
        <v>DLC_HARROWSTORM</v>
      </c>
      <c r="T415" s="3" t="str">
        <f>IF(S415&lt;&gt;"",VLOOKUP(S415,'LibSets constants'!$B$4:$C$1000,2,FALSE),"")</f>
        <v>Harrowstorm</v>
      </c>
      <c r="U415" s="33" t="s">
        <v>1726</v>
      </c>
      <c r="V415" s="43"/>
      <c r="W415" s="43"/>
      <c r="X415" s="3" t="str">
        <f>IF(G415&lt;&gt;"LIBSETS_SETTYPE_BATTLEGROUND",IF(G415&lt;&gt;"LIBSETS_SETTYPE_SPECIAL",IF(Y415&lt;&gt;"",VLOOKUP(Y415,'ESO zone constants'!$D$2:$H$4950,5,FALSE),""),""),"")</f>
        <v/>
      </c>
      <c r="Z415" s="43"/>
      <c r="AA415" s="43"/>
      <c r="AB415" s="43"/>
      <c r="AC415" s="3" t="str">
        <f>IF(G415&lt;&gt;"LIBSETS_SETTYPE_BATTLEGROUND",IF(G415&lt;&gt;"LIBSETS_SETTYPE_SPECIAL",IF(AD415&lt;&gt;"",VLOOKUP(AD415,'ESO zone constants'!$D$2:$H$4950,5,FALSE),""),""),"")</f>
        <v/>
      </c>
      <c r="AE415" s="43"/>
      <c r="AF415" s="43"/>
      <c r="AG415" s="43"/>
      <c r="AH415" s="3" t="str">
        <f>IF(G415&lt;&gt;"LIBSETS_SETTYPE_BATTLEGROUND",IF(G415&lt;&gt;"LIBSETS_SETTYPE_SPECIAL",IF(AI415&lt;&gt;"",VLOOKUP(AI415,'ESO zone constants'!$D$2:$H$4950,5,FALSE),""),""),"")</f>
        <v/>
      </c>
      <c r="AJ415" s="43"/>
      <c r="AK415" s="43"/>
      <c r="AL415" s="43"/>
      <c r="AM415" s="3" t="str">
        <f>IF(G415&lt;&gt;"LIBSETS_SETTYPE_BATTLEGROUND",IF(G415&lt;&gt;"LIBSETS_SETTYPE_SPECIAL",IF(AN415&lt;&gt;"",VLOOKUP(AN415,'ESO zone constants'!$D$2:$H$4950,5,FALSE),""),""),"")</f>
        <v/>
      </c>
      <c r="AO415" s="43"/>
      <c r="AP415" s="43"/>
      <c r="AQ415" s="43"/>
      <c r="AR415" s="3" t="str">
        <f>IF(G415&lt;&gt;"LIBSETS_SETTYPE_BATTLEGROUND",IF(G415&lt;&gt;"LIBSETS_SETTYPE_SPECIAL",IF(AS415&lt;&gt;"",VLOOKUP(AS415,'ESO zone constants'!$D$2:$H$4950,5,FALSE),""),""),"")</f>
        <v/>
      </c>
      <c r="AT415" s="43"/>
      <c r="AU415" s="43"/>
      <c r="AV415" s="43"/>
      <c r="AW415" s="21" t="str">
        <f t="shared" si="37"/>
        <v>[474] = {wayshrines={-1,-1,-1,}, dlcId=DLC_HARROWSTORM</v>
      </c>
      <c r="AX415" s="21" t="str">
        <f t="shared" si="38"/>
        <v>, zoneIds={1153}, veteran=false</v>
      </c>
      <c r="AY415" s="21" t="str">
        <f t="shared" si="39"/>
        <v>, setType=LIBSETS_SETTYPE_DUNGEON</v>
      </c>
      <c r="AZ415" s="21" t="str">
        <f t="shared" si="40"/>
        <v>, dropMechanic={LIBSETS_DROP_MECHANIC_MONSTER_NAME}, dropMechanicNames={}},</v>
      </c>
      <c r="BA415" s="21" t="str">
        <f t="shared" si="41"/>
        <v xml:space="preserve"> --Draugrkin’s Grip / Griff der Draugrbrut   [Unhallowed Grave]</v>
      </c>
    </row>
    <row r="416" spans="1:53" x14ac:dyDescent="0.25">
      <c r="A416" s="5">
        <v>475</v>
      </c>
      <c r="B416" t="s">
        <v>1861</v>
      </c>
      <c r="C416" t="s">
        <v>1844</v>
      </c>
      <c r="D416" s="3">
        <f t="shared" si="36"/>
        <v>475</v>
      </c>
      <c r="G416" s="3" t="s">
        <v>1652</v>
      </c>
      <c r="I416" t="s">
        <v>97</v>
      </c>
      <c r="J416" t="s">
        <v>97</v>
      </c>
      <c r="K416">
        <v>-1</v>
      </c>
      <c r="L416">
        <v>-1</v>
      </c>
      <c r="M416">
        <v>-1</v>
      </c>
      <c r="N416">
        <v>0</v>
      </c>
      <c r="O416" s="70" t="s">
        <v>1838</v>
      </c>
      <c r="P416" s="3">
        <f>IF(AND(G416&lt;&gt;"LIBSETS_SETTYPE_BATTLEGROUND",G416&lt;&gt;"LIBSETS_SETTYPE_SPECIAL",G416&lt;&gt;"LIBSETS_SETTYPE_MYTHIC"), IF(Q416&lt;&gt;"",VLOOKUP(Q416,'ESO zone constants'!$D$2:$H$4950,5,FALSE),""),"")</f>
        <v>1153</v>
      </c>
      <c r="Q416" t="str">
        <f>IF(OR(K416="",K416&lt;=0,ISERROR(K416)),IF(AND(O416&lt;&gt;"",NOT(ISERROR(O416))),O416, ""),VLOOKUP(K416,'ESO wayshrine node constants'!$A$3:$D$10003,4,FALSE))</f>
        <v>Unhallowed Grave</v>
      </c>
      <c r="S416" s="19" t="str">
        <f>IF(AND(R416&lt;&gt;"",NOT(ISERROR(R416))),R416,IF(P416&lt;&gt;"",IF(NOT(ISERROR(VLOOKUP(P416,'ESO Dungeon constants'!$D$3:$H$9999,5,FALSE))),VLOOKUP(P416,'ESO Dungeon constants'!$D$3:$I$9999,6,FALSE),VLOOKUP(P416,'ESO zone constants'!$H$2:$K$9984,4,FALSE)),""))</f>
        <v>DLC_HARROWSTORM</v>
      </c>
      <c r="T416" s="3" t="str">
        <f>IF(S416&lt;&gt;"",VLOOKUP(S416,'LibSets constants'!$B$4:$C$1000,2,FALSE),"")</f>
        <v>Harrowstorm</v>
      </c>
      <c r="U416" s="33" t="s">
        <v>1726</v>
      </c>
      <c r="V416" s="43"/>
      <c r="W416" s="43"/>
      <c r="X416" s="3" t="str">
        <f>IF(G416&lt;&gt;"LIBSETS_SETTYPE_BATTLEGROUND",IF(G416&lt;&gt;"LIBSETS_SETTYPE_SPECIAL",IF(Y416&lt;&gt;"",VLOOKUP(Y416,'ESO zone constants'!$D$2:$H$4950,5,FALSE),""),""),"")</f>
        <v/>
      </c>
      <c r="Z416" s="43"/>
      <c r="AA416" s="43"/>
      <c r="AB416" s="43"/>
      <c r="AC416" s="3" t="str">
        <f>IF(G416&lt;&gt;"LIBSETS_SETTYPE_BATTLEGROUND",IF(G416&lt;&gt;"LIBSETS_SETTYPE_SPECIAL",IF(AD416&lt;&gt;"",VLOOKUP(AD416,'ESO zone constants'!$D$2:$H$4950,5,FALSE),""),""),"")</f>
        <v/>
      </c>
      <c r="AE416" s="43"/>
      <c r="AF416" s="43"/>
      <c r="AG416" s="43"/>
      <c r="AH416" s="3" t="str">
        <f>IF(G416&lt;&gt;"LIBSETS_SETTYPE_BATTLEGROUND",IF(G416&lt;&gt;"LIBSETS_SETTYPE_SPECIAL",IF(AI416&lt;&gt;"",VLOOKUP(AI416,'ESO zone constants'!$D$2:$H$4950,5,FALSE),""),""),"")</f>
        <v/>
      </c>
      <c r="AJ416" s="43"/>
      <c r="AK416" s="43"/>
      <c r="AL416" s="43"/>
      <c r="AM416" s="3" t="str">
        <f>IF(G416&lt;&gt;"LIBSETS_SETTYPE_BATTLEGROUND",IF(G416&lt;&gt;"LIBSETS_SETTYPE_SPECIAL",IF(AN416&lt;&gt;"",VLOOKUP(AN416,'ESO zone constants'!$D$2:$H$4950,5,FALSE),""),""),"")</f>
        <v/>
      </c>
      <c r="AO416" s="43"/>
      <c r="AP416" s="43"/>
      <c r="AQ416" s="43"/>
      <c r="AR416" s="3" t="str">
        <f>IF(G416&lt;&gt;"LIBSETS_SETTYPE_BATTLEGROUND",IF(G416&lt;&gt;"LIBSETS_SETTYPE_SPECIAL",IF(AS416&lt;&gt;"",VLOOKUP(AS416,'ESO zone constants'!$D$2:$H$4950,5,FALSE),""),""),"")</f>
        <v/>
      </c>
      <c r="AT416" s="43"/>
      <c r="AU416" s="43"/>
      <c r="AV416" s="43"/>
      <c r="AW416" s="21" t="str">
        <f t="shared" si="37"/>
        <v>[475] = {wayshrines={-1,-1,-1,}, dlcId=DLC_HARROWSTORM</v>
      </c>
      <c r="AX416" s="21" t="str">
        <f t="shared" si="38"/>
        <v>, zoneIds={1153}, veteran=false</v>
      </c>
      <c r="AY416" s="21" t="str">
        <f t="shared" si="39"/>
        <v>, setType=LIBSETS_SETTYPE_DUNGEON</v>
      </c>
      <c r="AZ416" s="21" t="str">
        <f t="shared" si="40"/>
        <v>, dropMechanic={LIBSETS_DROP_MECHANIC_MONSTER_NAME}, dropMechanicNames={}},</v>
      </c>
      <c r="BA416" s="21" t="str">
        <f t="shared" si="41"/>
        <v xml:space="preserve"> --Aegis Caller / Ägisrufer   [Unhallowed Grave]</v>
      </c>
    </row>
    <row r="417" spans="1:53" x14ac:dyDescent="0.25">
      <c r="A417" s="5">
        <v>476</v>
      </c>
      <c r="B417" t="s">
        <v>1862</v>
      </c>
      <c r="C417" t="s">
        <v>1845</v>
      </c>
      <c r="D417" s="3">
        <f t="shared" si="36"/>
        <v>476</v>
      </c>
      <c r="G417" s="3" t="s">
        <v>1652</v>
      </c>
      <c r="I417" t="s">
        <v>97</v>
      </c>
      <c r="J417" t="s">
        <v>97</v>
      </c>
      <c r="K417">
        <v>-1</v>
      </c>
      <c r="L417">
        <v>-1</v>
      </c>
      <c r="M417">
        <v>-1</v>
      </c>
      <c r="N417">
        <v>0</v>
      </c>
      <c r="O417" s="70" t="s">
        <v>1838</v>
      </c>
      <c r="P417" s="3">
        <f>IF(AND(G417&lt;&gt;"LIBSETS_SETTYPE_BATTLEGROUND",G417&lt;&gt;"LIBSETS_SETTYPE_SPECIAL",G417&lt;&gt;"LIBSETS_SETTYPE_MYTHIC"), IF(Q417&lt;&gt;"",VLOOKUP(Q417,'ESO zone constants'!$D$2:$H$4950,5,FALSE),""),"")</f>
        <v>1153</v>
      </c>
      <c r="Q417" t="str">
        <f>IF(OR(K417="",K417&lt;=0,ISERROR(K417)),IF(AND(O417&lt;&gt;"",NOT(ISERROR(O417))),O417, ""),VLOOKUP(K417,'ESO wayshrine node constants'!$A$3:$D$10003,4,FALSE))</f>
        <v>Unhallowed Grave</v>
      </c>
      <c r="S417" s="19" t="str">
        <f>IF(AND(R417&lt;&gt;"",NOT(ISERROR(R417))),R417,IF(P417&lt;&gt;"",IF(NOT(ISERROR(VLOOKUP(P417,'ESO Dungeon constants'!$D$3:$H$9999,5,FALSE))),VLOOKUP(P417,'ESO Dungeon constants'!$D$3:$I$9999,6,FALSE),VLOOKUP(P417,'ESO zone constants'!$H$2:$K$9984,4,FALSE)),""))</f>
        <v>DLC_HARROWSTORM</v>
      </c>
      <c r="T417" s="3" t="str">
        <f>IF(S417&lt;&gt;"",VLOOKUP(S417,'LibSets constants'!$B$4:$C$1000,2,FALSE),"")</f>
        <v>Harrowstorm</v>
      </c>
      <c r="U417" s="33" t="s">
        <v>1726</v>
      </c>
      <c r="V417" s="43"/>
      <c r="W417" s="43"/>
      <c r="X417" s="3" t="str">
        <f>IF(G417&lt;&gt;"LIBSETS_SETTYPE_BATTLEGROUND",IF(G417&lt;&gt;"LIBSETS_SETTYPE_SPECIAL",IF(Y417&lt;&gt;"",VLOOKUP(Y417,'ESO zone constants'!$D$2:$H$4950,5,FALSE),""),""),"")</f>
        <v/>
      </c>
      <c r="Z417" s="43"/>
      <c r="AA417" s="43"/>
      <c r="AB417" s="43"/>
      <c r="AC417" s="3" t="str">
        <f>IF(G417&lt;&gt;"LIBSETS_SETTYPE_BATTLEGROUND",IF(G417&lt;&gt;"LIBSETS_SETTYPE_SPECIAL",IF(AD417&lt;&gt;"",VLOOKUP(AD417,'ESO zone constants'!$D$2:$H$4950,5,FALSE),""),""),"")</f>
        <v/>
      </c>
      <c r="AE417" s="43"/>
      <c r="AF417" s="43"/>
      <c r="AG417" s="43"/>
      <c r="AH417" s="3" t="str">
        <f>IF(G417&lt;&gt;"LIBSETS_SETTYPE_BATTLEGROUND",IF(G417&lt;&gt;"LIBSETS_SETTYPE_SPECIAL",IF(AI417&lt;&gt;"",VLOOKUP(AI417,'ESO zone constants'!$D$2:$H$4950,5,FALSE),""),""),"")</f>
        <v/>
      </c>
      <c r="AJ417" s="43"/>
      <c r="AK417" s="43"/>
      <c r="AL417" s="43"/>
      <c r="AM417" s="3" t="str">
        <f>IF(G417&lt;&gt;"LIBSETS_SETTYPE_BATTLEGROUND",IF(G417&lt;&gt;"LIBSETS_SETTYPE_SPECIAL",IF(AN417&lt;&gt;"",VLOOKUP(AN417,'ESO zone constants'!$D$2:$H$4950,5,FALSE),""),""),"")</f>
        <v/>
      </c>
      <c r="AO417" s="43"/>
      <c r="AP417" s="43"/>
      <c r="AQ417" s="43"/>
      <c r="AR417" s="3" t="str">
        <f>IF(G417&lt;&gt;"LIBSETS_SETTYPE_BATTLEGROUND",IF(G417&lt;&gt;"LIBSETS_SETTYPE_SPECIAL",IF(AS417&lt;&gt;"",VLOOKUP(AS417,'ESO zone constants'!$D$2:$H$4950,5,FALSE),""),""),"")</f>
        <v/>
      </c>
      <c r="AT417" s="43"/>
      <c r="AU417" s="43"/>
      <c r="AV417" s="43"/>
      <c r="AW417" s="21" t="str">
        <f t="shared" si="37"/>
        <v>[476] = {wayshrines={-1,-1,-1,}, dlcId=DLC_HARROWSTORM</v>
      </c>
      <c r="AX417" s="21" t="str">
        <f t="shared" si="38"/>
        <v>, zoneIds={1153}, veteran=false</v>
      </c>
      <c r="AY417" s="21" t="str">
        <f t="shared" si="39"/>
        <v>, setType=LIBSETS_SETTYPE_DUNGEON</v>
      </c>
      <c r="AZ417" s="21" t="str">
        <f t="shared" si="40"/>
        <v>, dropMechanic={LIBSETS_DROP_MECHANIC_MONSTER_NAME}, dropMechanicNames={}},</v>
      </c>
      <c r="BA417" s="21" t="str">
        <f t="shared" si="41"/>
        <v xml:space="preserve"> --Grave Guardian  / Grabwächter   [Unhallowed Grave]</v>
      </c>
    </row>
    <row r="418" spans="1:53" x14ac:dyDescent="0.25">
      <c r="A418" s="5">
        <v>478</v>
      </c>
      <c r="B418" t="s">
        <v>1850</v>
      </c>
      <c r="C418" t="s">
        <v>1842</v>
      </c>
      <c r="D418" s="3">
        <f t="shared" si="36"/>
        <v>478</v>
      </c>
      <c r="G418" s="3" t="s">
        <v>1654</v>
      </c>
      <c r="H418">
        <v>3</v>
      </c>
      <c r="I418" t="s">
        <v>1641</v>
      </c>
      <c r="J418" t="s">
        <v>97</v>
      </c>
      <c r="K418">
        <v>-1</v>
      </c>
      <c r="L418">
        <v>-1</v>
      </c>
      <c r="M418">
        <v>-1</v>
      </c>
      <c r="N418">
        <v>0</v>
      </c>
      <c r="O418" s="70" t="s">
        <v>1839</v>
      </c>
      <c r="P418" s="3">
        <f>IF(AND(G418&lt;&gt;"LIBSETS_SETTYPE_BATTLEGROUND",G418&lt;&gt;"LIBSETS_SETTYPE_SPECIAL",G418&lt;&gt;"LIBSETS_SETTYPE_MYTHIC"), IF(Q418&lt;&gt;"",VLOOKUP(Q418,'ESO zone constants'!$D$2:$H$4950,5,FALSE),""),"")</f>
        <v>1152</v>
      </c>
      <c r="Q418" t="str">
        <f>IF(OR(K418="",K418&lt;=0,ISERROR(K418)),IF(AND(O418&lt;&gt;"",NOT(ISERROR(O418))),O418, ""),VLOOKUP(K418,'ESO wayshrine node constants'!$A$3:$D$10003,4,FALSE))</f>
        <v>Icereach</v>
      </c>
      <c r="S418" s="19" t="str">
        <f>IF(AND(R418&lt;&gt;"",NOT(ISERROR(R418))),R418,IF(P418&lt;&gt;"",IF(NOT(ISERROR(VLOOKUP(P418,'ESO Dungeon constants'!$D$3:$H$9999,5,FALSE))),VLOOKUP(P418,'ESO Dungeon constants'!$D$3:$I$9999,6,FALSE),VLOOKUP(P418,'ESO zone constants'!$H$2:$K$9984,4,FALSE)),""))</f>
        <v>DLC_HARROWSTORM</v>
      </c>
      <c r="T418" s="3" t="str">
        <f>IF(S418&lt;&gt;"",VLOOKUP(S418,'LibSets constants'!$B$4:$C$1000,2,FALSE),"")</f>
        <v>Harrowstorm</v>
      </c>
      <c r="U418" s="33" t="s">
        <v>1726</v>
      </c>
      <c r="V418" s="43" t="s">
        <v>1842</v>
      </c>
      <c r="W418" s="43" t="s">
        <v>1850</v>
      </c>
      <c r="X418" s="3" t="str">
        <f>IF(G418&lt;&gt;"LIBSETS_SETTYPE_BATTLEGROUND",IF(G418&lt;&gt;"LIBSETS_SETTYPE_SPECIAL",IF(Y418&lt;&gt;"",VLOOKUP(Y418,'ESO zone constants'!$D$2:$H$4950,5,FALSE),""),""),"")</f>
        <v/>
      </c>
      <c r="Z418" s="43"/>
      <c r="AA418" s="43"/>
      <c r="AB418" s="43"/>
      <c r="AC418" s="3" t="str">
        <f>IF(G418&lt;&gt;"LIBSETS_SETTYPE_BATTLEGROUND",IF(G418&lt;&gt;"LIBSETS_SETTYPE_SPECIAL",IF(AD418&lt;&gt;"",VLOOKUP(AD418,'ESO zone constants'!$D$2:$H$4950,5,FALSE),""),""),"")</f>
        <v/>
      </c>
      <c r="AE418" s="43"/>
      <c r="AF418" s="43"/>
      <c r="AG418" s="43"/>
      <c r="AH418" s="3" t="str">
        <f>IF(G418&lt;&gt;"LIBSETS_SETTYPE_BATTLEGROUND",IF(G418&lt;&gt;"LIBSETS_SETTYPE_SPECIAL",IF(AI418&lt;&gt;"",VLOOKUP(AI418,'ESO zone constants'!$D$2:$H$4950,5,FALSE),""),""),"")</f>
        <v/>
      </c>
      <c r="AJ418" s="43"/>
      <c r="AK418" s="43"/>
      <c r="AL418" s="43"/>
      <c r="AM418" s="3" t="str">
        <f>IF(G418&lt;&gt;"LIBSETS_SETTYPE_BATTLEGROUND",IF(G418&lt;&gt;"LIBSETS_SETTYPE_SPECIAL",IF(AN418&lt;&gt;"",VLOOKUP(AN418,'ESO zone constants'!$D$2:$H$4950,5,FALSE),""),""),"")</f>
        <v/>
      </c>
      <c r="AO418" s="43"/>
      <c r="AP418" s="43"/>
      <c r="AQ418" s="43"/>
      <c r="AR418" s="3" t="str">
        <f>IF(G418&lt;&gt;"LIBSETS_SETTYPE_BATTLEGROUND",IF(G418&lt;&gt;"LIBSETS_SETTYPE_SPECIAL",IF(AS418&lt;&gt;"",VLOOKUP(AS418,'ESO zone constants'!$D$2:$H$4950,5,FALSE),""),""),"")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1851</v>
      </c>
      <c r="C419" t="s">
        <v>1846</v>
      </c>
      <c r="D419" s="3">
        <f t="shared" si="36"/>
        <v>479</v>
      </c>
      <c r="G419" s="3" t="s">
        <v>1654</v>
      </c>
      <c r="H419">
        <v>3</v>
      </c>
      <c r="I419" t="s">
        <v>1641</v>
      </c>
      <c r="J419" t="s">
        <v>97</v>
      </c>
      <c r="K419">
        <v>-1</v>
      </c>
      <c r="L419">
        <v>-1</v>
      </c>
      <c r="M419">
        <v>-1</v>
      </c>
      <c r="N419">
        <v>0</v>
      </c>
      <c r="O419" s="70" t="s">
        <v>1838</v>
      </c>
      <c r="P419" s="3">
        <f>IF(AND(G419&lt;&gt;"LIBSETS_SETTYPE_BATTLEGROUND",G419&lt;&gt;"LIBSETS_SETTYPE_SPECIAL",G419&lt;&gt;"LIBSETS_SETTYPE_MYTHIC"), IF(Q419&lt;&gt;"",VLOOKUP(Q419,'ESO zone constants'!$D$2:$H$4950,5,FALSE),""),"")</f>
        <v>1153</v>
      </c>
      <c r="Q419" t="str">
        <f>IF(OR(K419="",K419&lt;=0,ISERROR(K419)),IF(AND(O419&lt;&gt;"",NOT(ISERROR(O419))),O419, ""),VLOOKUP(K419,'ESO wayshrine node constants'!$A$3:$D$10003,4,FALSE))</f>
        <v>Unhallowed Grave</v>
      </c>
      <c r="S419" s="19" t="str">
        <f>IF(AND(R419&lt;&gt;"",NOT(ISERROR(R419))),R419,IF(P419&lt;&gt;"",IF(NOT(ISERROR(VLOOKUP(P419,'ESO Dungeon constants'!$D$3:$H$9999,5,FALSE))),VLOOKUP(P419,'ESO Dungeon constants'!$D$3:$I$9999,6,FALSE),VLOOKUP(P419,'ESO zone constants'!$H$2:$K$9984,4,FALSE)),""))</f>
        <v>DLC_HARROWSTORM</v>
      </c>
      <c r="T419" s="3" t="str">
        <f>IF(S419&lt;&gt;"",VLOOKUP(S419,'LibSets constants'!$B$4:$C$1000,2,FALSE),"")</f>
        <v>Harrowstorm</v>
      </c>
      <c r="U419" s="33" t="s">
        <v>1726</v>
      </c>
      <c r="V419" s="43" t="s">
        <v>1846</v>
      </c>
      <c r="W419" s="43" t="s">
        <v>1851</v>
      </c>
      <c r="X419" s="3" t="str">
        <f>IF(G419&lt;&gt;"LIBSETS_SETTYPE_BATTLEGROUND",IF(G419&lt;&gt;"LIBSETS_SETTYPE_SPECIAL",IF(Y419&lt;&gt;"",VLOOKUP(Y419,'ESO zone constants'!$D$2:$H$4950,5,FALSE),""),""),"")</f>
        <v/>
      </c>
      <c r="Z419" s="43"/>
      <c r="AA419" s="43"/>
      <c r="AB419" s="43"/>
      <c r="AC419" s="3" t="str">
        <f>IF(G419&lt;&gt;"LIBSETS_SETTYPE_BATTLEGROUND",IF(G419&lt;&gt;"LIBSETS_SETTYPE_SPECIAL",IF(AD419&lt;&gt;"",VLOOKUP(AD419,'ESO zone constants'!$D$2:$H$4950,5,FALSE),""),""),"")</f>
        <v/>
      </c>
      <c r="AE419" s="43"/>
      <c r="AF419" s="43"/>
      <c r="AG419" s="43"/>
      <c r="AH419" s="3" t="str">
        <f>IF(G419&lt;&gt;"LIBSETS_SETTYPE_BATTLEGROUND",IF(G419&lt;&gt;"LIBSETS_SETTYPE_SPECIAL",IF(AI419&lt;&gt;"",VLOOKUP(AI419,'ESO zone constants'!$D$2:$H$4950,5,FALSE),""),""),"")</f>
        <v/>
      </c>
      <c r="AJ419" s="43"/>
      <c r="AK419" s="43"/>
      <c r="AL419" s="43"/>
      <c r="AM419" s="3" t="str">
        <f>IF(G419&lt;&gt;"LIBSETS_SETTYPE_BATTLEGROUND",IF(G419&lt;&gt;"LIBSETS_SETTYPE_SPECIAL",IF(AN419&lt;&gt;"",VLOOKUP(AN419,'ESO zone constants'!$D$2:$H$4950,5,FALSE),""),""),"")</f>
        <v/>
      </c>
      <c r="AO419" s="43"/>
      <c r="AP419" s="43"/>
      <c r="AQ419" s="43"/>
      <c r="AR419" s="3" t="str">
        <f>IF(G419&lt;&gt;"LIBSETS_SETTYPE_BATTLEGROUND",IF(G419&lt;&gt;"LIBSETS_SETTYPE_SPECIAL",IF(AS419&lt;&gt;"",VLOOKUP(AS419,'ESO zone constants'!$D$2:$H$4950,5,FALSE),""),""),"")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1863</v>
      </c>
      <c r="C420" t="s">
        <v>1847</v>
      </c>
      <c r="D420" s="3">
        <f t="shared" si="36"/>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constants'!$D$2:$H$4950,5,FALSE),""),"")</f>
        <v>181</v>
      </c>
      <c r="Q420" t="str">
        <f>IF(OR(K420="",K420&lt;=0,ISERROR(K420)),IF(AND(O420&lt;&gt;"",NOT(ISERROR(O420))),O420, ""),VLOOKUP(K420,'ESO wayshrine node constants'!$A$3:$D$10003,4,FALSE))</f>
        <v>Cyrodiil</v>
      </c>
      <c r="S420" s="19" t="str">
        <f>IF(AND(R420&lt;&gt;"",NOT(ISERROR(R420))),R420,IF(P420&lt;&gt;"",IF(NOT(ISERROR(VLOOKUP(P420,'ESO Dungeon constants'!$D$3:$H$9999,5,FALSE))),VLOOKUP(P420,'ESO Dungeon constants'!$D$3:$I$9999,6,FALSE),VLOOKUP(P420,'ESO zone constants'!$H$2:$K$9984,4,FALSE)),""))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constants'!$D$2:$H$4950,5,FALSE),""),""),"")</f>
        <v/>
      </c>
      <c r="Z420" s="43"/>
      <c r="AA420" s="43"/>
      <c r="AB420" s="43"/>
      <c r="AC420" s="3" t="str">
        <f>IF(G420&lt;&gt;"LIBSETS_SETTYPE_BATTLEGROUND",IF(G420&lt;&gt;"LIBSETS_SETTYPE_SPECIAL",IF(AD420&lt;&gt;"",VLOOKUP(AD420,'ESO zone constants'!$D$2:$H$4950,5,FALSE),""),""),"")</f>
        <v/>
      </c>
      <c r="AE420" s="43"/>
      <c r="AF420" s="43"/>
      <c r="AG420" s="43"/>
      <c r="AH420" s="3" t="str">
        <f>IF(G420&lt;&gt;"LIBSETS_SETTYPE_BATTLEGROUND",IF(G420&lt;&gt;"LIBSETS_SETTYPE_SPECIAL",IF(AI420&lt;&gt;"",VLOOKUP(AI420,'ESO zone constants'!$D$2:$H$4950,5,FALSE),""),""),"")</f>
        <v/>
      </c>
      <c r="AJ420" s="43"/>
      <c r="AK420" s="43"/>
      <c r="AL420" s="43"/>
      <c r="AM420" s="3" t="str">
        <f>IF(G420&lt;&gt;"LIBSETS_SETTYPE_BATTLEGROUND",IF(G420&lt;&gt;"LIBSETS_SETTYPE_SPECIAL",IF(AN420&lt;&gt;"",VLOOKUP(AN420,'ESO zone constants'!$D$2:$H$4950,5,FALSE),""),""),"")</f>
        <v/>
      </c>
      <c r="AO420" s="43"/>
      <c r="AP420" s="43"/>
      <c r="AQ420" s="43"/>
      <c r="AR420" s="3" t="str">
        <f>IF(G420&lt;&gt;"LIBSETS_SETTYPE_BATTLEGROUND",IF(G420&lt;&gt;"LIBSETS_SETTYPE_SPECIAL",IF(AS420&lt;&gt;"",VLOOKUP(AS420,'ESO zone constants'!$D$2:$H$4950,5,FALSE),""),""),"")</f>
        <v/>
      </c>
      <c r="AT420" s="43"/>
      <c r="AU420" s="43"/>
      <c r="AV420" s="43"/>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1864</v>
      </c>
      <c r="C421" t="s">
        <v>1848</v>
      </c>
      <c r="D421" s="3">
        <f t="shared" si="36"/>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constants'!$D$2:$H$4950,5,FALSE),""),"")</f>
        <v>181</v>
      </c>
      <c r="Q421" t="str">
        <f>IF(OR(K421="",K421&lt;=0,ISERROR(K421)),IF(AND(O421&lt;&gt;"",NOT(ISERROR(O421))),O421, ""),VLOOKUP(K421,'ESO wayshrine node constants'!$A$3:$D$10003,4,FALSE))</f>
        <v>Cyrodiil</v>
      </c>
      <c r="S421" s="19" t="str">
        <f>IF(AND(R421&lt;&gt;"",NOT(ISERROR(R421))),R421,IF(P421&lt;&gt;"",IF(NOT(ISERROR(VLOOKUP(P421,'ESO Dungeon constants'!$D$3:$H$9999,5,FALSE))),VLOOKUP(P421,'ESO Dungeon constants'!$D$3:$I$9999,6,FALSE),VLOOKUP(P421,'ESO zone constants'!$H$2:$K$9984,4,FALSE)),""))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constants'!$D$2:$H$4950,5,FALSE),""),""),"")</f>
        <v/>
      </c>
      <c r="Z421" s="43"/>
      <c r="AA421" s="43"/>
      <c r="AB421" s="43"/>
      <c r="AC421" s="3" t="str">
        <f>IF(G421&lt;&gt;"LIBSETS_SETTYPE_BATTLEGROUND",IF(G421&lt;&gt;"LIBSETS_SETTYPE_SPECIAL",IF(AD421&lt;&gt;"",VLOOKUP(AD421,'ESO zone constants'!$D$2:$H$4950,5,FALSE),""),""),"")</f>
        <v/>
      </c>
      <c r="AE421" s="43"/>
      <c r="AF421" s="43"/>
      <c r="AG421" s="43"/>
      <c r="AH421" s="3" t="str">
        <f>IF(G421&lt;&gt;"LIBSETS_SETTYPE_BATTLEGROUND",IF(G421&lt;&gt;"LIBSETS_SETTYPE_SPECIAL",IF(AI421&lt;&gt;"",VLOOKUP(AI421,'ESO zone constants'!$D$2:$H$4950,5,FALSE),""),""),"")</f>
        <v/>
      </c>
      <c r="AJ421" s="43"/>
      <c r="AK421" s="43"/>
      <c r="AL421" s="43"/>
      <c r="AM421" s="3" t="str">
        <f>IF(G421&lt;&gt;"LIBSETS_SETTYPE_BATTLEGROUND",IF(G421&lt;&gt;"LIBSETS_SETTYPE_SPECIAL",IF(AN421&lt;&gt;"",VLOOKUP(AN421,'ESO zone constants'!$D$2:$H$4950,5,FALSE),""),""),"")</f>
        <v/>
      </c>
      <c r="AO421" s="43"/>
      <c r="AP421" s="43"/>
      <c r="AQ421" s="43"/>
      <c r="AR421" s="3" t="str">
        <f>IF(G421&lt;&gt;"LIBSETS_SETTYPE_BATTLEGROUND",IF(G421&lt;&gt;"LIBSETS_SETTYPE_SPECIAL",IF(AS421&lt;&gt;"",VLOOKUP(AS421,'ESO zone constants'!$D$2:$H$4950,5,FALSE),""),""),"")</f>
        <v/>
      </c>
      <c r="AT421" s="43"/>
      <c r="AU421" s="43"/>
      <c r="AV421" s="43"/>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1865</v>
      </c>
      <c r="C422" t="s">
        <v>1849</v>
      </c>
      <c r="D422" s="3">
        <f t="shared" si="36"/>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constants'!$D$2:$H$4950,5,FALSE),""),"")</f>
        <v>181</v>
      </c>
      <c r="Q422" t="str">
        <f>IF(OR(K422="",K422&lt;=0,ISERROR(K422)),IF(AND(O422&lt;&gt;"",NOT(ISERROR(O422))),O422, ""),VLOOKUP(K422,'ESO wayshrine node constants'!$A$3:$D$10003,4,FALSE))</f>
        <v>Cyrodiil</v>
      </c>
      <c r="S422" s="19" t="str">
        <f>IF(AND(R422&lt;&gt;"",NOT(ISERROR(R422))),R422,IF(P422&lt;&gt;"",IF(NOT(ISERROR(VLOOKUP(P422,'ESO Dungeon constants'!$D$3:$H$9999,5,FALSE))),VLOOKUP(P422,'ESO Dungeon constants'!$D$3:$I$9999,6,FALSE),VLOOKUP(P422,'ESO zone constants'!$H$2:$K$9984,4,FALSE)),""))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constants'!$D$2:$H$4950,5,FALSE),""),""),"")</f>
        <v/>
      </c>
      <c r="Z422" s="43"/>
      <c r="AA422" s="43"/>
      <c r="AB422" s="43"/>
      <c r="AC422" s="3" t="str">
        <f>IF(G422&lt;&gt;"LIBSETS_SETTYPE_BATTLEGROUND",IF(G422&lt;&gt;"LIBSETS_SETTYPE_SPECIAL",IF(AD422&lt;&gt;"",VLOOKUP(AD422,'ESO zone constants'!$D$2:$H$4950,5,FALSE),""),""),"")</f>
        <v/>
      </c>
      <c r="AE422" s="43"/>
      <c r="AF422" s="43"/>
      <c r="AG422" s="43"/>
      <c r="AH422" s="3" t="str">
        <f>IF(G422&lt;&gt;"LIBSETS_SETTYPE_BATTLEGROUND",IF(G422&lt;&gt;"LIBSETS_SETTYPE_SPECIAL",IF(AI422&lt;&gt;"",VLOOKUP(AI422,'ESO zone constants'!$D$2:$H$4950,5,FALSE),""),""),"")</f>
        <v/>
      </c>
      <c r="AJ422" s="43"/>
      <c r="AK422" s="43"/>
      <c r="AL422" s="43"/>
      <c r="AM422" s="3" t="str">
        <f>IF(G422&lt;&gt;"LIBSETS_SETTYPE_BATTLEGROUND",IF(G422&lt;&gt;"LIBSETS_SETTYPE_SPECIAL",IF(AN422&lt;&gt;"",VLOOKUP(AN422,'ESO zone constants'!$D$2:$H$4950,5,FALSE),""),""),"")</f>
        <v/>
      </c>
      <c r="AO422" s="43"/>
      <c r="AP422" s="43"/>
      <c r="AQ422" s="43"/>
      <c r="AR422" s="3" t="str">
        <f>IF(G422&lt;&gt;"LIBSETS_SETTYPE_BATTLEGROUND",IF(G422&lt;&gt;"LIBSETS_SETTYPE_SPECIAL",IF(AS422&lt;&gt;"",VLOOKUP(AS422,'ESO zone constants'!$D$2:$H$4950,5,FALSE),""),""),"")</f>
        <v/>
      </c>
      <c r="AT422" s="43"/>
      <c r="AU422" s="43"/>
      <c r="AV422" s="43"/>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t="s">
        <v>1446</v>
      </c>
      <c r="B423" t="s">
        <v>1450</v>
      </c>
      <c r="C423" t="s">
        <v>1449</v>
      </c>
      <c r="D423" s="3" t="str">
        <f t="shared" si="36"/>
        <v>???</v>
      </c>
      <c r="E423" s="64" t="s">
        <v>1834</v>
      </c>
      <c r="F423" t="s">
        <v>1489</v>
      </c>
      <c r="G423" s="8" t="s">
        <v>1647</v>
      </c>
      <c r="I423" t="s">
        <v>97</v>
      </c>
      <c r="J423" t="s">
        <v>97</v>
      </c>
      <c r="K423">
        <v>-1</v>
      </c>
      <c r="L423">
        <v>-1</v>
      </c>
      <c r="M423">
        <v>-1</v>
      </c>
      <c r="N423">
        <v>0</v>
      </c>
      <c r="O423" s="70" t="s">
        <v>457</v>
      </c>
      <c r="P423" s="3">
        <f>IF(AND(G423&lt;&gt;"LIBSETS_SETTYPE_BATTLEGROUND",G423&lt;&gt;"LIBSETS_SETTYPE_SPECIAL",G423&lt;&gt;"LIBSETS_SETTYPE_MYTHIC"), IF(Q423&lt;&gt;"",VLOOKUP(Q423,'ESO zone constants'!$D$2:$H$4950,5,FALSE),""),"")</f>
        <v>677</v>
      </c>
      <c r="Q423" t="str">
        <f>IF(OR(K423="",K423&lt;=0,ISERROR(K423)),IF(AND(O423&lt;&gt;"",NOT(ISERROR(O423))),O423, ""),VLOOKUP(K423,'ESO wayshrine node constants'!$A$3:$D$10003,4,FALSE))</f>
        <v>Maelstrom Arena</v>
      </c>
      <c r="S423" s="19" t="str">
        <f>IF(AND(R423&lt;&gt;"",NOT(ISERROR(R423))),R423,IF(P423&lt;&gt;"",IF(NOT(ISERROR(VLOOKUP(P423,'ESO Dungeon constants'!$D$3:$H$9999,5,FALSE))),VLOOKUP(P423,'ESO Dungeon constants'!$D$3:$I$9999,6,FALSE),VLOOKUP(P423,'ESO zone constants'!$H$2:$K$9984,4,FALSE)),""))</f>
        <v>DLC_ORSINIUM</v>
      </c>
      <c r="T423" s="3" t="str">
        <f>IF(S423&lt;&gt;"",VLOOKUP(S423,'LibSets constants'!$B$4:$C$1000,2,FALSE),"")</f>
        <v>Orsinium</v>
      </c>
      <c r="U423" s="33" t="s">
        <v>1738</v>
      </c>
      <c r="V423" s="41" t="str">
        <f>IF(U423&lt;&gt;"",IF(U423&lt;&gt;"LIBSETS_DROP_MECHANIC_MONSTER_NAME",VLOOKUP(U423,'LibSets constants'!$I$4:$L$1000,3,FALSE),""),"")</f>
        <v>Arena stage chest</v>
      </c>
      <c r="W423" s="41" t="str">
        <f>IF(U423&lt;&gt;"",IF(U423&lt;&gt;"LIBSETS_DROP_MECHANIC_MONSTER_NAME",VLOOKUP(U423,'LibSets constants'!$I$4:$L$1000,4,FALSE),""),"")</f>
        <v>Arena-Phasen Schatztruhe</v>
      </c>
      <c r="X423" s="3" t="str">
        <f>IF(G423&lt;&gt;"LIBSETS_SETTYPE_BATTLEGROUND",IF(G423&lt;&gt;"LIBSETS_SETTYPE_SPECIAL",IF(Y423&lt;&gt;"",VLOOKUP(Y423,'ESO zone constants'!$D$2:$H$4950,5,FALSE),""),""),"")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constants'!$D$2:$H$4950,5,FALSE),""),""),"")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constants'!$D$2:$H$4950,5,FALSE),""),""),"")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constants'!$D$2:$H$4950,5,FALSE),""),""),"")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constants'!$D$2:$H$4950,5,FALSE),""),""),"")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 {wayshrines={-1,-1,-1,}, dlcId=DLC_ORSINIUM</v>
      </c>
      <c r="AX423" s="21" t="str">
        <f t="shared" si="38"/>
        <v>, zoneIds={677}, veteran=false</v>
      </c>
      <c r="AY423" s="21" t="str">
        <f t="shared" si="39"/>
        <v>, setType=LIBSETS_SETTYPE_ARENA</v>
      </c>
      <c r="AZ423" s="21" t="str">
        <f t="shared" si="40"/>
        <v>, dropMechanic={LIBSETS_DROP_MECHANIC_ARENA_STAGE_CHEST}},</v>
      </c>
      <c r="BA423" s="21" t="str">
        <f t="shared" si="41"/>
        <v xml:space="preserve"> --The Maelstrom's Axe / Axt des Mahlstroms   [Maelstrom Arena]</v>
      </c>
    </row>
    <row r="424" spans="1:53" x14ac:dyDescent="0.25">
      <c r="A424" s="5" t="s">
        <v>1446</v>
      </c>
      <c r="B424" t="s">
        <v>1485</v>
      </c>
      <c r="C424" t="s">
        <v>1486</v>
      </c>
      <c r="D424" s="3" t="str">
        <f t="shared" si="36"/>
        <v>???</v>
      </c>
      <c r="E424" s="64" t="s">
        <v>1834</v>
      </c>
      <c r="F424" t="s">
        <v>1489</v>
      </c>
      <c r="G424" s="8" t="s">
        <v>1647</v>
      </c>
      <c r="I424" t="s">
        <v>97</v>
      </c>
      <c r="J424" t="s">
        <v>97</v>
      </c>
      <c r="K424">
        <v>-1</v>
      </c>
      <c r="L424">
        <v>-1</v>
      </c>
      <c r="M424">
        <v>-1</v>
      </c>
      <c r="N424">
        <v>0</v>
      </c>
      <c r="O424" s="70" t="s">
        <v>457</v>
      </c>
      <c r="P424" s="3">
        <f>IF(AND(G424&lt;&gt;"LIBSETS_SETTYPE_BATTLEGROUND",G424&lt;&gt;"LIBSETS_SETTYPE_SPECIAL",G424&lt;&gt;"LIBSETS_SETTYPE_MYTHIC"), IF(Q424&lt;&gt;"",VLOOKUP(Q424,'ESO zone constants'!$D$2:$H$4950,5,FALSE),""),"")</f>
        <v>677</v>
      </c>
      <c r="Q424" t="str">
        <f>IF(OR(K424="",K424&lt;=0,ISERROR(K424)),IF(AND(O424&lt;&gt;"",NOT(ISERROR(O424))),O424, ""),VLOOKUP(K424,'ESO wayshrine node constants'!$A$3:$D$10003,4,FALSE))</f>
        <v>Maelstrom Arena</v>
      </c>
      <c r="S424" s="19" t="str">
        <f>IF(AND(R424&lt;&gt;"",NOT(ISERROR(R424))),R424,IF(P424&lt;&gt;"",IF(NOT(ISERROR(VLOOKUP(P424,'ESO Dungeon constants'!$D$3:$H$9999,5,FALSE))),VLOOKUP(P424,'ESO Dungeon constants'!$D$3:$I$9999,6,FALSE),VLOOKUP(P424,'ESO zone constants'!$H$2:$K$9984,4,FALSE)),""))</f>
        <v>DLC_ORSINIUM</v>
      </c>
      <c r="T424" s="3" t="str">
        <f>IF(S424&lt;&gt;"",VLOOKUP(S424,'LibSets constants'!$B$4:$C$1000,2,FALSE),"")</f>
        <v>Orsinium</v>
      </c>
      <c r="U424" s="33" t="s">
        <v>1738</v>
      </c>
      <c r="V424" s="44" t="str">
        <f>IF(U424&lt;&gt;"",IF(U424&lt;&gt;"LIBSETS_DROP_MECHANIC_MONSTER_NAME",VLOOKUP(U424,'LibSets constants'!$I$4:$L$1000,3,FALSE),""),"")</f>
        <v>Arena stage chest</v>
      </c>
      <c r="W424" s="44" t="str">
        <f>IF(U424&lt;&gt;"",IF(U424&lt;&gt;"LIBSETS_DROP_MECHANIC_MONSTER_NAME",VLOOKUP(U424,'LibSets constants'!$I$4:$L$1000,4,FALSE),""),"")</f>
        <v>Arena-Phasen Schatztruhe</v>
      </c>
      <c r="X424" s="3" t="str">
        <f>IF(G424&lt;&gt;"LIBSETS_SETTYPE_BATTLEGROUND",IF(G424&lt;&gt;"LIBSETS_SETTYPE_SPECIAL",IF(Y424&lt;&gt;"",VLOOKUP(Y424,'ESO zone constants'!$D$2:$H$4950,5,FALSE),""),""),"")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constants'!$D$2:$H$4950,5,FALSE),""),""),"")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constants'!$D$2:$H$4950,5,FALSE),""),""),"")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constants'!$D$2:$H$4950,5,FALSE),""),""),"")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constants'!$D$2:$H$4950,5,FALSE),""),""),"")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 {wayshrines={-1,-1,-1,}, dlcId=DLC_ORSINIUM</v>
      </c>
      <c r="AX424" s="21" t="str">
        <f t="shared" si="38"/>
        <v>, zoneIds={677}, veteran=false</v>
      </c>
      <c r="AY424" s="21" t="str">
        <f t="shared" si="39"/>
        <v>, setType=LIBSETS_SETTYPE_ARENA</v>
      </c>
      <c r="AZ424" s="21" t="str">
        <f t="shared" si="40"/>
        <v>, dropMechanic={LIBSETS_DROP_MECHANIC_ARENA_STAGE_CHEST}},</v>
      </c>
      <c r="BA424" s="21" t="str">
        <f t="shared" si="41"/>
        <v xml:space="preserve"> --The Maelstrom's Battle Axe / Streitaxt des Mahlstroms   [Maelstrom Arena]</v>
      </c>
    </row>
    <row r="425" spans="1:53" x14ac:dyDescent="0.25">
      <c r="A425" s="5" t="s">
        <v>1446</v>
      </c>
      <c r="B425" t="s">
        <v>1459</v>
      </c>
      <c r="C425" t="s">
        <v>1460</v>
      </c>
      <c r="D425" s="3" t="str">
        <f t="shared" si="36"/>
        <v>???</v>
      </c>
      <c r="E425" s="64" t="s">
        <v>1834</v>
      </c>
      <c r="F425" t="s">
        <v>1489</v>
      </c>
      <c r="G425" s="8" t="s">
        <v>1647</v>
      </c>
      <c r="I425" t="s">
        <v>97</v>
      </c>
      <c r="J425" t="s">
        <v>97</v>
      </c>
      <c r="K425">
        <v>-1</v>
      </c>
      <c r="L425">
        <v>-1</v>
      </c>
      <c r="M425">
        <v>-1</v>
      </c>
      <c r="N425">
        <v>0</v>
      </c>
      <c r="O425" s="70" t="s">
        <v>457</v>
      </c>
      <c r="P425" s="3">
        <f>IF(AND(G425&lt;&gt;"LIBSETS_SETTYPE_BATTLEGROUND",G425&lt;&gt;"LIBSETS_SETTYPE_SPECIAL",G425&lt;&gt;"LIBSETS_SETTYPE_MYTHIC"), IF(Q425&lt;&gt;"",VLOOKUP(Q425,'ESO zone constants'!$D$2:$H$4950,5,FALSE),""),"")</f>
        <v>677</v>
      </c>
      <c r="Q425" t="str">
        <f>IF(OR(K425="",K425&lt;=0,ISERROR(K425)),IF(AND(O425&lt;&gt;"",NOT(ISERROR(O425))),O425, ""),VLOOKUP(K425,'ESO wayshrine node constants'!$A$3:$D$10003,4,FALSE))</f>
        <v>Maelstrom Arena</v>
      </c>
      <c r="S425" s="19" t="str">
        <f>IF(AND(R425&lt;&gt;"",NOT(ISERROR(R425))),R425,IF(P425&lt;&gt;"",IF(NOT(ISERROR(VLOOKUP(P425,'ESO Dungeon constants'!$D$3:$H$9999,5,FALSE))),VLOOKUP(P425,'ESO Dungeon constants'!$D$3:$I$9999,6,FALSE),VLOOKUP(P425,'ESO zone constants'!$H$2:$K$9984,4,FALSE)),""))</f>
        <v>DLC_ORSINIUM</v>
      </c>
      <c r="T425" s="3" t="str">
        <f>IF(S425&lt;&gt;"",VLOOKUP(S425,'LibSets constants'!$B$4:$C$1000,2,FALSE),"")</f>
        <v>Orsinium</v>
      </c>
      <c r="U425" s="33" t="s">
        <v>1738</v>
      </c>
      <c r="V425" s="44" t="str">
        <f>IF(U425&lt;&gt;"",IF(U425&lt;&gt;"LIBSETS_DROP_MECHANIC_MONSTER_NAME",VLOOKUP(U425,'LibSets constants'!$I$4:$L$1000,3,FALSE),""),"")</f>
        <v>Arena stage chest</v>
      </c>
      <c r="W425" s="44" t="str">
        <f>IF(U425&lt;&gt;"",IF(U425&lt;&gt;"LIBSETS_DROP_MECHANIC_MONSTER_NAME",VLOOKUP(U425,'LibSets constants'!$I$4:$L$1000,4,FALSE),""),"")</f>
        <v>Arena-Phasen Schatztruhe</v>
      </c>
      <c r="X425" s="3" t="str">
        <f>IF(G425&lt;&gt;"LIBSETS_SETTYPE_BATTLEGROUND",IF(G425&lt;&gt;"LIBSETS_SETTYPE_SPECIAL",IF(Y425&lt;&gt;"",VLOOKUP(Y425,'ESO zone constants'!$D$2:$H$4950,5,FALSE),""),""),"")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constants'!$D$2:$H$4950,5,FALSE),""),""),"")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constants'!$D$2:$H$4950,5,FALSE),""),""),"")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constants'!$D$2:$H$4950,5,FALSE),""),""),"")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constants'!$D$2:$H$4950,5,FALSE),""),""),"")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 {wayshrines={-1,-1,-1,}, dlcId=DLC_ORSINIUM</v>
      </c>
      <c r="AX425" s="21" t="str">
        <f t="shared" si="38"/>
        <v>, zoneIds={677}, veteran=false</v>
      </c>
      <c r="AY425" s="21" t="str">
        <f t="shared" si="39"/>
        <v>, setType=LIBSETS_SETTYPE_ARENA</v>
      </c>
      <c r="AZ425" s="21" t="str">
        <f t="shared" si="40"/>
        <v>, dropMechanic={LIBSETS_DROP_MECHANIC_ARENA_STAGE_CHEST}},</v>
      </c>
      <c r="BA425" s="21" t="str">
        <f t="shared" si="41"/>
        <v xml:space="preserve"> --The Maelstrom's Bow / Bogen des Mahlstroms   [Maelstrom Arena]</v>
      </c>
    </row>
    <row r="426" spans="1:53" x14ac:dyDescent="0.25">
      <c r="A426" s="5" t="s">
        <v>1446</v>
      </c>
      <c r="B426" t="s">
        <v>1463</v>
      </c>
      <c r="C426" t="s">
        <v>1464</v>
      </c>
      <c r="D426" s="3" t="str">
        <f t="shared" si="36"/>
        <v>???</v>
      </c>
      <c r="E426" s="64" t="s">
        <v>1834</v>
      </c>
      <c r="F426" t="s">
        <v>1489</v>
      </c>
      <c r="G426" s="8" t="s">
        <v>1647</v>
      </c>
      <c r="I426" t="s">
        <v>97</v>
      </c>
      <c r="J426" t="s">
        <v>97</v>
      </c>
      <c r="K426">
        <v>-1</v>
      </c>
      <c r="L426">
        <v>-1</v>
      </c>
      <c r="M426">
        <v>-1</v>
      </c>
      <c r="N426">
        <v>0</v>
      </c>
      <c r="O426" s="70" t="s">
        <v>457</v>
      </c>
      <c r="P426" s="3">
        <f>IF(AND(G426&lt;&gt;"LIBSETS_SETTYPE_BATTLEGROUND",G426&lt;&gt;"LIBSETS_SETTYPE_SPECIAL",G426&lt;&gt;"LIBSETS_SETTYPE_MYTHIC"), IF(Q426&lt;&gt;"",VLOOKUP(Q426,'ESO zone constants'!$D$2:$H$4950,5,FALSE),""),"")</f>
        <v>677</v>
      </c>
      <c r="Q426" t="str">
        <f>IF(OR(K426="",K426&lt;=0,ISERROR(K426)),IF(AND(O426&lt;&gt;"",NOT(ISERROR(O426))),O426, ""),VLOOKUP(K426,'ESO wayshrine node constants'!$A$3:$D$10003,4,FALSE))</f>
        <v>Maelstrom Arena</v>
      </c>
      <c r="S426" s="19" t="str">
        <f>IF(AND(R426&lt;&gt;"",NOT(ISERROR(R426))),R426,IF(P426&lt;&gt;"",IF(NOT(ISERROR(VLOOKUP(P426,'ESO Dungeon constants'!$D$3:$H$9999,5,FALSE))),VLOOKUP(P426,'ESO Dungeon constants'!$D$3:$I$9999,6,FALSE),VLOOKUP(P426,'ESO zone constants'!$H$2:$K$9984,4,FALSE)),""))</f>
        <v>DLC_ORSINIUM</v>
      </c>
      <c r="T426" s="3" t="str">
        <f>IF(S426&lt;&gt;"",VLOOKUP(S426,'LibSets constants'!$B$4:$C$1000,2,FALSE),"")</f>
        <v>Orsinium</v>
      </c>
      <c r="U426" s="33" t="s">
        <v>1738</v>
      </c>
      <c r="V426" s="44" t="str">
        <f>IF(U426&lt;&gt;"",IF(U426&lt;&gt;"LIBSETS_DROP_MECHANIC_MONSTER_NAME",VLOOKUP(U426,'LibSets constants'!$I$4:$L$1000,3,FALSE),""),"")</f>
        <v>Arena stage chest</v>
      </c>
      <c r="W426" s="44" t="str">
        <f>IF(U426&lt;&gt;"",IF(U426&lt;&gt;"LIBSETS_DROP_MECHANIC_MONSTER_NAME",VLOOKUP(U426,'LibSets constants'!$I$4:$L$1000,4,FALSE),""),"")</f>
        <v>Arena-Phasen Schatztruhe</v>
      </c>
      <c r="X426" s="3" t="str">
        <f>IF(G426&lt;&gt;"LIBSETS_SETTYPE_BATTLEGROUND",IF(G426&lt;&gt;"LIBSETS_SETTYPE_SPECIAL",IF(Y426&lt;&gt;"",VLOOKUP(Y426,'ESO zone constants'!$D$2:$H$4950,5,FALSE),""),""),"")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constants'!$D$2:$H$4950,5,FALSE),""),""),"")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constants'!$D$2:$H$4950,5,FALSE),""),""),"")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constants'!$D$2:$H$4950,5,FALSE),""),""),"")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constants'!$D$2:$H$4950,5,FALSE),""),""),"")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 {wayshrines={-1,-1,-1,}, dlcId=DLC_ORSINIUM</v>
      </c>
      <c r="AX426" s="21" t="str">
        <f t="shared" si="38"/>
        <v>, zoneIds={677}, veteran=false</v>
      </c>
      <c r="AY426" s="21" t="str">
        <f t="shared" si="39"/>
        <v>, setType=LIBSETS_SETTYPE_ARENA</v>
      </c>
      <c r="AZ426" s="21" t="str">
        <f t="shared" si="40"/>
        <v>, dropMechanic={LIBSETS_DROP_MECHANIC_ARENA_STAGE_CHEST}},</v>
      </c>
      <c r="BA426" s="21" t="str">
        <f t="shared" si="41"/>
        <v xml:space="preserve"> --The Maelstrom's Dagger / Dolch des Mahlstroms   [Maelstrom Arena]</v>
      </c>
    </row>
    <row r="427" spans="1:53" x14ac:dyDescent="0.25">
      <c r="A427" s="5" t="s">
        <v>1446</v>
      </c>
      <c r="B427" t="s">
        <v>1451</v>
      </c>
      <c r="C427" t="s">
        <v>1452</v>
      </c>
      <c r="D427" s="3" t="str">
        <f t="shared" si="36"/>
        <v>???</v>
      </c>
      <c r="E427" s="64" t="s">
        <v>1834</v>
      </c>
      <c r="F427" t="s">
        <v>1489</v>
      </c>
      <c r="G427" s="8" t="s">
        <v>1647</v>
      </c>
      <c r="I427" t="s">
        <v>97</v>
      </c>
      <c r="J427" t="s">
        <v>97</v>
      </c>
      <c r="K427">
        <v>-1</v>
      </c>
      <c r="L427">
        <v>-1</v>
      </c>
      <c r="M427">
        <v>-1</v>
      </c>
      <c r="N427">
        <v>0</v>
      </c>
      <c r="O427" s="70" t="s">
        <v>457</v>
      </c>
      <c r="P427" s="3">
        <f>IF(AND(G427&lt;&gt;"LIBSETS_SETTYPE_BATTLEGROUND",G427&lt;&gt;"LIBSETS_SETTYPE_SPECIAL",G427&lt;&gt;"LIBSETS_SETTYPE_MYTHIC"), IF(Q427&lt;&gt;"",VLOOKUP(Q427,'ESO zone constants'!$D$2:$H$4950,5,FALSE),""),"")</f>
        <v>677</v>
      </c>
      <c r="Q427" t="str">
        <f>IF(OR(K427="",K427&lt;=0,ISERROR(K427)),IF(AND(O427&lt;&gt;"",NOT(ISERROR(O427))),O427, ""),VLOOKUP(K427,'ESO wayshrine node constants'!$A$3:$D$10003,4,FALSE))</f>
        <v>Maelstrom Arena</v>
      </c>
      <c r="S427" s="19" t="str">
        <f>IF(AND(R427&lt;&gt;"",NOT(ISERROR(R427))),R427,IF(P427&lt;&gt;"",IF(NOT(ISERROR(VLOOKUP(P427,'ESO Dungeon constants'!$D$3:$H$9999,5,FALSE))),VLOOKUP(P427,'ESO Dungeon constants'!$D$3:$I$9999,6,FALSE),VLOOKUP(P427,'ESO zone constants'!$H$2:$K$9984,4,FALSE)),""))</f>
        <v>DLC_ORSINIUM</v>
      </c>
      <c r="T427" s="3" t="str">
        <f>IF(S427&lt;&gt;"",VLOOKUP(S427,'LibSets constants'!$B$4:$C$1000,2,FALSE),"")</f>
        <v>Orsinium</v>
      </c>
      <c r="U427" s="33" t="s">
        <v>1738</v>
      </c>
      <c r="V427" s="44" t="str">
        <f>IF(U427&lt;&gt;"",IF(U427&lt;&gt;"LIBSETS_DROP_MECHANIC_MONSTER_NAME",VLOOKUP(U427,'LibSets constants'!$I$4:$L$1000,3,FALSE),""),"")</f>
        <v>Arena stage chest</v>
      </c>
      <c r="W427" s="44" t="str">
        <f>IF(U427&lt;&gt;"",IF(U427&lt;&gt;"LIBSETS_DROP_MECHANIC_MONSTER_NAME",VLOOKUP(U427,'LibSets constants'!$I$4:$L$1000,4,FALSE),""),"")</f>
        <v>Arena-Phasen Schatztruhe</v>
      </c>
      <c r="X427" s="3" t="str">
        <f>IF(G427&lt;&gt;"LIBSETS_SETTYPE_BATTLEGROUND",IF(G427&lt;&gt;"LIBSETS_SETTYPE_SPECIAL",IF(Y427&lt;&gt;"",VLOOKUP(Y427,'ESO zone constants'!$D$2:$H$4950,5,FALSE),""),""),"")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constants'!$D$2:$H$4950,5,FALSE),""),""),"")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constants'!$D$2:$H$4950,5,FALSE),""),""),"")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constants'!$D$2:$H$4950,5,FALSE),""),""),"")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constants'!$D$2:$H$4950,5,FALSE),""),""),"")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 = {wayshrines={-1,-1,-1,}, dlcId=DLC_ORSINIUM</v>
      </c>
      <c r="AX427" s="21" t="str">
        <f t="shared" si="38"/>
        <v>, zoneIds={677}, veteran=false</v>
      </c>
      <c r="AY427" s="21" t="str">
        <f t="shared" si="39"/>
        <v>, setType=LIBSETS_SETTYPE_ARENA</v>
      </c>
      <c r="AZ427" s="21" t="str">
        <f t="shared" si="40"/>
        <v>, dropMechanic={LIBSETS_DROP_MECHANIC_ARENA_STAGE_CHEST}},</v>
      </c>
      <c r="BA427" s="21" t="str">
        <f t="shared" si="41"/>
        <v xml:space="preserve"> --The Maelstrom's Greatsword / Bidenhänder des Mahlstroms   [Maelstrom Arena]</v>
      </c>
    </row>
    <row r="428" spans="1:53" x14ac:dyDescent="0.25">
      <c r="A428" s="5" t="s">
        <v>1446</v>
      </c>
      <c r="B428" t="s">
        <v>1473</v>
      </c>
      <c r="C428" t="s">
        <v>1474</v>
      </c>
      <c r="D428" s="3" t="str">
        <f t="shared" si="36"/>
        <v>???</v>
      </c>
      <c r="E428" s="64" t="s">
        <v>1834</v>
      </c>
      <c r="F428" t="s">
        <v>1489</v>
      </c>
      <c r="G428" s="8" t="s">
        <v>1647</v>
      </c>
      <c r="I428" t="s">
        <v>97</v>
      </c>
      <c r="J428" t="s">
        <v>97</v>
      </c>
      <c r="K428">
        <v>-1</v>
      </c>
      <c r="L428">
        <v>-1</v>
      </c>
      <c r="M428">
        <v>-1</v>
      </c>
      <c r="N428">
        <v>0</v>
      </c>
      <c r="O428" s="70" t="s">
        <v>457</v>
      </c>
      <c r="P428" s="3">
        <f>IF(AND(G428&lt;&gt;"LIBSETS_SETTYPE_BATTLEGROUND",G428&lt;&gt;"LIBSETS_SETTYPE_SPECIAL",G428&lt;&gt;"LIBSETS_SETTYPE_MYTHIC"), IF(Q428&lt;&gt;"",VLOOKUP(Q428,'ESO zone constants'!$D$2:$H$4950,5,FALSE),""),"")</f>
        <v>677</v>
      </c>
      <c r="Q428" t="str">
        <f>IF(OR(K428="",K428&lt;=0,ISERROR(K428)),IF(AND(O428&lt;&gt;"",NOT(ISERROR(O428))),O428, ""),VLOOKUP(K428,'ESO wayshrine node constants'!$A$3:$D$10003,4,FALSE))</f>
        <v>Maelstrom Arena</v>
      </c>
      <c r="S428" s="19" t="str">
        <f>IF(AND(R428&lt;&gt;"",NOT(ISERROR(R428))),R428,IF(P428&lt;&gt;"",IF(NOT(ISERROR(VLOOKUP(P428,'ESO Dungeon constants'!$D$3:$H$9999,5,FALSE))),VLOOKUP(P428,'ESO Dungeon constants'!$D$3:$I$9999,6,FALSE),VLOOKUP(P428,'ESO zone constants'!$H$2:$K$9984,4,FALSE)),""))</f>
        <v>DLC_ORSINIUM</v>
      </c>
      <c r="T428" s="3" t="str">
        <f>IF(S428&lt;&gt;"",VLOOKUP(S428,'LibSets constants'!$B$4:$C$1000,2,FALSE),"")</f>
        <v>Orsinium</v>
      </c>
      <c r="U428" s="33" t="s">
        <v>1738</v>
      </c>
      <c r="V428" s="44" t="str">
        <f>IF(U428&lt;&gt;"",IF(U428&lt;&gt;"LIBSETS_DROP_MECHANIC_MONSTER_NAME",VLOOKUP(U428,'LibSets constants'!$I$4:$L$1000,3,FALSE),""),"")</f>
        <v>Arena stage chest</v>
      </c>
      <c r="W428" s="44" t="str">
        <f>IF(U428&lt;&gt;"",IF(U428&lt;&gt;"LIBSETS_DROP_MECHANIC_MONSTER_NAME",VLOOKUP(U428,'LibSets constants'!$I$4:$L$1000,4,FALSE),""),"")</f>
        <v>Arena-Phasen Schatztruhe</v>
      </c>
      <c r="X428" s="3" t="str">
        <f>IF(G428&lt;&gt;"LIBSETS_SETTYPE_BATTLEGROUND",IF(G428&lt;&gt;"LIBSETS_SETTYPE_SPECIAL",IF(Y428&lt;&gt;"",VLOOKUP(Y428,'ESO zone constants'!$D$2:$H$4950,5,FALSE),""),""),"")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constants'!$D$2:$H$4950,5,FALSE),""),""),"")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constants'!$D$2:$H$4950,5,FALSE),""),""),"")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constants'!$D$2:$H$4950,5,FALSE),""),""),"")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constants'!$D$2:$H$4950,5,FALSE),""),""),"")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 = {wayshrines={-1,-1,-1,}, dlcId=DLC_ORSINIUM</v>
      </c>
      <c r="AX428" s="21" t="str">
        <f t="shared" si="38"/>
        <v>, zoneIds={677}, veteran=false</v>
      </c>
      <c r="AY428" s="21" t="str">
        <f t="shared" si="39"/>
        <v>, setType=LIBSETS_SETTYPE_ARENA</v>
      </c>
      <c r="AZ428" s="21" t="str">
        <f t="shared" si="40"/>
        <v>, dropMechanic={LIBSETS_DROP_MECHANIC_ARENA_STAGE_CHEST}},</v>
      </c>
      <c r="BA428" s="21" t="str">
        <f t="shared" si="41"/>
        <v xml:space="preserve"> --The Maelstrom's Ice Staff / Froststab des Mahlstroms   [Maelstrom Arena]</v>
      </c>
    </row>
    <row r="429" spans="1:53" x14ac:dyDescent="0.25">
      <c r="A429" s="5" t="s">
        <v>1446</v>
      </c>
      <c r="B429" t="s">
        <v>1469</v>
      </c>
      <c r="C429" t="s">
        <v>1470</v>
      </c>
      <c r="D429" s="3" t="str">
        <f t="shared" si="36"/>
        <v>???</v>
      </c>
      <c r="E429" s="64" t="s">
        <v>1834</v>
      </c>
      <c r="F429" t="s">
        <v>1489</v>
      </c>
      <c r="G429" s="8" t="s">
        <v>1647</v>
      </c>
      <c r="I429" t="s">
        <v>97</v>
      </c>
      <c r="J429" t="s">
        <v>97</v>
      </c>
      <c r="K429">
        <v>-1</v>
      </c>
      <c r="L429">
        <v>-1</v>
      </c>
      <c r="M429">
        <v>-1</v>
      </c>
      <c r="N429">
        <v>0</v>
      </c>
      <c r="O429" s="70" t="s">
        <v>457</v>
      </c>
      <c r="P429" s="3">
        <f>IF(AND(G429&lt;&gt;"LIBSETS_SETTYPE_BATTLEGROUND",G429&lt;&gt;"LIBSETS_SETTYPE_SPECIAL",G429&lt;&gt;"LIBSETS_SETTYPE_MYTHIC"), IF(Q429&lt;&gt;"",VLOOKUP(Q429,'ESO zone constants'!$D$2:$H$4950,5,FALSE),""),"")</f>
        <v>677</v>
      </c>
      <c r="Q429" t="str">
        <f>IF(OR(K429="",K429&lt;=0,ISERROR(K429)),IF(AND(O429&lt;&gt;"",NOT(ISERROR(O429))),O429, ""),VLOOKUP(K429,'ESO wayshrine node constants'!$A$3:$D$10003,4,FALSE))</f>
        <v>Maelstrom Arena</v>
      </c>
      <c r="S429" s="19" t="str">
        <f>IF(AND(R429&lt;&gt;"",NOT(ISERROR(R429))),R429,IF(P429&lt;&gt;"",IF(NOT(ISERROR(VLOOKUP(P429,'ESO Dungeon constants'!$D$3:$H$9999,5,FALSE))),VLOOKUP(P429,'ESO Dungeon constants'!$D$3:$I$9999,6,FALSE),VLOOKUP(P429,'ESO zone constants'!$H$2:$K$9984,4,FALSE)),""))</f>
        <v>DLC_ORSINIUM</v>
      </c>
      <c r="T429" s="3" t="str">
        <f>IF(S429&lt;&gt;"",VLOOKUP(S429,'LibSets constants'!$B$4:$C$1000,2,FALSE),"")</f>
        <v>Orsinium</v>
      </c>
      <c r="U429" s="33" t="s">
        <v>1738</v>
      </c>
      <c r="V429" s="44" t="str">
        <f>IF(U429&lt;&gt;"",IF(U429&lt;&gt;"LIBSETS_DROP_MECHANIC_MONSTER_NAME",VLOOKUP(U429,'LibSets constants'!$I$4:$L$1000,3,FALSE),""),"")</f>
        <v>Arena stage chest</v>
      </c>
      <c r="W429" s="44" t="str">
        <f>IF(U429&lt;&gt;"",IF(U429&lt;&gt;"LIBSETS_DROP_MECHANIC_MONSTER_NAME",VLOOKUP(U429,'LibSets constants'!$I$4:$L$1000,4,FALSE),""),"")</f>
        <v>Arena-Phasen Schatztruhe</v>
      </c>
      <c r="X429" s="3" t="str">
        <f>IF(G429&lt;&gt;"LIBSETS_SETTYPE_BATTLEGROUND",IF(G429&lt;&gt;"LIBSETS_SETTYPE_SPECIAL",IF(Y429&lt;&gt;"",VLOOKUP(Y429,'ESO zone constants'!$D$2:$H$4950,5,FALSE),""),""),"")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constants'!$D$2:$H$4950,5,FALSE),""),""),"")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constants'!$D$2:$H$4950,5,FALSE),""),""),"")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constants'!$D$2:$H$4950,5,FALSE),""),""),"")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constants'!$D$2:$H$4950,5,FALSE),""),""),"")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 = {wayshrines={-1,-1,-1,}, dlcId=DLC_ORSINIUM</v>
      </c>
      <c r="AX429" s="21" t="str">
        <f t="shared" si="38"/>
        <v>, zoneIds={677}, veteran=false</v>
      </c>
      <c r="AY429" s="21" t="str">
        <f t="shared" si="39"/>
        <v>, setType=LIBSETS_SETTYPE_ARENA</v>
      </c>
      <c r="AZ429" s="21" t="str">
        <f t="shared" si="40"/>
        <v>, dropMechanic={LIBSETS_DROP_MECHANIC_ARENA_STAGE_CHEST}},</v>
      </c>
      <c r="BA429" s="21" t="str">
        <f t="shared" si="41"/>
        <v xml:space="preserve"> --The Maelstrom's Inferno Staff / Flammenstab des Mahlstroms   [Maelstrom Arena]</v>
      </c>
    </row>
    <row r="430" spans="1:53" x14ac:dyDescent="0.25">
      <c r="A430" s="5" t="s">
        <v>1446</v>
      </c>
      <c r="B430" t="s">
        <v>1455</v>
      </c>
      <c r="C430" t="s">
        <v>1456</v>
      </c>
      <c r="D430" s="3" t="str">
        <f t="shared" si="36"/>
        <v>???</v>
      </c>
      <c r="E430" s="64" t="s">
        <v>1834</v>
      </c>
      <c r="F430" t="s">
        <v>1489</v>
      </c>
      <c r="G430" s="8" t="s">
        <v>1647</v>
      </c>
      <c r="I430" t="s">
        <v>97</v>
      </c>
      <c r="J430" t="s">
        <v>97</v>
      </c>
      <c r="K430">
        <v>-1</v>
      </c>
      <c r="L430">
        <v>-1</v>
      </c>
      <c r="M430">
        <v>-1</v>
      </c>
      <c r="N430">
        <v>0</v>
      </c>
      <c r="O430" s="70" t="s">
        <v>457</v>
      </c>
      <c r="P430" s="3">
        <f>IF(AND(G430&lt;&gt;"LIBSETS_SETTYPE_BATTLEGROUND",G430&lt;&gt;"LIBSETS_SETTYPE_SPECIAL",G430&lt;&gt;"LIBSETS_SETTYPE_MYTHIC"), IF(Q430&lt;&gt;"",VLOOKUP(Q430,'ESO zone constants'!$D$2:$H$4950,5,FALSE),""),"")</f>
        <v>677</v>
      </c>
      <c r="Q430" t="str">
        <f>IF(OR(K430="",K430&lt;=0,ISERROR(K430)),IF(AND(O430&lt;&gt;"",NOT(ISERROR(O430))),O430, ""),VLOOKUP(K430,'ESO wayshrine node constants'!$A$3:$D$10003,4,FALSE))</f>
        <v>Maelstrom Arena</v>
      </c>
      <c r="S430" s="19" t="str">
        <f>IF(AND(R430&lt;&gt;"",NOT(ISERROR(R430))),R430,IF(P430&lt;&gt;"",IF(NOT(ISERROR(VLOOKUP(P430,'ESO Dungeon constants'!$D$3:$H$9999,5,FALSE))),VLOOKUP(P430,'ESO Dungeon constants'!$D$3:$I$9999,6,FALSE),VLOOKUP(P430,'ESO zone constants'!$H$2:$K$9984,4,FALSE)),""))</f>
        <v>DLC_ORSINIUM</v>
      </c>
      <c r="T430" s="3" t="str">
        <f>IF(S430&lt;&gt;"",VLOOKUP(S430,'LibSets constants'!$B$4:$C$1000,2,FALSE),"")</f>
        <v>Orsinium</v>
      </c>
      <c r="U430" s="33" t="s">
        <v>1738</v>
      </c>
      <c r="V430" s="41" t="str">
        <f>IF(U430&lt;&gt;"",IF(U430&lt;&gt;"LIBSETS_DROP_MECHANIC_MONSTER_NAME",VLOOKUP(U430,'LibSets constants'!$I$4:$L$1000,3,FALSE),""),"")</f>
        <v>Arena stage chest</v>
      </c>
      <c r="W430" s="41" t="str">
        <f>IF(U430&lt;&gt;"",IF(U430&lt;&gt;"LIBSETS_DROP_MECHANIC_MONSTER_NAME",VLOOKUP(U430,'LibSets constants'!$I$4:$L$1000,4,FALSE),""),"")</f>
        <v>Arena-Phasen Schatztruhe</v>
      </c>
      <c r="X430" s="3" t="str">
        <f>IF(G430&lt;&gt;"LIBSETS_SETTYPE_BATTLEGROUND",IF(G430&lt;&gt;"LIBSETS_SETTYPE_SPECIAL",IF(Y430&lt;&gt;"",VLOOKUP(Y430,'ESO zone constants'!$D$2:$H$4950,5,FALSE),""),""),"")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constants'!$D$2:$H$4950,5,FALSE),""),""),"")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constants'!$D$2:$H$4950,5,FALSE),""),""),"")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constants'!$D$2:$H$4950,5,FALSE),""),""),"")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constants'!$D$2:$H$4950,5,FALSE),""),""),"")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 = {wayshrines={-1,-1,-1,}, dlcId=DLC_ORSINIUM</v>
      </c>
      <c r="AX430" s="21" t="str">
        <f t="shared" si="38"/>
        <v>, zoneIds={677}, veteran=false</v>
      </c>
      <c r="AY430" s="21" t="str">
        <f t="shared" si="39"/>
        <v>, setType=LIBSETS_SETTYPE_ARENA</v>
      </c>
      <c r="AZ430" s="21" t="str">
        <f t="shared" si="40"/>
        <v>, dropMechanic={LIBSETS_DROP_MECHANIC_ARENA_STAGE_CHEST}},</v>
      </c>
      <c r="BA430" s="21" t="str">
        <f t="shared" si="41"/>
        <v xml:space="preserve"> --The Maelstrom's Lightning Staff / Blitzstab des Mahlstroms   [Maelstrom Arena]</v>
      </c>
    </row>
    <row r="431" spans="1:53" x14ac:dyDescent="0.25">
      <c r="A431" s="5" t="s">
        <v>1446</v>
      </c>
      <c r="B431" t="s">
        <v>1479</v>
      </c>
      <c r="C431" t="s">
        <v>1480</v>
      </c>
      <c r="D431" s="3" t="str">
        <f t="shared" si="36"/>
        <v>???</v>
      </c>
      <c r="E431" s="64" t="s">
        <v>1834</v>
      </c>
      <c r="F431" t="s">
        <v>1489</v>
      </c>
      <c r="G431" s="8" t="s">
        <v>1647</v>
      </c>
      <c r="I431" t="s">
        <v>97</v>
      </c>
      <c r="J431" t="s">
        <v>97</v>
      </c>
      <c r="K431">
        <v>-1</v>
      </c>
      <c r="L431">
        <v>-1</v>
      </c>
      <c r="M431">
        <v>-1</v>
      </c>
      <c r="N431">
        <v>0</v>
      </c>
      <c r="O431" s="70" t="s">
        <v>457</v>
      </c>
      <c r="P431" s="3">
        <f>IF(AND(G431&lt;&gt;"LIBSETS_SETTYPE_BATTLEGROUND",G431&lt;&gt;"LIBSETS_SETTYPE_SPECIAL",G431&lt;&gt;"LIBSETS_SETTYPE_MYTHIC"), IF(Q431&lt;&gt;"",VLOOKUP(Q431,'ESO zone constants'!$D$2:$H$4950,5,FALSE),""),"")</f>
        <v>677</v>
      </c>
      <c r="Q431" t="str">
        <f>IF(OR(K431="",K431&lt;=0,ISERROR(K431)),IF(AND(O431&lt;&gt;"",NOT(ISERROR(O431))),O431, ""),VLOOKUP(K431,'ESO wayshrine node constants'!$A$3:$D$10003,4,FALSE))</f>
        <v>Maelstrom Arena</v>
      </c>
      <c r="S431" s="19" t="str">
        <f>IF(AND(R431&lt;&gt;"",NOT(ISERROR(R431))),R431,IF(P431&lt;&gt;"",IF(NOT(ISERROR(VLOOKUP(P431,'ESO Dungeon constants'!$D$3:$H$9999,5,FALSE))),VLOOKUP(P431,'ESO Dungeon constants'!$D$3:$I$9999,6,FALSE),VLOOKUP(P431,'ESO zone constants'!$H$2:$K$9984,4,FALSE)),""))</f>
        <v>DLC_ORSINIUM</v>
      </c>
      <c r="T431" s="3" t="str">
        <f>IF(S431&lt;&gt;"",VLOOKUP(S431,'LibSets constants'!$B$4:$C$1000,2,FALSE),"")</f>
        <v>Orsinium</v>
      </c>
      <c r="U431" s="33" t="s">
        <v>1738</v>
      </c>
      <c r="V431" s="41" t="str">
        <f>IF(U431&lt;&gt;"",IF(U431&lt;&gt;"LIBSETS_DROP_MECHANIC_MONSTER_NAME",VLOOKUP(U431,'LibSets constants'!$I$4:$L$1000,3,FALSE),""),"")</f>
        <v>Arena stage chest</v>
      </c>
      <c r="W431" s="41" t="str">
        <f>IF(U431&lt;&gt;"",IF(U431&lt;&gt;"LIBSETS_DROP_MECHANIC_MONSTER_NAME",VLOOKUP(U431,'LibSets constants'!$I$4:$L$1000,4,FALSE),""),"")</f>
        <v>Arena-Phasen Schatztruhe</v>
      </c>
      <c r="X431" s="3" t="str">
        <f>IF(G431&lt;&gt;"LIBSETS_SETTYPE_BATTLEGROUND",IF(G431&lt;&gt;"LIBSETS_SETTYPE_SPECIAL",IF(Y431&lt;&gt;"",VLOOKUP(Y431,'ESO zone constants'!$D$2:$H$4950,5,FALSE),""),""),"")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constants'!$D$2:$H$4950,5,FALSE),""),""),"")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constants'!$D$2:$H$4950,5,FALSE),""),""),"")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constants'!$D$2:$H$4950,5,FALSE),""),""),"")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constants'!$D$2:$H$4950,5,FALSE),""),""),"")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 = {wayshrines={-1,-1,-1,}, dlcId=DLC_ORSINIUM</v>
      </c>
      <c r="AX431" s="21" t="str">
        <f t="shared" si="38"/>
        <v>, zoneIds={677}, veteran=false</v>
      </c>
      <c r="AY431" s="21" t="str">
        <f t="shared" si="39"/>
        <v>, setType=LIBSETS_SETTYPE_ARENA</v>
      </c>
      <c r="AZ431" s="21" t="str">
        <f t="shared" si="40"/>
        <v>, dropMechanic={LIBSETS_DROP_MECHANIC_ARENA_STAGE_CHEST}},</v>
      </c>
      <c r="BA431" s="21" t="str">
        <f t="shared" si="41"/>
        <v xml:space="preserve"> --The Maelstrom's Mace / Keule des Mahlstroms   [Maelstrom Arena]</v>
      </c>
    </row>
    <row r="432" spans="1:53" x14ac:dyDescent="0.25">
      <c r="A432" s="5" t="s">
        <v>1446</v>
      </c>
      <c r="B432" t="s">
        <v>1487</v>
      </c>
      <c r="C432" t="s">
        <v>1488</v>
      </c>
      <c r="D432" s="3" t="str">
        <f t="shared" si="36"/>
        <v>???</v>
      </c>
      <c r="E432" s="64" t="s">
        <v>1834</v>
      </c>
      <c r="F432" t="s">
        <v>1489</v>
      </c>
      <c r="G432" s="8" t="s">
        <v>1647</v>
      </c>
      <c r="I432" t="s">
        <v>97</v>
      </c>
      <c r="J432" t="s">
        <v>97</v>
      </c>
      <c r="K432">
        <v>-1</v>
      </c>
      <c r="L432">
        <v>-1</v>
      </c>
      <c r="M432">
        <v>-1</v>
      </c>
      <c r="N432">
        <v>0</v>
      </c>
      <c r="O432" s="70" t="s">
        <v>457</v>
      </c>
      <c r="P432" s="3">
        <f>IF(AND(G432&lt;&gt;"LIBSETS_SETTYPE_BATTLEGROUND",G432&lt;&gt;"LIBSETS_SETTYPE_SPECIAL",G432&lt;&gt;"LIBSETS_SETTYPE_MYTHIC"), IF(Q432&lt;&gt;"",VLOOKUP(Q432,'ESO zone constants'!$D$2:$H$4950,5,FALSE),""),"")</f>
        <v>677</v>
      </c>
      <c r="Q432" t="str">
        <f>IF(OR(K432="",K432&lt;=0,ISERROR(K432)),IF(AND(O432&lt;&gt;"",NOT(ISERROR(O432))),O432, ""),VLOOKUP(K432,'ESO wayshrine node constants'!$A$3:$D$10003,4,FALSE))</f>
        <v>Maelstrom Arena</v>
      </c>
      <c r="S432" s="19" t="str">
        <f>IF(AND(R432&lt;&gt;"",NOT(ISERROR(R432))),R432,IF(P432&lt;&gt;"",IF(NOT(ISERROR(VLOOKUP(P432,'ESO Dungeon constants'!$D$3:$H$9999,5,FALSE))),VLOOKUP(P432,'ESO Dungeon constants'!$D$3:$I$9999,6,FALSE),VLOOKUP(P432,'ESO zone constants'!$H$2:$K$9984,4,FALSE)),""))</f>
        <v>DLC_ORSINIUM</v>
      </c>
      <c r="T432" s="3" t="str">
        <f>IF(S432&lt;&gt;"",VLOOKUP(S432,'LibSets constants'!$B$4:$C$1000,2,FALSE),"")</f>
        <v>Orsinium</v>
      </c>
      <c r="U432" s="33" t="s">
        <v>1738</v>
      </c>
      <c r="V432" s="41" t="str">
        <f>IF(U432&lt;&gt;"",IF(U432&lt;&gt;"LIBSETS_DROP_MECHANIC_MONSTER_NAME",VLOOKUP(U432,'LibSets constants'!$I$4:$L$1000,3,FALSE),""),"")</f>
        <v>Arena stage chest</v>
      </c>
      <c r="W432" s="44" t="str">
        <f>IF(U432&lt;&gt;"",IF(U432&lt;&gt;"LIBSETS_DROP_MECHANIC_MONSTER_NAME",VLOOKUP(U432,'LibSets constants'!$I$4:$L$1000,4,FALSE),""),"")</f>
        <v>Arena-Phasen Schatztruhe</v>
      </c>
      <c r="X432" s="3" t="str">
        <f>IF(G432&lt;&gt;"LIBSETS_SETTYPE_BATTLEGROUND",IF(G432&lt;&gt;"LIBSETS_SETTYPE_SPECIAL",IF(Y432&lt;&gt;"",VLOOKUP(Y432,'ESO zone constants'!$D$2:$H$4950,5,FALSE),""),""),"")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constants'!$D$2:$H$4950,5,FALSE),""),""),"")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constants'!$D$2:$H$4950,5,FALSE),""),""),"")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constants'!$D$2:$H$4950,5,FALSE),""),""),"")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constants'!$D$2:$H$4950,5,FALSE),""),""),"")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 = {wayshrines={-1,-1,-1,}, dlcId=DLC_ORSINIUM</v>
      </c>
      <c r="AX432" s="21" t="str">
        <f t="shared" si="38"/>
        <v>, zoneIds={677}, veteran=false</v>
      </c>
      <c r="AY432" s="21" t="str">
        <f t="shared" si="39"/>
        <v>, setType=LIBSETS_SETTYPE_ARENA</v>
      </c>
      <c r="AZ432" s="21" t="str">
        <f t="shared" si="40"/>
        <v>, dropMechanic={LIBSETS_DROP_MECHANIC_ARENA_STAGE_CHEST}},</v>
      </c>
      <c r="BA432" s="21" t="str">
        <f t="shared" si="41"/>
        <v xml:space="preserve"> --The Maelstrom's Maul / Streitkolben des Mahlstroms   [Maelstrom Arena]</v>
      </c>
    </row>
    <row r="433" spans="1:53" x14ac:dyDescent="0.25">
      <c r="A433" s="5" t="s">
        <v>1446</v>
      </c>
      <c r="B433" t="s">
        <v>1475</v>
      </c>
      <c r="C433" t="s">
        <v>1476</v>
      </c>
      <c r="D433" s="3" t="str">
        <f t="shared" si="36"/>
        <v>???</v>
      </c>
      <c r="E433" s="64" t="s">
        <v>1834</v>
      </c>
      <c r="F433" t="s">
        <v>1489</v>
      </c>
      <c r="G433" s="8" t="s">
        <v>1647</v>
      </c>
      <c r="I433" t="s">
        <v>97</v>
      </c>
      <c r="J433" t="s">
        <v>97</v>
      </c>
      <c r="K433">
        <v>-1</v>
      </c>
      <c r="L433">
        <v>-1</v>
      </c>
      <c r="M433">
        <v>-1</v>
      </c>
      <c r="N433">
        <v>0</v>
      </c>
      <c r="O433" s="70" t="s">
        <v>457</v>
      </c>
      <c r="P433" s="3">
        <f>IF(AND(G433&lt;&gt;"LIBSETS_SETTYPE_BATTLEGROUND",G433&lt;&gt;"LIBSETS_SETTYPE_SPECIAL",G433&lt;&gt;"LIBSETS_SETTYPE_MYTHIC"), IF(Q433&lt;&gt;"",VLOOKUP(Q433,'ESO zone constants'!$D$2:$H$4950,5,FALSE),""),"")</f>
        <v>677</v>
      </c>
      <c r="Q433" t="str">
        <f>IF(OR(K433="",K433&lt;=0,ISERROR(K433)),IF(AND(O433&lt;&gt;"",NOT(ISERROR(O433))),O433, ""),VLOOKUP(K433,'ESO wayshrine node constants'!$A$3:$D$10003,4,FALSE))</f>
        <v>Maelstrom Arena</v>
      </c>
      <c r="S433" s="19" t="str">
        <f>IF(AND(R433&lt;&gt;"",NOT(ISERROR(R433))),R433,IF(P433&lt;&gt;"",IF(NOT(ISERROR(VLOOKUP(P433,'ESO Dungeon constants'!$D$3:$H$9999,5,FALSE))),VLOOKUP(P433,'ESO Dungeon constants'!$D$3:$I$9999,6,FALSE),VLOOKUP(P433,'ESO zone constants'!$H$2:$K$9984,4,FALSE)),""))</f>
        <v>DLC_ORSINIUM</v>
      </c>
      <c r="T433" s="3" t="str">
        <f>IF(S433&lt;&gt;"",VLOOKUP(S433,'LibSets constants'!$B$4:$C$1000,2,FALSE),"")</f>
        <v>Orsinium</v>
      </c>
      <c r="U433" s="33" t="s">
        <v>1738</v>
      </c>
      <c r="V433" s="41" t="str">
        <f>IF(U433&lt;&gt;"",IF(U433&lt;&gt;"LIBSETS_DROP_MECHANIC_MONSTER_NAME",VLOOKUP(U433,'LibSets constants'!$I$4:$L$1000,3,FALSE),""),"")</f>
        <v>Arena stage chest</v>
      </c>
      <c r="W433" s="44" t="str">
        <f>IF(U433&lt;&gt;"",IF(U433&lt;&gt;"LIBSETS_DROP_MECHANIC_MONSTER_NAME",VLOOKUP(U433,'LibSets constants'!$I$4:$L$1000,4,FALSE),""),"")</f>
        <v>Arena-Phasen Schatztruhe</v>
      </c>
      <c r="X433" s="3" t="str">
        <f>IF(G433&lt;&gt;"LIBSETS_SETTYPE_BATTLEGROUND",IF(G433&lt;&gt;"LIBSETS_SETTYPE_SPECIAL",IF(Y433&lt;&gt;"",VLOOKUP(Y433,'ESO zone constants'!$D$2:$H$4950,5,FALSE),""),""),"")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constants'!$D$2:$H$4950,5,FALSE),""),""),"")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constants'!$D$2:$H$4950,5,FALSE),""),""),"")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constants'!$D$2:$H$4950,5,FALSE),""),""),"")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constants'!$D$2:$H$4950,5,FALSE),""),""),"")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 = {wayshrines={-1,-1,-1,}, dlcId=DLC_ORSINIUM</v>
      </c>
      <c r="AX433" s="21" t="str">
        <f t="shared" si="38"/>
        <v>, zoneIds={677}, veteran=false</v>
      </c>
      <c r="AY433" s="21" t="str">
        <f t="shared" si="39"/>
        <v>, setType=LIBSETS_SETTYPE_ARENA</v>
      </c>
      <c r="AZ433" s="21" t="str">
        <f t="shared" si="40"/>
        <v>, dropMechanic={LIBSETS_DROP_MECHANIC_ARENA_STAGE_CHEST}},</v>
      </c>
      <c r="BA433" s="21" t="str">
        <f t="shared" si="41"/>
        <v xml:space="preserve"> --The Maelstrom's Restoration Staff / Heilungsstab des Mahlstroms   [Maelstrom Arena]</v>
      </c>
    </row>
    <row r="434" spans="1:53" x14ac:dyDescent="0.25">
      <c r="A434" s="5" t="s">
        <v>1446</v>
      </c>
      <c r="B434" t="s">
        <v>1498</v>
      </c>
      <c r="C434" t="s">
        <v>1499</v>
      </c>
      <c r="D434" s="3" t="str">
        <f t="shared" si="36"/>
        <v>???</v>
      </c>
      <c r="E434" s="64" t="s">
        <v>1834</v>
      </c>
      <c r="F434" t="s">
        <v>1489</v>
      </c>
      <c r="G434" s="8" t="s">
        <v>1647</v>
      </c>
      <c r="I434" t="s">
        <v>97</v>
      </c>
      <c r="J434" t="s">
        <v>97</v>
      </c>
      <c r="K434">
        <v>-1</v>
      </c>
      <c r="L434">
        <v>-1</v>
      </c>
      <c r="M434">
        <v>-1</v>
      </c>
      <c r="N434">
        <v>0</v>
      </c>
      <c r="O434" s="70" t="s">
        <v>457</v>
      </c>
      <c r="P434" s="3">
        <f>IF(AND(G434&lt;&gt;"LIBSETS_SETTYPE_BATTLEGROUND",G434&lt;&gt;"LIBSETS_SETTYPE_SPECIAL",G434&lt;&gt;"LIBSETS_SETTYPE_MYTHIC"), IF(Q434&lt;&gt;"",VLOOKUP(Q434,'ESO zone constants'!$D$2:$H$4950,5,FALSE),""),"")</f>
        <v>677</v>
      </c>
      <c r="Q434" t="str">
        <f>IF(OR(K434="",K434&lt;=0,ISERROR(K434)),IF(AND(O434&lt;&gt;"",NOT(ISERROR(O434))),O434, ""),VLOOKUP(K434,'ESO wayshrine node constants'!$A$3:$D$10003,4,FALSE))</f>
        <v>Maelstrom Arena</v>
      </c>
      <c r="S434" s="19" t="str">
        <f>IF(AND(R434&lt;&gt;"",NOT(ISERROR(R434))),R434,IF(P434&lt;&gt;"",IF(NOT(ISERROR(VLOOKUP(P434,'ESO Dungeon constants'!$D$3:$H$9999,5,FALSE))),VLOOKUP(P434,'ESO Dungeon constants'!$D$3:$I$9999,6,FALSE),VLOOKUP(P434,'ESO zone constants'!$H$2:$K$9984,4,FALSE)),""))</f>
        <v>DLC_ORSINIUM</v>
      </c>
      <c r="T434" s="3" t="str">
        <f>IF(S434&lt;&gt;"",VLOOKUP(S434,'LibSets constants'!$B$4:$C$1000,2,FALSE),"")</f>
        <v>Orsinium</v>
      </c>
      <c r="U434" s="33" t="s">
        <v>1738</v>
      </c>
      <c r="V434" s="41" t="str">
        <f>IF(U434&lt;&gt;"",IF(U434&lt;&gt;"LIBSETS_DROP_MECHANIC_MONSTER_NAME",VLOOKUP(U434,'LibSets constants'!$I$4:$L$1000,3,FALSE),""),"")</f>
        <v>Arena stage chest</v>
      </c>
      <c r="W434" s="44" t="str">
        <f>IF(U434&lt;&gt;"",IF(U434&lt;&gt;"LIBSETS_DROP_MECHANIC_MONSTER_NAME",VLOOKUP(U434,'LibSets constants'!$I$4:$L$1000,4,FALSE),""),"")</f>
        <v>Arena-Phasen Schatztruhe</v>
      </c>
      <c r="X434" s="3" t="str">
        <f>IF(G434&lt;&gt;"LIBSETS_SETTYPE_BATTLEGROUND",IF(G434&lt;&gt;"LIBSETS_SETTYPE_SPECIAL",IF(Y434&lt;&gt;"",VLOOKUP(Y434,'ESO zone constants'!$D$2:$H$4950,5,FALSE),""),""),"")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constants'!$D$2:$H$4950,5,FALSE),""),""),"")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constants'!$D$2:$H$4950,5,FALSE),""),""),"")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constants'!$D$2:$H$4950,5,FALSE),""),""),"")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constants'!$D$2:$H$4950,5,FALSE),""),""),"")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 = {wayshrines={-1,-1,-1,}, dlcId=DLC_ORSINIUM</v>
      </c>
      <c r="AX434" s="21" t="str">
        <f t="shared" si="38"/>
        <v>, zoneIds={677}, veteran=false</v>
      </c>
      <c r="AY434" s="21" t="str">
        <f t="shared" si="39"/>
        <v>, setType=LIBSETS_SETTYPE_ARENA</v>
      </c>
      <c r="AZ434" s="21" t="str">
        <f t="shared" si="40"/>
        <v>, dropMechanic={LIBSETS_DROP_MECHANIC_ARENA_STAGE_CHEST}},</v>
      </c>
      <c r="BA434" s="21" t="str">
        <f t="shared" si="41"/>
        <v xml:space="preserve"> --The Maelstrom's Shield / Schild des Mahlstroms   [Maelstrom Arena]</v>
      </c>
    </row>
    <row r="435" spans="1:53" x14ac:dyDescent="0.25">
      <c r="A435" s="5" t="s">
        <v>1446</v>
      </c>
      <c r="B435" t="s">
        <v>1481</v>
      </c>
      <c r="C435" t="s">
        <v>1482</v>
      </c>
      <c r="D435" s="3" t="str">
        <f t="shared" si="36"/>
        <v>???</v>
      </c>
      <c r="E435" s="64" t="s">
        <v>1834</v>
      </c>
      <c r="F435" t="s">
        <v>1489</v>
      </c>
      <c r="G435" s="8" t="s">
        <v>1647</v>
      </c>
      <c r="I435" t="s">
        <v>97</v>
      </c>
      <c r="J435" t="s">
        <v>97</v>
      </c>
      <c r="K435">
        <v>-1</v>
      </c>
      <c r="L435">
        <v>-1</v>
      </c>
      <c r="M435">
        <v>-1</v>
      </c>
      <c r="N435">
        <v>0</v>
      </c>
      <c r="O435" s="70" t="s">
        <v>457</v>
      </c>
      <c r="P435" s="3">
        <f>IF(AND(G435&lt;&gt;"LIBSETS_SETTYPE_BATTLEGROUND",G435&lt;&gt;"LIBSETS_SETTYPE_SPECIAL",G435&lt;&gt;"LIBSETS_SETTYPE_MYTHIC"), IF(Q435&lt;&gt;"",VLOOKUP(Q435,'ESO zone constants'!$D$2:$H$4950,5,FALSE),""),"")</f>
        <v>677</v>
      </c>
      <c r="Q435" t="str">
        <f>IF(OR(K435="",K435&lt;=0,ISERROR(K435)),IF(AND(O435&lt;&gt;"",NOT(ISERROR(O435))),O435, ""),VLOOKUP(K435,'ESO wayshrine node constants'!$A$3:$D$10003,4,FALSE))</f>
        <v>Maelstrom Arena</v>
      </c>
      <c r="S435" s="19" t="str">
        <f>IF(AND(R435&lt;&gt;"",NOT(ISERROR(R435))),R435,IF(P435&lt;&gt;"",IF(NOT(ISERROR(VLOOKUP(P435,'ESO Dungeon constants'!$D$3:$H$9999,5,FALSE))),VLOOKUP(P435,'ESO Dungeon constants'!$D$3:$I$9999,6,FALSE),VLOOKUP(P435,'ESO zone constants'!$H$2:$K$9984,4,FALSE)),""))</f>
        <v>DLC_ORSINIUM</v>
      </c>
      <c r="T435" s="3" t="str">
        <f>IF(S435&lt;&gt;"",VLOOKUP(S435,'LibSets constants'!$B$4:$C$1000,2,FALSE),"")</f>
        <v>Orsinium</v>
      </c>
      <c r="U435" s="33" t="s">
        <v>1738</v>
      </c>
      <c r="V435" s="41" t="str">
        <f>IF(U435&lt;&gt;"",IF(U435&lt;&gt;"LIBSETS_DROP_MECHANIC_MONSTER_NAME",VLOOKUP(U435,'LibSets constants'!$I$4:$L$1000,3,FALSE),""),"")</f>
        <v>Arena stage chest</v>
      </c>
      <c r="W435" s="44" t="str">
        <f>IF(U435&lt;&gt;"",IF(U435&lt;&gt;"LIBSETS_DROP_MECHANIC_MONSTER_NAME",VLOOKUP(U435,'LibSets constants'!$I$4:$L$1000,4,FALSE),""),"")</f>
        <v>Arena-Phasen Schatztruhe</v>
      </c>
      <c r="X435" s="3" t="str">
        <f>IF(G435&lt;&gt;"LIBSETS_SETTYPE_BATTLEGROUND",IF(G435&lt;&gt;"LIBSETS_SETTYPE_SPECIAL",IF(Y435&lt;&gt;"",VLOOKUP(Y435,'ESO zone constants'!$D$2:$H$4950,5,FALSE),""),""),"")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constants'!$D$2:$H$4950,5,FALSE),""),""),"")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constants'!$D$2:$H$4950,5,FALSE),""),""),"")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constants'!$D$2:$H$4950,5,FALSE),""),""),"")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constants'!$D$2:$H$4950,5,FALSE),""),""),"")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 = {wayshrines={-1,-1,-1,}, dlcId=DLC_ORSINIUM</v>
      </c>
      <c r="AX435" s="21" t="str">
        <f t="shared" si="38"/>
        <v>, zoneIds={677}, veteran=false</v>
      </c>
      <c r="AY435" s="21" t="str">
        <f t="shared" si="39"/>
        <v>, setType=LIBSETS_SETTYPE_ARENA</v>
      </c>
      <c r="AZ435" s="21" t="str">
        <f t="shared" si="40"/>
        <v>, dropMechanic={LIBSETS_DROP_MECHANIC_ARENA_STAGE_CHEST}},</v>
      </c>
      <c r="BA435" s="21" t="str">
        <f t="shared" si="41"/>
        <v xml:space="preserve"> --The Maelstrom's Sword / Schwert des Mahlstroms   [Maelstrom Arena]</v>
      </c>
    </row>
    <row r="436" spans="1:53" x14ac:dyDescent="0.25">
      <c r="A436" s="5" t="s">
        <v>1446</v>
      </c>
      <c r="B436" t="s">
        <v>1492</v>
      </c>
      <c r="C436" t="s">
        <v>1493</v>
      </c>
      <c r="D436" s="3" t="str">
        <f t="shared" si="36"/>
        <v>???</v>
      </c>
      <c r="E436" s="62" t="s">
        <v>1835</v>
      </c>
      <c r="F436" t="s">
        <v>1490</v>
      </c>
      <c r="G436" s="8" t="s">
        <v>1647</v>
      </c>
      <c r="I436" t="s">
        <v>97</v>
      </c>
      <c r="J436" t="s">
        <v>97</v>
      </c>
      <c r="K436">
        <v>-1</v>
      </c>
      <c r="L436">
        <v>-1</v>
      </c>
      <c r="M436">
        <v>-1</v>
      </c>
      <c r="N436">
        <v>0</v>
      </c>
      <c r="O436" s="70" t="s">
        <v>447</v>
      </c>
      <c r="P436" s="3">
        <f>IF(AND(G436&lt;&gt;"LIBSETS_SETTYPE_BATTLEGROUND",G436&lt;&gt;"LIBSETS_SETTYPE_SPECIAL",G436&lt;&gt;"LIBSETS_SETTYPE_MYTHIC"), IF(Q436&lt;&gt;"",VLOOKUP(Q436,'ESO zone constants'!$D$2:$H$4950,5,FALSE),""),"")</f>
        <v>635</v>
      </c>
      <c r="Q436" t="str">
        <f>IF(OR(K436="",K436&lt;=0,ISERROR(K436)),IF(AND(O436&lt;&gt;"",NOT(ISERROR(O436))),O436, ""),VLOOKUP(K436,'ESO wayshrine node constants'!$A$3:$D$10003,4,FALSE))</f>
        <v>Dragonstar Arena</v>
      </c>
      <c r="S436" s="19" t="str">
        <f>IF(AND(R436&lt;&gt;"",NOT(ISERROR(R436))),R436,IF(P436&lt;&gt;"",IF(NOT(ISERROR(VLOOKUP(P436,'ESO Dungeon constants'!$D$3:$H$9999,5,FALSE))),VLOOKUP(P436,'ESO Dungeon constants'!$D$3:$I$9999,6,FALSE),VLOOKUP(P436,'ESO zone constants'!$H$2:$K$9984,4,FALSE)),""))</f>
        <v>DLC_BASE_GAME</v>
      </c>
      <c r="T436" s="3" t="str">
        <f>IF(S436&lt;&gt;"",VLOOKUP(S436,'LibSets constants'!$B$4:$C$1000,2,FALSE),"")</f>
        <v>Included in base game</v>
      </c>
      <c r="U436" s="33" t="s">
        <v>1738</v>
      </c>
      <c r="V436" s="41" t="str">
        <f>IF(U436&lt;&gt;"",IF(U436&lt;&gt;"LIBSETS_DROP_MECHANIC_MONSTER_NAME",VLOOKUP(U436,'LibSets constants'!$I$4:$L$1000,3,FALSE),""),"")</f>
        <v>Arena stage chest</v>
      </c>
      <c r="W436" s="44" t="str">
        <f>IF(U436&lt;&gt;"",IF(U436&lt;&gt;"LIBSETS_DROP_MECHANIC_MONSTER_NAME",VLOOKUP(U436,'LibSets constants'!$I$4:$L$1000,4,FALSE),""),"")</f>
        <v>Arena-Phasen Schatztruhe</v>
      </c>
      <c r="X436" s="3" t="str">
        <f>IF(G436&lt;&gt;"LIBSETS_SETTYPE_BATTLEGROUND",IF(G436&lt;&gt;"LIBSETS_SETTYPE_SPECIAL",IF(Y436&lt;&gt;"",VLOOKUP(Y436,'ESO zone constants'!$D$2:$H$4950,5,FALSE),""),""),"")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constants'!$D$2:$H$4950,5,FALSE),""),""),"")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constants'!$D$2:$H$4950,5,FALSE),""),""),"")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constants'!$D$2:$H$4950,5,FALSE),""),""),"")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constants'!$D$2:$H$4950,5,FALSE),""),""),"")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 = {wayshrines={-1,-1,-1,}, dlcId=DLC_BASE_GAME</v>
      </c>
      <c r="AX436" s="21" t="str">
        <f t="shared" si="38"/>
        <v>, zoneIds={635}, veteran=false</v>
      </c>
      <c r="AY436" s="21" t="str">
        <f t="shared" si="39"/>
        <v>, setType=LIBSETS_SETTYPE_ARENA</v>
      </c>
      <c r="AZ436" s="21" t="str">
        <f t="shared" si="40"/>
        <v>, dropMechanic={LIBSETS_DROP_MECHANIC_ARENA_STAGE_CHEST}},</v>
      </c>
      <c r="BA436" s="21" t="str">
        <f t="shared" si="41"/>
        <v xml:space="preserve"> --The Master's Axe / Axt des Meisters   [Dragonstar Arena]</v>
      </c>
    </row>
    <row r="437" spans="1:53" x14ac:dyDescent="0.25">
      <c r="A437" s="5" t="s">
        <v>1446</v>
      </c>
      <c r="B437" t="s">
        <v>1500</v>
      </c>
      <c r="C437" t="s">
        <v>1502</v>
      </c>
      <c r="D437" s="3" t="str">
        <f t="shared" si="36"/>
        <v>???</v>
      </c>
      <c r="E437" s="62" t="s">
        <v>1835</v>
      </c>
      <c r="F437" t="s">
        <v>1490</v>
      </c>
      <c r="G437" s="8" t="s">
        <v>1647</v>
      </c>
      <c r="I437" t="s">
        <v>97</v>
      </c>
      <c r="J437" t="s">
        <v>97</v>
      </c>
      <c r="K437">
        <v>-1</v>
      </c>
      <c r="L437">
        <v>-1</v>
      </c>
      <c r="M437">
        <v>-1</v>
      </c>
      <c r="N437">
        <v>0</v>
      </c>
      <c r="O437" s="70" t="s">
        <v>447</v>
      </c>
      <c r="P437" s="3">
        <f>IF(AND(G437&lt;&gt;"LIBSETS_SETTYPE_BATTLEGROUND",G437&lt;&gt;"LIBSETS_SETTYPE_SPECIAL",G437&lt;&gt;"LIBSETS_SETTYPE_MYTHIC"), IF(Q437&lt;&gt;"",VLOOKUP(Q437,'ESO zone constants'!$D$2:$H$4950,5,FALSE),""),"")</f>
        <v>635</v>
      </c>
      <c r="Q437" t="str">
        <f>IF(OR(K437="",K437&lt;=0,ISERROR(K437)),IF(AND(O437&lt;&gt;"",NOT(ISERROR(O437))),O437, ""),VLOOKUP(K437,'ESO wayshrine node constants'!$A$3:$D$10003,4,FALSE))</f>
        <v>Dragonstar Arena</v>
      </c>
      <c r="S437" s="19" t="str">
        <f>IF(AND(R437&lt;&gt;"",NOT(ISERROR(R437))),R437,IF(P437&lt;&gt;"",IF(NOT(ISERROR(VLOOKUP(P437,'ESO Dungeon constants'!$D$3:$H$9999,5,FALSE))),VLOOKUP(P437,'ESO Dungeon constants'!$D$3:$I$9999,6,FALSE),VLOOKUP(P437,'ESO zone constants'!$H$2:$K$9984,4,FALSE)),""))</f>
        <v>DLC_BASE_GAME</v>
      </c>
      <c r="T437" s="3" t="str">
        <f>IF(S437&lt;&gt;"",VLOOKUP(S437,'LibSets constants'!$B$4:$C$1000,2,FALSE),"")</f>
        <v>Included in base game</v>
      </c>
      <c r="U437" s="33" t="s">
        <v>1738</v>
      </c>
      <c r="V437" s="41" t="str">
        <f>IF(U437&lt;&gt;"",IF(U437&lt;&gt;"LIBSETS_DROP_MECHANIC_MONSTER_NAME",VLOOKUP(U437,'LibSets constants'!$I$4:$L$1000,3,FALSE),""),"")</f>
        <v>Arena stage chest</v>
      </c>
      <c r="W437" s="44" t="str">
        <f>IF(U437&lt;&gt;"",IF(U437&lt;&gt;"LIBSETS_DROP_MECHANIC_MONSTER_NAME",VLOOKUP(U437,'LibSets constants'!$I$4:$L$1000,4,FALSE),""),"")</f>
        <v>Arena-Phasen Schatztruhe</v>
      </c>
      <c r="X437" s="3" t="str">
        <f>IF(G437&lt;&gt;"LIBSETS_SETTYPE_BATTLEGROUND",IF(G437&lt;&gt;"LIBSETS_SETTYPE_SPECIAL",IF(Y437&lt;&gt;"",VLOOKUP(Y437,'ESO zone constants'!$D$2:$H$4950,5,FALSE),""),""),"")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constants'!$D$2:$H$4950,5,FALSE),""),""),"")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constants'!$D$2:$H$4950,5,FALSE),""),""),"")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constants'!$D$2:$H$4950,5,FALSE),""),""),"")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constants'!$D$2:$H$4950,5,FALSE),""),""),"")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 = {wayshrines={-1,-1,-1,}, dlcId=DLC_BASE_GAME</v>
      </c>
      <c r="AX437" s="21" t="str">
        <f t="shared" si="38"/>
        <v>, zoneIds={635}, veteran=false</v>
      </c>
      <c r="AY437" s="21" t="str">
        <f t="shared" si="39"/>
        <v>, setType=LIBSETS_SETTYPE_ARENA</v>
      </c>
      <c r="AZ437" s="21" t="str">
        <f t="shared" si="40"/>
        <v>, dropMechanic={LIBSETS_DROP_MECHANIC_ARENA_STAGE_CHEST}},</v>
      </c>
      <c r="BA437" s="21" t="str">
        <f t="shared" si="41"/>
        <v xml:space="preserve"> --The Master's Battle Axe / Streitaxt des Meisters   [Dragonstar Arena]</v>
      </c>
    </row>
    <row r="438" spans="1:53" x14ac:dyDescent="0.25">
      <c r="A438" s="47" t="s">
        <v>1446</v>
      </c>
      <c r="B438" t="s">
        <v>1461</v>
      </c>
      <c r="C438" t="s">
        <v>1462</v>
      </c>
      <c r="D438" s="3" t="str">
        <f t="shared" si="36"/>
        <v>???</v>
      </c>
      <c r="E438" s="62" t="s">
        <v>1835</v>
      </c>
      <c r="F438" t="s">
        <v>1490</v>
      </c>
      <c r="G438" s="8" t="s">
        <v>1647</v>
      </c>
      <c r="I438" t="s">
        <v>97</v>
      </c>
      <c r="J438" t="s">
        <v>97</v>
      </c>
      <c r="K438">
        <v>-1</v>
      </c>
      <c r="L438">
        <v>-1</v>
      </c>
      <c r="M438">
        <v>-1</v>
      </c>
      <c r="N438">
        <v>0</v>
      </c>
      <c r="O438" s="70" t="s">
        <v>447</v>
      </c>
      <c r="P438" s="3">
        <f>IF(AND(G438&lt;&gt;"LIBSETS_SETTYPE_BATTLEGROUND",G438&lt;&gt;"LIBSETS_SETTYPE_SPECIAL",G438&lt;&gt;"LIBSETS_SETTYPE_MYTHIC"), IF(Q438&lt;&gt;"",VLOOKUP(Q438,'ESO zone constants'!$D$2:$H$4950,5,FALSE),""),"")</f>
        <v>635</v>
      </c>
      <c r="Q438" t="str">
        <f>IF(OR(K438="",K438&lt;=0,ISERROR(K438)),IF(AND(O438&lt;&gt;"",NOT(ISERROR(O438))),O438, ""),VLOOKUP(K438,'ESO wayshrine node constants'!$A$3:$D$10003,4,FALSE))</f>
        <v>Dragonstar Arena</v>
      </c>
      <c r="S438" s="19" t="str">
        <f>IF(AND(R438&lt;&gt;"",NOT(ISERROR(R438))),R438,IF(P438&lt;&gt;"",IF(NOT(ISERROR(VLOOKUP(P438,'ESO Dungeon constants'!$D$3:$H$9999,5,FALSE))),VLOOKUP(P438,'ESO Dungeon constants'!$D$3:$I$9999,6,FALSE),VLOOKUP(P438,'ESO zone constants'!$H$2:$K$9984,4,FALSE)),""))</f>
        <v>DLC_BASE_GAME</v>
      </c>
      <c r="T438" s="3" t="str">
        <f>IF(S438&lt;&gt;"",VLOOKUP(S438,'LibSets constants'!$B$4:$C$1000,2,FALSE),"")</f>
        <v>Included in base game</v>
      </c>
      <c r="U438" s="33" t="s">
        <v>1738</v>
      </c>
      <c r="V438" s="41" t="str">
        <f>IF(U438&lt;&gt;"",IF(U438&lt;&gt;"LIBSETS_DROP_MECHANIC_MONSTER_NAME",VLOOKUP(U438,'LibSets constants'!$I$4:$L$1000,3,FALSE),""),"")</f>
        <v>Arena stage chest</v>
      </c>
      <c r="W438" s="44" t="str">
        <f>IF(U438&lt;&gt;"",IF(U438&lt;&gt;"LIBSETS_DROP_MECHANIC_MONSTER_NAME",VLOOKUP(U438,'LibSets constants'!$I$4:$L$1000,4,FALSE),""),"")</f>
        <v>Arena-Phasen Schatztruhe</v>
      </c>
      <c r="X438" s="3" t="str">
        <f>IF(G438&lt;&gt;"LIBSETS_SETTYPE_BATTLEGROUND",IF(G438&lt;&gt;"LIBSETS_SETTYPE_SPECIAL",IF(Y438&lt;&gt;"",VLOOKUP(Y438,'ESO zone constants'!$D$2:$H$4950,5,FALSE),""),""),"")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constants'!$D$2:$H$4950,5,FALSE),""),""),"")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constants'!$D$2:$H$4950,5,FALSE),""),""),"")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constants'!$D$2:$H$4950,5,FALSE),""),""),"")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constants'!$D$2:$H$4950,5,FALSE),""),""),"")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 = {wayshrines={-1,-1,-1,}, dlcId=DLC_BASE_GAME</v>
      </c>
      <c r="AX438" s="21" t="str">
        <f t="shared" si="38"/>
        <v>, zoneIds={635}, veteran=false</v>
      </c>
      <c r="AY438" s="21" t="str">
        <f t="shared" si="39"/>
        <v>, setType=LIBSETS_SETTYPE_ARENA</v>
      </c>
      <c r="AZ438" s="21" t="str">
        <f t="shared" si="40"/>
        <v>, dropMechanic={LIBSETS_DROP_MECHANIC_ARENA_STAGE_CHEST}},</v>
      </c>
      <c r="BA438" s="21" t="str">
        <f t="shared" si="41"/>
        <v xml:space="preserve"> --The Master's Bow / Bogen des Meisters   [Dragonstar Arena]</v>
      </c>
    </row>
    <row r="439" spans="1:53" x14ac:dyDescent="0.25">
      <c r="A439" s="5" t="s">
        <v>1446</v>
      </c>
      <c r="B439" t="s">
        <v>1465</v>
      </c>
      <c r="C439" t="s">
        <v>1466</v>
      </c>
      <c r="D439" s="3" t="str">
        <f t="shared" si="36"/>
        <v>???</v>
      </c>
      <c r="E439" s="62" t="s">
        <v>1835</v>
      </c>
      <c r="F439" t="s">
        <v>1490</v>
      </c>
      <c r="G439" s="8" t="s">
        <v>1647</v>
      </c>
      <c r="I439" t="s">
        <v>97</v>
      </c>
      <c r="J439" t="s">
        <v>97</v>
      </c>
      <c r="K439">
        <v>-1</v>
      </c>
      <c r="L439">
        <v>-1</v>
      </c>
      <c r="M439">
        <v>-1</v>
      </c>
      <c r="N439">
        <v>0</v>
      </c>
      <c r="O439" s="70" t="s">
        <v>447</v>
      </c>
      <c r="P439" s="3">
        <f>IF(AND(G439&lt;&gt;"LIBSETS_SETTYPE_BATTLEGROUND",G439&lt;&gt;"LIBSETS_SETTYPE_SPECIAL",G439&lt;&gt;"LIBSETS_SETTYPE_MYTHIC"), IF(Q439&lt;&gt;"",VLOOKUP(Q439,'ESO zone constants'!$D$2:$H$4950,5,FALSE),""),"")</f>
        <v>635</v>
      </c>
      <c r="Q439" t="str">
        <f>IF(OR(K439="",K439&lt;=0,ISERROR(K439)),IF(AND(O439&lt;&gt;"",NOT(ISERROR(O439))),O439, ""),VLOOKUP(K439,'ESO wayshrine node constants'!$A$3:$D$10003,4,FALSE))</f>
        <v>Dragonstar Arena</v>
      </c>
      <c r="S439" s="19" t="str">
        <f>IF(AND(R439&lt;&gt;"",NOT(ISERROR(R439))),R439,IF(P439&lt;&gt;"",IF(NOT(ISERROR(VLOOKUP(P439,'ESO Dungeon constants'!$D$3:$H$9999,5,FALSE))),VLOOKUP(P439,'ESO Dungeon constants'!$D$3:$I$9999,6,FALSE),VLOOKUP(P439,'ESO zone constants'!$H$2:$K$9984,4,FALSE)),""))</f>
        <v>DLC_BASE_GAME</v>
      </c>
      <c r="T439" s="3" t="str">
        <f>IF(S439&lt;&gt;"",VLOOKUP(S439,'LibSets constants'!$B$4:$C$1000,2,FALSE),"")</f>
        <v>Included in base game</v>
      </c>
      <c r="U439" s="33" t="s">
        <v>1738</v>
      </c>
      <c r="V439" s="41" t="str">
        <f>IF(U439&lt;&gt;"",IF(U439&lt;&gt;"LIBSETS_DROP_MECHANIC_MONSTER_NAME",VLOOKUP(U439,'LibSets constants'!$I$4:$L$1000,3,FALSE),""),"")</f>
        <v>Arena stage chest</v>
      </c>
      <c r="W439" s="44" t="str">
        <f>IF(U439&lt;&gt;"",IF(U439&lt;&gt;"LIBSETS_DROP_MECHANIC_MONSTER_NAME",VLOOKUP(U439,'LibSets constants'!$I$4:$L$1000,4,FALSE),""),"")</f>
        <v>Arena-Phasen Schatztruhe</v>
      </c>
      <c r="X439" s="3" t="str">
        <f>IF(G439&lt;&gt;"LIBSETS_SETTYPE_BATTLEGROUND",IF(G439&lt;&gt;"LIBSETS_SETTYPE_SPECIAL",IF(Y439&lt;&gt;"",VLOOKUP(Y439,'ESO zone constants'!$D$2:$H$4950,5,FALSE),""),""),"")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constants'!$D$2:$H$4950,5,FALSE),""),""),"")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constants'!$D$2:$H$4950,5,FALSE),""),""),"")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constants'!$D$2:$H$4950,5,FALSE),""),""),"")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constants'!$D$2:$H$4950,5,FALSE),""),""),"")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 = {wayshrines={-1,-1,-1,}, dlcId=DLC_BASE_GAME</v>
      </c>
      <c r="AX439" s="21" t="str">
        <f t="shared" si="38"/>
        <v>, zoneIds={635}, veteran=false</v>
      </c>
      <c r="AY439" s="21" t="str">
        <f t="shared" si="39"/>
        <v>, setType=LIBSETS_SETTYPE_ARENA</v>
      </c>
      <c r="AZ439" s="21" t="str">
        <f t="shared" si="40"/>
        <v>, dropMechanic={LIBSETS_DROP_MECHANIC_ARENA_STAGE_CHEST}},</v>
      </c>
      <c r="BA439" s="21" t="str">
        <f t="shared" si="41"/>
        <v xml:space="preserve"> --The Master's Dagger / Dolch des Meisters   [Dragonstar Arena]</v>
      </c>
    </row>
    <row r="440" spans="1:53" x14ac:dyDescent="0.25">
      <c r="A440" s="5" t="s">
        <v>1446</v>
      </c>
      <c r="B440" t="s">
        <v>1453</v>
      </c>
      <c r="C440" t="s">
        <v>1454</v>
      </c>
      <c r="D440" s="3" t="str">
        <f t="shared" si="36"/>
        <v>???</v>
      </c>
      <c r="E440" s="62" t="s">
        <v>1835</v>
      </c>
      <c r="F440" t="s">
        <v>1490</v>
      </c>
      <c r="G440" s="8" t="s">
        <v>1647</v>
      </c>
      <c r="I440" t="s">
        <v>97</v>
      </c>
      <c r="J440" t="s">
        <v>97</v>
      </c>
      <c r="K440">
        <v>-1</v>
      </c>
      <c r="L440">
        <v>-1</v>
      </c>
      <c r="M440">
        <v>-1</v>
      </c>
      <c r="N440">
        <v>0</v>
      </c>
      <c r="O440" s="70" t="s">
        <v>447</v>
      </c>
      <c r="P440" s="3">
        <f>IF(AND(G440&lt;&gt;"LIBSETS_SETTYPE_BATTLEGROUND",G440&lt;&gt;"LIBSETS_SETTYPE_SPECIAL",G440&lt;&gt;"LIBSETS_SETTYPE_MYTHIC"), IF(Q440&lt;&gt;"",VLOOKUP(Q440,'ESO zone constants'!$D$2:$H$4950,5,FALSE),""),"")</f>
        <v>635</v>
      </c>
      <c r="Q440" t="str">
        <f>IF(OR(K440="",K440&lt;=0,ISERROR(K440)),IF(AND(O440&lt;&gt;"",NOT(ISERROR(O440))),O440, ""),VLOOKUP(K440,'ESO wayshrine node constants'!$A$3:$D$10003,4,FALSE))</f>
        <v>Dragonstar Arena</v>
      </c>
      <c r="S440" s="19" t="str">
        <f>IF(AND(R440&lt;&gt;"",NOT(ISERROR(R440))),R440,IF(P440&lt;&gt;"",IF(NOT(ISERROR(VLOOKUP(P440,'ESO Dungeon constants'!$D$3:$H$9999,5,FALSE))),VLOOKUP(P440,'ESO Dungeon constants'!$D$3:$I$9999,6,FALSE),VLOOKUP(P440,'ESO zone constants'!$H$2:$K$9984,4,FALSE)),""))</f>
        <v>DLC_BASE_GAME</v>
      </c>
      <c r="T440" s="3" t="str">
        <f>IF(S440&lt;&gt;"",VLOOKUP(S440,'LibSets constants'!$B$4:$C$1000,2,FALSE),"")</f>
        <v>Included in base game</v>
      </c>
      <c r="U440" s="33" t="s">
        <v>1738</v>
      </c>
      <c r="V440" s="41" t="str">
        <f>IF(U440&lt;&gt;"",IF(U440&lt;&gt;"LIBSETS_DROP_MECHANIC_MONSTER_NAME",VLOOKUP(U440,'LibSets constants'!$I$4:$L$1000,3,FALSE),""),"")</f>
        <v>Arena stage chest</v>
      </c>
      <c r="W440" s="44" t="str">
        <f>IF(U440&lt;&gt;"",IF(U440&lt;&gt;"LIBSETS_DROP_MECHANIC_MONSTER_NAME",VLOOKUP(U440,'LibSets constants'!$I$4:$L$1000,4,FALSE),""),"")</f>
        <v>Arena-Phasen Schatztruhe</v>
      </c>
      <c r="X440" s="3" t="str">
        <f>IF(G440&lt;&gt;"LIBSETS_SETTYPE_BATTLEGROUND",IF(G440&lt;&gt;"LIBSETS_SETTYPE_SPECIAL",IF(Y440&lt;&gt;"",VLOOKUP(Y440,'ESO zone constants'!$D$2:$H$4950,5,FALSE),""),""),"")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constants'!$D$2:$H$4950,5,FALSE),""),""),"")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constants'!$D$2:$H$4950,5,FALSE),""),""),"")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constants'!$D$2:$H$4950,5,FALSE),""),""),"")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constants'!$D$2:$H$4950,5,FALSE),""),""),"")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 {wayshrines={-1,-1,-1,}, dlcId=DLC_BASE_GAME</v>
      </c>
      <c r="AX440" s="21" t="str">
        <f t="shared" si="38"/>
        <v>, zoneIds={635}, veteran=false</v>
      </c>
      <c r="AY440" s="21" t="str">
        <f t="shared" si="39"/>
        <v>, setType=LIBSETS_SETTYPE_ARENA</v>
      </c>
      <c r="AZ440" s="21" t="str">
        <f t="shared" si="40"/>
        <v>, dropMechanic={LIBSETS_DROP_MECHANIC_ARENA_STAGE_CHEST}},</v>
      </c>
      <c r="BA440" s="21" t="str">
        <f t="shared" si="41"/>
        <v xml:space="preserve"> --The Master's Greatsword / Bidenhänder des Meisters   [Dragonstar Arena]</v>
      </c>
    </row>
    <row r="441" spans="1:53" x14ac:dyDescent="0.25">
      <c r="A441" s="5" t="s">
        <v>1446</v>
      </c>
      <c r="B441" t="s">
        <v>1467</v>
      </c>
      <c r="C441" t="s">
        <v>1468</v>
      </c>
      <c r="D441" s="3" t="str">
        <f t="shared" si="36"/>
        <v>???</v>
      </c>
      <c r="E441" s="62" t="s">
        <v>1835</v>
      </c>
      <c r="F441" t="s">
        <v>1490</v>
      </c>
      <c r="G441" s="8" t="s">
        <v>1647</v>
      </c>
      <c r="H441" s="43"/>
      <c r="I441" t="s">
        <v>97</v>
      </c>
      <c r="J441" t="s">
        <v>97</v>
      </c>
      <c r="K441">
        <v>-1</v>
      </c>
      <c r="L441">
        <v>-1</v>
      </c>
      <c r="M441">
        <v>-1</v>
      </c>
      <c r="N441">
        <v>0</v>
      </c>
      <c r="O441" s="70" t="s">
        <v>447</v>
      </c>
      <c r="P441" s="3">
        <f>IF(AND(G441&lt;&gt;"LIBSETS_SETTYPE_BATTLEGROUND",G441&lt;&gt;"LIBSETS_SETTYPE_SPECIAL",G441&lt;&gt;"LIBSETS_SETTYPE_MYTHIC"), IF(Q441&lt;&gt;"",VLOOKUP(Q441,'ESO zone constants'!$D$2:$H$4950,5,FALSE),""),"")</f>
        <v>635</v>
      </c>
      <c r="Q441" t="str">
        <f>IF(OR(K441="",K441&lt;=0,ISERROR(K441)),IF(AND(O441&lt;&gt;"",NOT(ISERROR(O441))),O441, ""),VLOOKUP(K441,'ESO wayshrine node constants'!$A$3:$D$10003,4,FALSE))</f>
        <v>Dragonstar Arena</v>
      </c>
      <c r="S441" s="19" t="str">
        <f>IF(AND(R441&lt;&gt;"",NOT(ISERROR(R441))),R441,IF(P441&lt;&gt;"",IF(NOT(ISERROR(VLOOKUP(P441,'ESO Dungeon constants'!$D$3:$H$9999,5,FALSE))),VLOOKUP(P441,'ESO Dungeon constants'!$D$3:$I$9999,6,FALSE),VLOOKUP(P441,'ESO zone constants'!$H$2:$K$9984,4,FALSE)),""))</f>
        <v>DLC_BASE_GAME</v>
      </c>
      <c r="T441" s="3" t="str">
        <f>IF(S441&lt;&gt;"",VLOOKUP(S441,'LibSets constants'!$B$4:$C$1000,2,FALSE),"")</f>
        <v>Included in base game</v>
      </c>
      <c r="U441" s="33" t="s">
        <v>1738</v>
      </c>
      <c r="V441" s="41" t="str">
        <f>IF(U441&lt;&gt;"",IF(U441&lt;&gt;"LIBSETS_DROP_MECHANIC_MONSTER_NAME",VLOOKUP(U441,'LibSets constants'!$I$4:$L$1000,3,FALSE),""),"")</f>
        <v>Arena stage chest</v>
      </c>
      <c r="W441" s="44" t="str">
        <f>IF(U441&lt;&gt;"",IF(U441&lt;&gt;"LIBSETS_DROP_MECHANIC_MONSTER_NAME",VLOOKUP(U441,'LibSets constants'!$I$4:$L$1000,4,FALSE),""),"")</f>
        <v>Arena-Phasen Schatztruhe</v>
      </c>
      <c r="X441" s="3" t="str">
        <f>IF(G441&lt;&gt;"LIBSETS_SETTYPE_BATTLEGROUND",IF(G441&lt;&gt;"LIBSETS_SETTYPE_SPECIAL",IF(Y441&lt;&gt;"",VLOOKUP(Y441,'ESO zone constants'!$D$2:$H$4950,5,FALSE),""),""),"")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constants'!$D$2:$H$4950,5,FALSE),""),""),"")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constants'!$D$2:$H$4950,5,FALSE),""),""),"")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constants'!$D$2:$H$4950,5,FALSE),""),""),"")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constants'!$D$2:$H$4950,5,FALSE),""),""),"")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 = {wayshrines={-1,-1,-1,}, dlcId=DLC_BASE_GAME</v>
      </c>
      <c r="AX441" s="21" t="str">
        <f t="shared" si="38"/>
        <v>, zoneIds={635}, veteran=false</v>
      </c>
      <c r="AY441" s="21" t="str">
        <f t="shared" si="39"/>
        <v>, setType=LIBSETS_SETTYPE_ARENA</v>
      </c>
      <c r="AZ441" s="21" t="str">
        <f t="shared" si="40"/>
        <v>, dropMechanic={LIBSETS_DROP_MECHANIC_ARENA_STAGE_CHEST}},</v>
      </c>
      <c r="BA441" s="21" t="str">
        <f t="shared" si="41"/>
        <v xml:space="preserve"> --The Master's Ice Staff / Eisstab des Meisters   [Dragonstar Arena]</v>
      </c>
    </row>
    <row r="442" spans="1:53" x14ac:dyDescent="0.25">
      <c r="A442" s="5" t="s">
        <v>1446</v>
      </c>
      <c r="B442" t="s">
        <v>1471</v>
      </c>
      <c r="C442" t="s">
        <v>1472</v>
      </c>
      <c r="D442" s="3" t="str">
        <f t="shared" si="36"/>
        <v>???</v>
      </c>
      <c r="E442" s="62" t="s">
        <v>1835</v>
      </c>
      <c r="F442" t="s">
        <v>1490</v>
      </c>
      <c r="G442" s="8" t="s">
        <v>1647</v>
      </c>
      <c r="I442" t="s">
        <v>97</v>
      </c>
      <c r="J442" t="s">
        <v>97</v>
      </c>
      <c r="K442">
        <v>-1</v>
      </c>
      <c r="L442">
        <v>-1</v>
      </c>
      <c r="M442">
        <v>-1</v>
      </c>
      <c r="N442">
        <v>0</v>
      </c>
      <c r="O442" s="70" t="s">
        <v>447</v>
      </c>
      <c r="P442" s="3">
        <f>IF(AND(G442&lt;&gt;"LIBSETS_SETTYPE_BATTLEGROUND",G442&lt;&gt;"LIBSETS_SETTYPE_SPECIAL",G442&lt;&gt;"LIBSETS_SETTYPE_MYTHIC"), IF(Q442&lt;&gt;"",VLOOKUP(Q442,'ESO zone constants'!$D$2:$H$4950,5,FALSE),""),"")</f>
        <v>635</v>
      </c>
      <c r="Q442" t="str">
        <f>IF(OR(K442="",K442&lt;=0,ISERROR(K442)),IF(AND(O442&lt;&gt;"",NOT(ISERROR(O442))),O442, ""),VLOOKUP(K442,'ESO wayshrine node constants'!$A$3:$D$10003,4,FALSE))</f>
        <v>Dragonstar Arena</v>
      </c>
      <c r="S442" s="19" t="str">
        <f>IF(AND(R442&lt;&gt;"",NOT(ISERROR(R442))),R442,IF(P442&lt;&gt;"",IF(NOT(ISERROR(VLOOKUP(P442,'ESO Dungeon constants'!$D$3:$H$9999,5,FALSE))),VLOOKUP(P442,'ESO Dungeon constants'!$D$3:$I$9999,6,FALSE),VLOOKUP(P442,'ESO zone constants'!$H$2:$K$9984,4,FALSE)),""))</f>
        <v>DLC_BASE_GAME</v>
      </c>
      <c r="T442" s="3" t="str">
        <f>IF(S442&lt;&gt;"",VLOOKUP(S442,'LibSets constants'!$B$4:$C$1000,2,FALSE),"")</f>
        <v>Included in base game</v>
      </c>
      <c r="U442" s="33" t="s">
        <v>1738</v>
      </c>
      <c r="V442" s="41" t="str">
        <f>IF(U442&lt;&gt;"",IF(U442&lt;&gt;"LIBSETS_DROP_MECHANIC_MONSTER_NAME",VLOOKUP(U442,'LibSets constants'!$I$4:$L$1000,3,FALSE),""),"")</f>
        <v>Arena stage chest</v>
      </c>
      <c r="W442" s="44" t="str">
        <f>IF(U442&lt;&gt;"",IF(U442&lt;&gt;"LIBSETS_DROP_MECHANIC_MONSTER_NAME",VLOOKUP(U442,'LibSets constants'!$I$4:$L$1000,4,FALSE),""),"")</f>
        <v>Arena-Phasen Schatztruhe</v>
      </c>
      <c r="X442" s="3" t="str">
        <f>IF(G442&lt;&gt;"LIBSETS_SETTYPE_BATTLEGROUND",IF(G442&lt;&gt;"LIBSETS_SETTYPE_SPECIAL",IF(Y442&lt;&gt;"",VLOOKUP(Y442,'ESO zone constants'!$D$2:$H$4950,5,FALSE),""),""),"")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constants'!$D$2:$H$4950,5,FALSE),""),""),"")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constants'!$D$2:$H$4950,5,FALSE),""),""),"")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constants'!$D$2:$H$4950,5,FALSE),""),""),"")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constants'!$D$2:$H$4950,5,FALSE),""),""),"")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 {wayshrines={-1,-1,-1,}, dlcId=DLC_BASE_GAME</v>
      </c>
      <c r="AX442" s="21" t="str">
        <f t="shared" si="38"/>
        <v>, zoneIds={635}, veteran=false</v>
      </c>
      <c r="AY442" s="21" t="str">
        <f t="shared" si="39"/>
        <v>, setType=LIBSETS_SETTYPE_ARENA</v>
      </c>
      <c r="AZ442" s="21" t="str">
        <f t="shared" si="40"/>
        <v>, dropMechanic={LIBSETS_DROP_MECHANIC_ARENA_STAGE_CHEST}},</v>
      </c>
      <c r="BA442" s="21" t="str">
        <f t="shared" si="41"/>
        <v xml:space="preserve"> --The Master's Inferno Staff / Flammenstab des Meisters   [Dragonstar Arena]</v>
      </c>
    </row>
    <row r="443" spans="1:53" x14ac:dyDescent="0.25">
      <c r="A443" s="5" t="s">
        <v>1446</v>
      </c>
      <c r="B443" t="s">
        <v>1457</v>
      </c>
      <c r="C443" t="s">
        <v>1458</v>
      </c>
      <c r="D443" s="3" t="str">
        <f t="shared" si="36"/>
        <v>???</v>
      </c>
      <c r="E443" s="62" t="s">
        <v>1835</v>
      </c>
      <c r="F443" t="s">
        <v>1490</v>
      </c>
      <c r="G443" s="8" t="s">
        <v>1647</v>
      </c>
      <c r="I443" t="s">
        <v>97</v>
      </c>
      <c r="J443" t="s">
        <v>97</v>
      </c>
      <c r="K443">
        <v>-1</v>
      </c>
      <c r="L443">
        <v>-1</v>
      </c>
      <c r="M443">
        <v>-1</v>
      </c>
      <c r="N443">
        <v>0</v>
      </c>
      <c r="O443" s="70" t="s">
        <v>447</v>
      </c>
      <c r="P443" s="3">
        <f>IF(AND(G443&lt;&gt;"LIBSETS_SETTYPE_BATTLEGROUND",G443&lt;&gt;"LIBSETS_SETTYPE_SPECIAL",G443&lt;&gt;"LIBSETS_SETTYPE_MYTHIC"), IF(Q443&lt;&gt;"",VLOOKUP(Q443,'ESO zone constants'!$D$2:$H$4950,5,FALSE),""),"")</f>
        <v>635</v>
      </c>
      <c r="Q443" t="str">
        <f>IF(OR(K443="",K443&lt;=0,ISERROR(K443)),IF(AND(O443&lt;&gt;"",NOT(ISERROR(O443))),O443, ""),VLOOKUP(K443,'ESO wayshrine node constants'!$A$3:$D$10003,4,FALSE))</f>
        <v>Dragonstar Arena</v>
      </c>
      <c r="S443" s="19" t="str">
        <f>IF(AND(R443&lt;&gt;"",NOT(ISERROR(R443))),R443,IF(P443&lt;&gt;"",IF(NOT(ISERROR(VLOOKUP(P443,'ESO Dungeon constants'!$D$3:$H$9999,5,FALSE))),VLOOKUP(P443,'ESO Dungeon constants'!$D$3:$I$9999,6,FALSE),VLOOKUP(P443,'ESO zone constants'!$H$2:$K$9984,4,FALSE)),""))</f>
        <v>DLC_BASE_GAME</v>
      </c>
      <c r="T443" s="3" t="str">
        <f>IF(S443&lt;&gt;"",VLOOKUP(S443,'LibSets constants'!$B$4:$C$1000,2,FALSE),"")</f>
        <v>Included in base game</v>
      </c>
      <c r="U443" s="33" t="s">
        <v>1738</v>
      </c>
      <c r="V443" s="41" t="str">
        <f>IF(U443&lt;&gt;"",IF(U443&lt;&gt;"LIBSETS_DROP_MECHANIC_MONSTER_NAME",VLOOKUP(U443,'LibSets constants'!$I$4:$L$1000,3,FALSE),""),"")</f>
        <v>Arena stage chest</v>
      </c>
      <c r="W443" s="44" t="str">
        <f>IF(U443&lt;&gt;"",IF(U443&lt;&gt;"LIBSETS_DROP_MECHANIC_MONSTER_NAME",VLOOKUP(U443,'LibSets constants'!$I$4:$L$1000,4,FALSE),""),"")</f>
        <v>Arena-Phasen Schatztruhe</v>
      </c>
      <c r="X443" s="3" t="str">
        <f>IF(G443&lt;&gt;"LIBSETS_SETTYPE_BATTLEGROUND",IF(G443&lt;&gt;"LIBSETS_SETTYPE_SPECIAL",IF(Y443&lt;&gt;"",VLOOKUP(Y443,'ESO zone constants'!$D$2:$H$4950,5,FALSE),""),""),"")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constants'!$D$2:$H$4950,5,FALSE),""),""),"")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constants'!$D$2:$H$4950,5,FALSE),""),""),"")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constants'!$D$2:$H$4950,5,FALSE),""),""),"")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constants'!$D$2:$H$4950,5,FALSE),""),""),"")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 = {wayshrines={-1,-1,-1,}, dlcId=DLC_BASE_GAME</v>
      </c>
      <c r="AX443" s="21" t="str">
        <f t="shared" si="38"/>
        <v>, zoneIds={635}, veteran=false</v>
      </c>
      <c r="AY443" s="21" t="str">
        <f t="shared" si="39"/>
        <v>, setType=LIBSETS_SETTYPE_ARENA</v>
      </c>
      <c r="AZ443" s="21" t="str">
        <f t="shared" si="40"/>
        <v>, dropMechanic={LIBSETS_DROP_MECHANIC_ARENA_STAGE_CHEST}},</v>
      </c>
      <c r="BA443" s="21" t="str">
        <f t="shared" si="41"/>
        <v xml:space="preserve"> --The Master's Lightning Staff / Blitzstab des Meisters   [Dragonstar Arena]</v>
      </c>
    </row>
    <row r="444" spans="1:53" x14ac:dyDescent="0.25">
      <c r="A444" s="5" t="s">
        <v>1446</v>
      </c>
      <c r="B444" t="s">
        <v>1494</v>
      </c>
      <c r="C444" t="s">
        <v>1495</v>
      </c>
      <c r="D444" s="3" t="str">
        <f t="shared" si="36"/>
        <v>???</v>
      </c>
      <c r="E444" s="62" t="s">
        <v>1835</v>
      </c>
      <c r="F444" t="s">
        <v>1490</v>
      </c>
      <c r="G444" s="8" t="s">
        <v>1647</v>
      </c>
      <c r="I444" t="s">
        <v>97</v>
      </c>
      <c r="J444" t="s">
        <v>97</v>
      </c>
      <c r="K444">
        <v>-1</v>
      </c>
      <c r="L444">
        <v>-1</v>
      </c>
      <c r="M444">
        <v>-1</v>
      </c>
      <c r="N444">
        <v>0</v>
      </c>
      <c r="O444" s="70" t="s">
        <v>447</v>
      </c>
      <c r="P444" s="3">
        <f>IF(AND(G444&lt;&gt;"LIBSETS_SETTYPE_BATTLEGROUND",G444&lt;&gt;"LIBSETS_SETTYPE_SPECIAL",G444&lt;&gt;"LIBSETS_SETTYPE_MYTHIC"), IF(Q444&lt;&gt;"",VLOOKUP(Q444,'ESO zone constants'!$D$2:$H$4950,5,FALSE),""),"")</f>
        <v>635</v>
      </c>
      <c r="Q444" t="str">
        <f>IF(OR(K444="",K444&lt;=0,ISERROR(K444)),IF(AND(O444&lt;&gt;"",NOT(ISERROR(O444))),O444, ""),VLOOKUP(K444,'ESO wayshrine node constants'!$A$3:$D$10003,4,FALSE))</f>
        <v>Dragonstar Arena</v>
      </c>
      <c r="S444" s="19" t="str">
        <f>IF(AND(R444&lt;&gt;"",NOT(ISERROR(R444))),R444,IF(P444&lt;&gt;"",IF(NOT(ISERROR(VLOOKUP(P444,'ESO Dungeon constants'!$D$3:$H$9999,5,FALSE))),VLOOKUP(P444,'ESO Dungeon constants'!$D$3:$I$9999,6,FALSE),VLOOKUP(P444,'ESO zone constants'!$H$2:$K$9984,4,FALSE)),""))</f>
        <v>DLC_BASE_GAME</v>
      </c>
      <c r="T444" s="3" t="str">
        <f>IF(S444&lt;&gt;"",VLOOKUP(S444,'LibSets constants'!$B$4:$C$1000,2,FALSE),"")</f>
        <v>Included in base game</v>
      </c>
      <c r="U444" s="33" t="s">
        <v>1738</v>
      </c>
      <c r="V444" s="41" t="str">
        <f>IF(U444&lt;&gt;"",IF(U444&lt;&gt;"LIBSETS_DROP_MECHANIC_MONSTER_NAME",VLOOKUP(U444,'LibSets constants'!$I$4:$L$1000,3,FALSE),""),"")</f>
        <v>Arena stage chest</v>
      </c>
      <c r="W444" s="44" t="str">
        <f>IF(U444&lt;&gt;"",IF(U444&lt;&gt;"LIBSETS_DROP_MECHANIC_MONSTER_NAME",VLOOKUP(U444,'LibSets constants'!$I$4:$L$1000,4,FALSE),""),"")</f>
        <v>Arena-Phasen Schatztruhe</v>
      </c>
      <c r="X444" s="3" t="str">
        <f>IF(G444&lt;&gt;"LIBSETS_SETTYPE_BATTLEGROUND",IF(G444&lt;&gt;"LIBSETS_SETTYPE_SPECIAL",IF(Y444&lt;&gt;"",VLOOKUP(Y444,'ESO zone constants'!$D$2:$H$4950,5,FALSE),""),""),"")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constants'!$D$2:$H$4950,5,FALSE),""),""),"")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constants'!$D$2:$H$4950,5,FALSE),""),""),"")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constants'!$D$2:$H$4950,5,FALSE),""),""),"")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constants'!$D$2:$H$4950,5,FALSE),""),""),"")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 {wayshrines={-1,-1,-1,}, dlcId=DLC_BASE_GAME</v>
      </c>
      <c r="AX444" s="21" t="str">
        <f t="shared" si="38"/>
        <v>, zoneIds={635}, veteran=false</v>
      </c>
      <c r="AY444" s="21" t="str">
        <f t="shared" si="39"/>
        <v>, setType=LIBSETS_SETTYPE_ARENA</v>
      </c>
      <c r="AZ444" s="21" t="str">
        <f t="shared" si="40"/>
        <v>, dropMechanic={LIBSETS_DROP_MECHANIC_ARENA_STAGE_CHEST}},</v>
      </c>
      <c r="BA444" s="21" t="str">
        <f t="shared" si="41"/>
        <v xml:space="preserve"> --The Master's Mace / Keule des Meisters   [Dragonstar Arena]</v>
      </c>
    </row>
    <row r="445" spans="1:53" x14ac:dyDescent="0.25">
      <c r="A445" s="5" t="s">
        <v>1446</v>
      </c>
      <c r="B445" t="s">
        <v>1501</v>
      </c>
      <c r="C445" t="s">
        <v>1503</v>
      </c>
      <c r="D445" s="3" t="str">
        <f t="shared" si="36"/>
        <v>???</v>
      </c>
      <c r="E445" s="62" t="s">
        <v>1835</v>
      </c>
      <c r="F445" t="s">
        <v>1490</v>
      </c>
      <c r="G445" s="8" t="s">
        <v>1647</v>
      </c>
      <c r="H445" s="43"/>
      <c r="I445" t="s">
        <v>97</v>
      </c>
      <c r="J445" t="s">
        <v>97</v>
      </c>
      <c r="K445">
        <v>-1</v>
      </c>
      <c r="L445">
        <v>-1</v>
      </c>
      <c r="M445">
        <v>-1</v>
      </c>
      <c r="N445">
        <v>0</v>
      </c>
      <c r="O445" s="70" t="s">
        <v>447</v>
      </c>
      <c r="P445" s="3">
        <f>IF(AND(G445&lt;&gt;"LIBSETS_SETTYPE_BATTLEGROUND",G445&lt;&gt;"LIBSETS_SETTYPE_SPECIAL",G445&lt;&gt;"LIBSETS_SETTYPE_MYTHIC"), IF(Q445&lt;&gt;"",VLOOKUP(Q445,'ESO zone constants'!$D$2:$H$4950,5,FALSE),""),"")</f>
        <v>635</v>
      </c>
      <c r="Q445" t="str">
        <f>IF(OR(K445="",K445&lt;=0,ISERROR(K445)),IF(AND(O445&lt;&gt;"",NOT(ISERROR(O445))),O445, ""),VLOOKUP(K445,'ESO wayshrine node constants'!$A$3:$D$10003,4,FALSE))</f>
        <v>Dragonstar Arena</v>
      </c>
      <c r="S445" s="19" t="str">
        <f>IF(AND(R445&lt;&gt;"",NOT(ISERROR(R445))),R445,IF(P445&lt;&gt;"",IF(NOT(ISERROR(VLOOKUP(P445,'ESO Dungeon constants'!$D$3:$H$9999,5,FALSE))),VLOOKUP(P445,'ESO Dungeon constants'!$D$3:$I$9999,6,FALSE),VLOOKUP(P445,'ESO zone constants'!$H$2:$K$9984,4,FALSE)),""))</f>
        <v>DLC_BASE_GAME</v>
      </c>
      <c r="T445" s="3" t="str">
        <f>IF(S445&lt;&gt;"",VLOOKUP(S445,'LibSets constants'!$B$4:$C$1000,2,FALSE),"")</f>
        <v>Included in base game</v>
      </c>
      <c r="U445" s="33" t="s">
        <v>1738</v>
      </c>
      <c r="V445" s="41" t="str">
        <f>IF(U445&lt;&gt;"",IF(U445&lt;&gt;"LIBSETS_DROP_MECHANIC_MONSTER_NAME",VLOOKUP(U445,'LibSets constants'!$I$4:$L$1000,3,FALSE),""),"")</f>
        <v>Arena stage chest</v>
      </c>
      <c r="W445" s="44" t="str">
        <f>IF(U445&lt;&gt;"",IF(U445&lt;&gt;"LIBSETS_DROP_MECHANIC_MONSTER_NAME",VLOOKUP(U445,'LibSets constants'!$I$4:$L$1000,4,FALSE),""),"")</f>
        <v>Arena-Phasen Schatztruhe</v>
      </c>
      <c r="X445" s="3" t="str">
        <f>IF(G445&lt;&gt;"LIBSETS_SETTYPE_BATTLEGROUND",IF(G445&lt;&gt;"LIBSETS_SETTYPE_SPECIAL",IF(Y445&lt;&gt;"",VLOOKUP(Y445,'ESO zone constants'!$D$2:$H$4950,5,FALSE),""),""),"")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constants'!$D$2:$H$4950,5,FALSE),""),""),"")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constants'!$D$2:$H$4950,5,FALSE),""),""),"")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constants'!$D$2:$H$4950,5,FALSE),""),""),"")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constants'!$D$2:$H$4950,5,FALSE),""),""),"")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 = {wayshrines={-1,-1,-1,}, dlcId=DLC_BASE_GAME</v>
      </c>
      <c r="AX445" s="21" t="str">
        <f t="shared" si="38"/>
        <v>, zoneIds={635}, veteran=false</v>
      </c>
      <c r="AY445" s="21" t="str">
        <f t="shared" si="39"/>
        <v>, setType=LIBSETS_SETTYPE_ARENA</v>
      </c>
      <c r="AZ445" s="21" t="str">
        <f t="shared" si="40"/>
        <v>, dropMechanic={LIBSETS_DROP_MECHANIC_ARENA_STAGE_CHEST}},</v>
      </c>
      <c r="BA445" s="21" t="str">
        <f t="shared" si="41"/>
        <v xml:space="preserve"> --The Master's Maul / Streitkolben des Meisters   [Dragonstar Arena]</v>
      </c>
    </row>
    <row r="446" spans="1:53" x14ac:dyDescent="0.25">
      <c r="A446" s="5" t="s">
        <v>1446</v>
      </c>
      <c r="B446" t="s">
        <v>1477</v>
      </c>
      <c r="C446" t="s">
        <v>1478</v>
      </c>
      <c r="D446" s="3" t="str">
        <f t="shared" si="36"/>
        <v>???</v>
      </c>
      <c r="E446" s="62" t="s">
        <v>1835</v>
      </c>
      <c r="F446" t="s">
        <v>1490</v>
      </c>
      <c r="G446" s="8" t="s">
        <v>1647</v>
      </c>
      <c r="I446" t="s">
        <v>97</v>
      </c>
      <c r="J446" t="s">
        <v>97</v>
      </c>
      <c r="K446">
        <v>-1</v>
      </c>
      <c r="L446">
        <v>-1</v>
      </c>
      <c r="M446">
        <v>-1</v>
      </c>
      <c r="N446" s="43">
        <v>0</v>
      </c>
      <c r="O446" s="70" t="s">
        <v>447</v>
      </c>
      <c r="P446" s="3">
        <f>IF(AND(G446&lt;&gt;"LIBSETS_SETTYPE_BATTLEGROUND",G446&lt;&gt;"LIBSETS_SETTYPE_SPECIAL",G446&lt;&gt;"LIBSETS_SETTYPE_MYTHIC"), IF(Q446&lt;&gt;"",VLOOKUP(Q446,'ESO zone constants'!$D$2:$H$4950,5,FALSE),""),"")</f>
        <v>635</v>
      </c>
      <c r="Q446" t="str">
        <f>IF(OR(K446="",K446&lt;=0,ISERROR(K446)),IF(AND(O446&lt;&gt;"",NOT(ISERROR(O446))),O446, ""),VLOOKUP(K446,'ESO wayshrine node constants'!$A$3:$D$10003,4,FALSE))</f>
        <v>Dragonstar Arena</v>
      </c>
      <c r="S446" s="19" t="str">
        <f>IF(AND(R446&lt;&gt;"",NOT(ISERROR(R446))),R446,IF(P446&lt;&gt;"",IF(NOT(ISERROR(VLOOKUP(P446,'ESO Dungeon constants'!$D$3:$H$9999,5,FALSE))),VLOOKUP(P446,'ESO Dungeon constants'!$D$3:$I$9999,6,FALSE),VLOOKUP(P446,'ESO zone constants'!$H$2:$K$9984,4,FALSE)),""))</f>
        <v>DLC_BASE_GAME</v>
      </c>
      <c r="T446" s="3" t="str">
        <f>IF(S446&lt;&gt;"",VLOOKUP(S446,'LibSets constants'!$B$4:$C$1000,2,FALSE),"")</f>
        <v>Included in base game</v>
      </c>
      <c r="U446" s="33" t="s">
        <v>1738</v>
      </c>
      <c r="V446" s="41" t="str">
        <f>IF(U446&lt;&gt;"",IF(U446&lt;&gt;"LIBSETS_DROP_MECHANIC_MONSTER_NAME",VLOOKUP(U446,'LibSets constants'!$I$4:$L$1000,3,FALSE),""),"")</f>
        <v>Arena stage chest</v>
      </c>
      <c r="W446" s="44" t="str">
        <f>IF(U446&lt;&gt;"",IF(U446&lt;&gt;"LIBSETS_DROP_MECHANIC_MONSTER_NAME",VLOOKUP(U446,'LibSets constants'!$I$4:$L$1000,4,FALSE),""),"")</f>
        <v>Arena-Phasen Schatztruhe</v>
      </c>
      <c r="X446" s="3" t="str">
        <f>IF(G446&lt;&gt;"LIBSETS_SETTYPE_BATTLEGROUND",IF(G446&lt;&gt;"LIBSETS_SETTYPE_SPECIAL",IF(Y446&lt;&gt;"",VLOOKUP(Y446,'ESO zone constants'!$D$2:$H$4950,5,FALSE),""),""),"")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constants'!$D$2:$H$4950,5,FALSE),""),""),"")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constants'!$D$2:$H$4950,5,FALSE),""),""),"")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constants'!$D$2:$H$4950,5,FALSE),""),""),"")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constants'!$D$2:$H$4950,5,FALSE),""),""),"")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 = {wayshrines={-1,-1,-1,}, dlcId=DLC_BASE_GAME</v>
      </c>
      <c r="AX446" s="21" t="str">
        <f t="shared" si="38"/>
        <v>, zoneIds={635}, veteran=false</v>
      </c>
      <c r="AY446" s="21" t="str">
        <f t="shared" si="39"/>
        <v>, setType=LIBSETS_SETTYPE_ARENA</v>
      </c>
      <c r="AZ446" s="21" t="str">
        <f t="shared" si="40"/>
        <v>, dropMechanic={LIBSETS_DROP_MECHANIC_ARENA_STAGE_CHEST}},</v>
      </c>
      <c r="BA446" s="21" t="str">
        <f t="shared" si="41"/>
        <v xml:space="preserve"> --The Master's Restoration Staff / Heilungsstab des Meisters   [Dragonstar Arena]</v>
      </c>
    </row>
    <row r="447" spans="1:53" x14ac:dyDescent="0.25">
      <c r="A447" s="5" t="s">
        <v>1446</v>
      </c>
      <c r="B447" t="s">
        <v>1496</v>
      </c>
      <c r="C447" t="s">
        <v>1497</v>
      </c>
      <c r="D447" s="3" t="str">
        <f t="shared" si="36"/>
        <v>???</v>
      </c>
      <c r="E447" s="62" t="s">
        <v>1835</v>
      </c>
      <c r="F447" t="s">
        <v>1490</v>
      </c>
      <c r="G447" s="8" t="s">
        <v>1647</v>
      </c>
      <c r="I447" t="s">
        <v>97</v>
      </c>
      <c r="J447" t="s">
        <v>97</v>
      </c>
      <c r="K447">
        <v>-1</v>
      </c>
      <c r="L447">
        <v>-1</v>
      </c>
      <c r="M447">
        <v>-1</v>
      </c>
      <c r="N447" s="43">
        <v>0</v>
      </c>
      <c r="O447" s="70" t="s">
        <v>447</v>
      </c>
      <c r="P447" s="3">
        <f>IF(AND(G447&lt;&gt;"LIBSETS_SETTYPE_BATTLEGROUND",G447&lt;&gt;"LIBSETS_SETTYPE_SPECIAL",G447&lt;&gt;"LIBSETS_SETTYPE_MYTHIC"), IF(Q447&lt;&gt;"",VLOOKUP(Q447,'ESO zone constants'!$D$2:$H$4950,5,FALSE),""),"")</f>
        <v>635</v>
      </c>
      <c r="Q447" t="str">
        <f>IF(OR(K447="",K447&lt;=0,ISERROR(K447)),IF(AND(O447&lt;&gt;"",NOT(ISERROR(O447))),O447, ""),VLOOKUP(K447,'ESO wayshrine node constants'!$A$3:$D$10003,4,FALSE))</f>
        <v>Dragonstar Arena</v>
      </c>
      <c r="S447" s="19" t="str">
        <f>IF(AND(R447&lt;&gt;"",NOT(ISERROR(R447))),R447,IF(P447&lt;&gt;"",IF(NOT(ISERROR(VLOOKUP(P447,'ESO Dungeon constants'!$D$3:$H$9999,5,FALSE))),VLOOKUP(P447,'ESO Dungeon constants'!$D$3:$I$9999,6,FALSE),VLOOKUP(P447,'ESO zone constants'!$H$2:$K$9984,4,FALSE)),""))</f>
        <v>DLC_BASE_GAME</v>
      </c>
      <c r="T447" s="3" t="str">
        <f>IF(S447&lt;&gt;"",VLOOKUP(S447,'LibSets constants'!$B$4:$C$1000,2,FALSE),"")</f>
        <v>Included in base game</v>
      </c>
      <c r="U447" s="33" t="s">
        <v>1738</v>
      </c>
      <c r="V447" s="41" t="str">
        <f>IF(U447&lt;&gt;"",IF(U447&lt;&gt;"LIBSETS_DROP_MECHANIC_MONSTER_NAME",VLOOKUP(U447,'LibSets constants'!$I$4:$L$1000,3,FALSE),""),"")</f>
        <v>Arena stage chest</v>
      </c>
      <c r="W447" s="44" t="str">
        <f>IF(U447&lt;&gt;"",IF(U447&lt;&gt;"LIBSETS_DROP_MECHANIC_MONSTER_NAME",VLOOKUP(U447,'LibSets constants'!$I$4:$L$1000,4,FALSE),""),"")</f>
        <v>Arena-Phasen Schatztruhe</v>
      </c>
      <c r="X447" s="3" t="str">
        <f>IF(G447&lt;&gt;"LIBSETS_SETTYPE_BATTLEGROUND",IF(G447&lt;&gt;"LIBSETS_SETTYPE_SPECIAL",IF(Y447&lt;&gt;"",VLOOKUP(Y447,'ESO zone constants'!$D$2:$H$4950,5,FALSE),""),""),"")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constants'!$D$2:$H$4950,5,FALSE),""),""),"")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constants'!$D$2:$H$4950,5,FALSE),""),""),"")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constants'!$D$2:$H$4950,5,FALSE),""),""),"")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constants'!$D$2:$H$4950,5,FALSE),""),""),"")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 {wayshrines={-1,-1,-1,}, dlcId=DLC_BASE_GAME</v>
      </c>
      <c r="AX447" s="21" t="str">
        <f t="shared" si="38"/>
        <v>, zoneIds={635}, veteran=false</v>
      </c>
      <c r="AY447" s="21" t="str">
        <f t="shared" si="39"/>
        <v>, setType=LIBSETS_SETTYPE_ARENA</v>
      </c>
      <c r="AZ447" s="21" t="str">
        <f t="shared" si="40"/>
        <v>, dropMechanic={LIBSETS_DROP_MECHANIC_ARENA_STAGE_CHEST}},</v>
      </c>
      <c r="BA447" s="21" t="str">
        <f t="shared" si="41"/>
        <v xml:space="preserve"> --The Master's Shield / Schild des Meisters   [Dragonstar Arena]</v>
      </c>
    </row>
    <row r="448" spans="1:53" x14ac:dyDescent="0.25">
      <c r="A448" s="47" t="s">
        <v>1446</v>
      </c>
      <c r="B448" t="s">
        <v>1483</v>
      </c>
      <c r="C448" t="s">
        <v>1484</v>
      </c>
      <c r="D448" s="3" t="str">
        <f t="shared" si="36"/>
        <v>???</v>
      </c>
      <c r="E448" s="62" t="s">
        <v>1835</v>
      </c>
      <c r="F448" t="s">
        <v>1490</v>
      </c>
      <c r="G448" s="8" t="s">
        <v>1647</v>
      </c>
      <c r="I448" t="s">
        <v>97</v>
      </c>
      <c r="J448" t="s">
        <v>97</v>
      </c>
      <c r="K448">
        <v>-1</v>
      </c>
      <c r="L448">
        <v>-1</v>
      </c>
      <c r="M448">
        <v>-1</v>
      </c>
      <c r="N448">
        <v>0</v>
      </c>
      <c r="O448" s="70" t="s">
        <v>447</v>
      </c>
      <c r="P448" s="3">
        <f>IF(AND(G448&lt;&gt;"LIBSETS_SETTYPE_BATTLEGROUND",G448&lt;&gt;"LIBSETS_SETTYPE_SPECIAL",G448&lt;&gt;"LIBSETS_SETTYPE_MYTHIC"), IF(Q448&lt;&gt;"",VLOOKUP(Q448,'ESO zone constants'!$D$2:$H$4950,5,FALSE),""),"")</f>
        <v>635</v>
      </c>
      <c r="Q448" t="str">
        <f>IF(OR(K448="",K448&lt;=0,ISERROR(K448)),IF(AND(O448&lt;&gt;"",NOT(ISERROR(O448))),O448, ""),VLOOKUP(K448,'ESO wayshrine node constants'!$A$3:$D$10003,4,FALSE))</f>
        <v>Dragonstar Arena</v>
      </c>
      <c r="S448" s="19" t="str">
        <f>IF(AND(R448&lt;&gt;"",NOT(ISERROR(R448))),R448,IF(P448&lt;&gt;"",IF(NOT(ISERROR(VLOOKUP(P448,'ESO Dungeon constants'!$D$3:$H$9999,5,FALSE))),VLOOKUP(P448,'ESO Dungeon constants'!$D$3:$I$9999,6,FALSE),VLOOKUP(P448,'ESO zone constants'!$H$2:$K$9984,4,FALSE)),""))</f>
        <v>DLC_BASE_GAME</v>
      </c>
      <c r="T448" s="3" t="str">
        <f>IF(S448&lt;&gt;"",VLOOKUP(S448,'LibSets constants'!$B$4:$C$1000,2,FALSE),"")</f>
        <v>Included in base game</v>
      </c>
      <c r="U448" s="33" t="s">
        <v>1738</v>
      </c>
      <c r="V448" s="41" t="str">
        <f>IF(U448&lt;&gt;"",IF(U448&lt;&gt;"LIBSETS_DROP_MECHANIC_MONSTER_NAME",VLOOKUP(U448,'LibSets constants'!$I$4:$L$1000,3,FALSE),""),"")</f>
        <v>Arena stage chest</v>
      </c>
      <c r="W448" s="44" t="str">
        <f>IF(U448&lt;&gt;"",IF(U448&lt;&gt;"LIBSETS_DROP_MECHANIC_MONSTER_NAME",VLOOKUP(U448,'LibSets constants'!$I$4:$L$1000,4,FALSE),""),"")</f>
        <v>Arena-Phasen Schatztruhe</v>
      </c>
      <c r="X448" s="3" t="str">
        <f>IF(G448&lt;&gt;"LIBSETS_SETTYPE_BATTLEGROUND",IF(G448&lt;&gt;"LIBSETS_SETTYPE_SPECIAL",IF(Y448&lt;&gt;"",VLOOKUP(Y448,'ESO zone constants'!$D$2:$H$4950,5,FALSE),""),""),"")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constants'!$D$2:$H$4950,5,FALSE),""),""),"")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constants'!$D$2:$H$4950,5,FALSE),""),""),"")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constants'!$D$2:$H$4950,5,FALSE),""),""),"")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constants'!$D$2:$H$4950,5,FALSE),""),""),"")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 {wayshrines={-1,-1,-1,}, dlcId=DLC_BASE_GAME</v>
      </c>
      <c r="AX448" s="21" t="str">
        <f t="shared" si="38"/>
        <v>, zoneIds={635}, veteran=false</v>
      </c>
      <c r="AY448" s="21" t="str">
        <f t="shared" si="39"/>
        <v>, setType=LIBSETS_SETTYPE_ARENA</v>
      </c>
      <c r="AZ448" s="21" t="str">
        <f t="shared" si="40"/>
        <v>, dropMechanic={LIBSETS_DROP_MECHANIC_ARENA_STAGE_CHEST}},</v>
      </c>
      <c r="BA448" s="21" t="str">
        <f t="shared" si="41"/>
        <v xml:space="preserve"> --The Master's Sword / Schwert des Meisters   [Dragonstar Arena]</v>
      </c>
    </row>
    <row r="449" spans="1:53" x14ac:dyDescent="0.25">
      <c r="A449" s="5">
        <v>483</v>
      </c>
      <c r="B449" t="s">
        <v>2349</v>
      </c>
      <c r="C449" t="s">
        <v>2349</v>
      </c>
      <c r="D449" s="3">
        <f t="shared" ref="D449:D491" si="42">A449</f>
        <v>483</v>
      </c>
      <c r="E449" s="62" t="s">
        <v>2424</v>
      </c>
      <c r="F449" s="30" t="s">
        <v>1639</v>
      </c>
      <c r="G449" s="8" t="s">
        <v>1657</v>
      </c>
      <c r="I449" t="s">
        <v>97</v>
      </c>
      <c r="J449" t="s">
        <v>97</v>
      </c>
      <c r="K449">
        <v>-1</v>
      </c>
      <c r="L449">
        <v>-1</v>
      </c>
      <c r="M449">
        <v>-1</v>
      </c>
      <c r="N449">
        <v>0</v>
      </c>
      <c r="O449" s="70" t="s">
        <v>1886</v>
      </c>
      <c r="P449" s="3" t="str">
        <f>IF(AND(G449&lt;&gt;"LIBSETS_SETTYPE_BATTLEGROUND",G449&lt;&gt;"LIBSETS_SETTYPE_SPECIAL",G449&lt;&gt;"LIBSETS_SETTYPE_MYTHIC"), IF(Q449&lt;&gt;"",VLOOKUP(Q449,'ESO zone constants'!$D$2:$H$4950,5,FALSE),""),"")</f>
        <v/>
      </c>
      <c r="Q449" t="str">
        <f>IF(OR(K449="",K449&lt;=0,ISERROR(K449)),IF(AND(O449&lt;&gt;"",NOT(ISERROR(O449))),O449, ""),VLOOKUP(K449,'ESO wayshrine node constants'!$A$3:$D$10003,4,FALSE))</f>
        <v>Western Skyrim</v>
      </c>
      <c r="S449" s="19" t="str">
        <f>IF(AND(R449&lt;&gt;"",NOT(ISERROR(R449))),R449,IF(P449&lt;&gt;"",IF(NOT(ISERROR(VLOOKUP(P449,'ESO Dungeon constants'!$D$3:$H$9999,5,FALSE))),VLOOKUP(P449,'ESO Dungeon constants'!$D$3:$I$9999,6,FALSE),VLOOKUP(P449,'ESO zone constants'!$H$2:$K$9984,4,FALSE)),""))</f>
        <v/>
      </c>
      <c r="T449" s="3" t="str">
        <f>IF(S449&lt;&gt;"",VLOOKUP(S449,'LibSets constants'!$B$4:$C$1000,2,FALSE),"")</f>
        <v/>
      </c>
      <c r="U449" s="33" t="s">
        <v>2433</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constants'!$D$2:$H$4950,5,FALSE),""),""),"")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constants'!$D$2:$H$4950,5,FALSE),""),""),"")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constants'!$D$2:$H$4950,5,FALSE),""),""),"")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constants'!$D$2:$H$4950,5,FALSE),""),""),"")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constants'!$D$2:$H$4950,5,FALSE),""),""),"")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ref="AZ449:AZ491" si="43">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c>
      <c r="BA449" s="21" t="str">
        <f t="shared" si="41"/>
        <v/>
      </c>
    </row>
    <row r="450" spans="1:53" x14ac:dyDescent="0.25">
      <c r="A450" s="5">
        <v>484</v>
      </c>
      <c r="B450" t="s">
        <v>2350</v>
      </c>
      <c r="C450" t="s">
        <v>2350</v>
      </c>
      <c r="D450" s="3">
        <f t="shared" si="42"/>
        <v>484</v>
      </c>
      <c r="E450" s="62" t="s">
        <v>2424</v>
      </c>
      <c r="F450" s="30" t="s">
        <v>1639</v>
      </c>
      <c r="G450" s="8" t="s">
        <v>1657</v>
      </c>
      <c r="I450" t="s">
        <v>97</v>
      </c>
      <c r="J450" t="s">
        <v>97</v>
      </c>
      <c r="K450">
        <v>-1</v>
      </c>
      <c r="L450">
        <v>-1</v>
      </c>
      <c r="M450">
        <v>-1</v>
      </c>
      <c r="N450">
        <v>0</v>
      </c>
      <c r="O450" s="70" t="s">
        <v>1886</v>
      </c>
      <c r="P450" s="3" t="str">
        <f>IF(AND(G450&lt;&gt;"LIBSETS_SETTYPE_BATTLEGROUND",G450&lt;&gt;"LIBSETS_SETTYPE_SPECIAL",G450&lt;&gt;"LIBSETS_SETTYPE_MYTHIC"), IF(Q450&lt;&gt;"",VLOOKUP(Q450,'ESO zone constants'!$D$2:$H$4950,5,FALSE),""),"")</f>
        <v/>
      </c>
      <c r="Q450" t="str">
        <f>IF(OR(K450="",K450&lt;=0,ISERROR(K450)),IF(AND(O450&lt;&gt;"",NOT(ISERROR(O450))),O450, ""),VLOOKUP(K450,'ESO wayshrine node constants'!$A$3:$D$10003,4,FALSE))</f>
        <v>Western Skyrim</v>
      </c>
      <c r="S450" s="19" t="str">
        <f>IF(AND(R450&lt;&gt;"",NOT(ISERROR(R450))),R450,IF(P450&lt;&gt;"",IF(NOT(ISERROR(VLOOKUP(P450,'ESO Dungeon constants'!$D$3:$H$9999,5,FALSE))),VLOOKUP(P450,'ESO Dungeon constants'!$D$3:$I$9999,6,FALSE),VLOOKUP(P450,'ESO zone constants'!$H$2:$K$9984,4,FALSE)),""))</f>
        <v/>
      </c>
      <c r="T450" s="3" t="str">
        <f>IF(S450&lt;&gt;"",VLOOKUP(S450,'LibSets constants'!$B$4:$C$1000,2,FALSE),"")</f>
        <v/>
      </c>
      <c r="U450" s="33" t="s">
        <v>2433</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constants'!$D$2:$H$4950,5,FALSE),""),""),"")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constants'!$D$2:$H$4950,5,FALSE),""),""),"")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constants'!$D$2:$H$4950,5,FALSE),""),""),"")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constants'!$D$2:$H$4950,5,FALSE),""),""),"")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constants'!$D$2:$H$4950,5,FALSE),""),""),"")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3"/>
        <v/>
      </c>
      <c r="BA450" s="21" t="str">
        <f t="shared" si="41"/>
        <v/>
      </c>
    </row>
    <row r="451" spans="1:53" x14ac:dyDescent="0.25">
      <c r="A451" s="5">
        <v>485</v>
      </c>
      <c r="B451" t="s">
        <v>2351</v>
      </c>
      <c r="C451" t="s">
        <v>2351</v>
      </c>
      <c r="D451" s="3">
        <f t="shared" si="42"/>
        <v>485</v>
      </c>
      <c r="E451" s="62" t="s">
        <v>2424</v>
      </c>
      <c r="F451" s="30" t="s">
        <v>1639</v>
      </c>
      <c r="G451" s="8" t="s">
        <v>1657</v>
      </c>
      <c r="I451" t="s">
        <v>97</v>
      </c>
      <c r="J451" t="s">
        <v>97</v>
      </c>
      <c r="K451">
        <v>-1</v>
      </c>
      <c r="L451">
        <v>-1</v>
      </c>
      <c r="M451">
        <v>-1</v>
      </c>
      <c r="N451">
        <v>0</v>
      </c>
      <c r="O451" s="70" t="s">
        <v>1886</v>
      </c>
      <c r="P451" s="3" t="str">
        <f>IF(AND(G451&lt;&gt;"LIBSETS_SETTYPE_BATTLEGROUND",G451&lt;&gt;"LIBSETS_SETTYPE_SPECIAL",G451&lt;&gt;"LIBSETS_SETTYPE_MYTHIC"), IF(Q451&lt;&gt;"",VLOOKUP(Q451,'ESO zone constants'!$D$2:$H$4950,5,FALSE),""),"")</f>
        <v/>
      </c>
      <c r="Q451" t="str">
        <f>IF(OR(K451="",K451&lt;=0,ISERROR(K451)),IF(AND(O451&lt;&gt;"",NOT(ISERROR(O451))),O451, ""),VLOOKUP(K451,'ESO wayshrine node constants'!$A$3:$D$10003,4,FALSE))</f>
        <v>Western Skyrim</v>
      </c>
      <c r="S451" s="19" t="str">
        <f>IF(AND(R451&lt;&gt;"",NOT(ISERROR(R451))),R451,IF(P451&lt;&gt;"",IF(NOT(ISERROR(VLOOKUP(P451,'ESO Dungeon constants'!$D$3:$H$9999,5,FALSE))),VLOOKUP(P451,'ESO Dungeon constants'!$D$3:$I$9999,6,FALSE),VLOOKUP(P451,'ESO zone constants'!$H$2:$K$9984,4,FALSE)),""))</f>
        <v/>
      </c>
      <c r="T451" s="3" t="str">
        <f>IF(S451&lt;&gt;"",VLOOKUP(S451,'LibSets constants'!$B$4:$C$1000,2,FALSE),"")</f>
        <v/>
      </c>
      <c r="U451" s="33" t="s">
        <v>2433</v>
      </c>
      <c r="V451" s="41" t="e">
        <f>IF(U451&lt;&gt;"",IF(U451&lt;&gt;"LIBSETS_DROP_MECHANIC_MONSTER_NAME",VLOOKUP(U451,'LibSets constants'!$I$4:$L$1000,3,FALSE),""),"")</f>
        <v>#N/A</v>
      </c>
      <c r="W451" s="44" t="e">
        <f>IF(U451&lt;&gt;"",IF(U451&lt;&gt;"LIBSETS_DROP_MECHANIC_MONSTER_NAME",VLOOKUP(U451,'LibSets constants'!$I$4:$L$1000,4,FALSE),""),"")</f>
        <v>#N/A</v>
      </c>
      <c r="X451" s="3" t="str">
        <f>IF(G451&lt;&gt;"LIBSETS_SETTYPE_BATTLEGROUND",IF(G451&lt;&gt;"LIBSETS_SETTYPE_SPECIAL",IF(Y451&lt;&gt;"",VLOOKUP(Y451,'ESO zone constants'!$D$2:$H$4950,5,FALSE),""),""),"")</f>
        <v/>
      </c>
      <c r="Z451" s="45"/>
      <c r="AA451" s="44" t="str">
        <f>IF(Z451&lt;&gt;"",IF(Z451&lt;&gt;"LIBSETS_DROP_MECHANIC_MONSTER_NAME",VLOOKUP(Z451,'LibSets constants'!$I$4:$L$1000,3,FALSE),""),"")</f>
        <v/>
      </c>
      <c r="AB451" s="44" t="str">
        <f>IF(Z451&lt;&gt;"",IF(Z451&lt;&gt;"LIBSETS_DROP_MECHANIC_MONSTER_NAME",VLOOKUP(Z451,'LibSets constants'!$I$4:$L$1000,4,FALSE),""),"")</f>
        <v/>
      </c>
      <c r="AC451" s="3" t="str">
        <f>IF(G451&lt;&gt;"LIBSETS_SETTYPE_BATTLEGROUND",IF(G451&lt;&gt;"LIBSETS_SETTYPE_SPECIAL",IF(AD451&lt;&gt;"",VLOOKUP(AD451,'ESO zone constants'!$D$2:$H$4950,5,FALSE),""),""),"")</f>
        <v/>
      </c>
      <c r="AE451" s="45"/>
      <c r="AF451" s="44" t="str">
        <f>IF(AE451&lt;&gt;"",IF(AE451&lt;&gt;"LIBSETS_DROP_MECHANIC_MONSTER_NAME",VLOOKUP(AE451,'LibSets constants'!$I$4:$L$1000,3,FALSE),""),"")</f>
        <v/>
      </c>
      <c r="AG451" s="44" t="str">
        <f>IF(AE451&lt;&gt;"",IF(AE451&lt;&gt;"LIBSETS_DROP_MECHANIC_MONSTER_NAME",VLOOKUP(AE451,'LibSets constants'!$I$4:$L$1000,4,FALSE),""),"")</f>
        <v/>
      </c>
      <c r="AH451" s="3" t="str">
        <f>IF(G451&lt;&gt;"LIBSETS_SETTYPE_BATTLEGROUND",IF(G451&lt;&gt;"LIBSETS_SETTYPE_SPECIAL",IF(AI451&lt;&gt;"",VLOOKUP(AI451,'ESO zone constants'!$D$2:$H$4950,5,FALSE),""),""),"")</f>
        <v/>
      </c>
      <c r="AJ451" s="45"/>
      <c r="AK451" s="44" t="str">
        <f>IF(AJ451&lt;&gt;"",IF(AJ451&lt;&gt;"LIBSETS_DROP_MECHANIC_MONSTER_NAME",VLOOKUP(AJ451,'LibSets constants'!$I$4:$L$1000,3,FALSE),""),"")</f>
        <v/>
      </c>
      <c r="AL451" s="44" t="str">
        <f>IF(AJ451&lt;&gt;"",IF(AJ451&lt;&gt;"LIBSETS_DROP_MECHANIC_MONSTER_NAME",VLOOKUP(AJ451,'LibSets constants'!$I$4:$L$1000,4,FALSE),""),"")</f>
        <v/>
      </c>
      <c r="AM451" s="3" t="str">
        <f>IF(G451&lt;&gt;"LIBSETS_SETTYPE_BATTLEGROUND",IF(G451&lt;&gt;"LIBSETS_SETTYPE_SPECIAL",IF(AN451&lt;&gt;"",VLOOKUP(AN451,'ESO zone constants'!$D$2:$H$4950,5,FALSE),""),""),"")</f>
        <v/>
      </c>
      <c r="AO451" s="45"/>
      <c r="AP451" s="44" t="str">
        <f>IF(AO451&lt;&gt;"",IF(AO451&lt;&gt;"LIBSETS_DROP_MECHANIC_MONSTER_NAME",VLOOKUP(AO451,'LibSets constants'!$I$4:$L$1000,3,FALSE),""),"")</f>
        <v/>
      </c>
      <c r="AQ451" s="44" t="str">
        <f>IF(AO451&lt;&gt;"",IF(AO451&lt;&gt;"LIBSETS_DROP_MECHANIC_MONSTER_NAME",VLOOKUP(AO451,'LibSets constants'!$I$4:$L$1000,4,FALSE),""),"")</f>
        <v/>
      </c>
      <c r="AR451" s="3" t="str">
        <f>IF(G451&lt;&gt;"LIBSETS_SETTYPE_BATTLEGROUND",IF(G451&lt;&gt;"LIBSETS_SETTYPE_SPECIAL",IF(AS451&lt;&gt;"",VLOOKUP(AS451,'ESO zone constants'!$D$2:$H$4950,5,FALSE),""),""),"")</f>
        <v/>
      </c>
      <c r="AT451" s="45"/>
      <c r="AU451" s="44" t="str">
        <f>IF(AT451&lt;&gt;"",IF(AT451&lt;&gt;"LIBSETS_DROP_MECHANIC_MONSTER_NAME",VLOOKUP(AT451,'LibSets constants'!$I$4:$L$1000,3,FALSE),""),"")</f>
        <v/>
      </c>
      <c r="AV451" s="44" t="str">
        <f>IF(AT451&lt;&gt;"",IF(AT451&lt;&gt;"LIBSETS_DROP_MECHANIC_MONSTER_NAME",VLOOKUP(AT451,'LibSets constants'!$I$4:$L$1000,4,FALSE),""),"")</f>
        <v/>
      </c>
      <c r="AW451" s="21" t="str">
        <f t="shared" ref="AW451:AW491" si="44">IF(A451="???","--","")&amp;IF(F451&lt;&gt;"Not in the game (anymore)",IF(A451&lt;&gt;"",CONCATENATE("[",A451,"] = {wayshrines={")&amp;IF(K451&lt;&gt;"",CONCATENATE(K451,","),"")&amp;IF(L451&lt;&gt;"",CONCATENATE(L451,","),"")&amp;IF(M451&lt;&gt;"",CONCATENATE(M451,","),"")&amp;CONCATENATE("}")&amp;IF(VALUE(N451)&gt;0,CONCATENATE(", traitsNeeded=",N451),"")&amp;CONCATENATE(", dlcId=",IF(S451&lt;&gt;"",S451,"DLC_BASE_GAME")),""),"")</f>
        <v/>
      </c>
      <c r="AX451" s="21" t="str">
        <f t="shared" ref="AX451:AX491" si="45">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c>
      <c r="AY451" s="21" t="str">
        <f t="shared" ref="AY451:AY491" si="46">IF(F451&lt;&gt;"Not in the game (anymore)",IF(A451&lt;&gt;"",", setType="&amp;G451,"")&amp;IF(J451="true",", multiTrialSet=true",""),"")</f>
        <v/>
      </c>
      <c r="AZ451" s="21" t="str">
        <f t="shared" si="43"/>
        <v/>
      </c>
      <c r="BA451" s="21" t="str">
        <f t="shared" ref="BA451:BA491" si="47">IF(F451&lt;&gt;"Not in the game (anymore)",IF(C451&lt;&gt;"",CONCATENATE(" --",C451," / ",B451,"   [",IF(Q451&lt;&gt;"",Q451,""),IF(Y451&lt;&gt;"",", "&amp;Y451,""),IF(AD451&lt;&gt;"",", "&amp;AD451,""),IF(AI451&lt;&gt;"",", "&amp;AI451,""),IF(AN451&lt;&gt;"",", "&amp;AN451,""),IF(AS451&lt;&gt;"",", "&amp;AS451,""),"]")),"")</f>
        <v/>
      </c>
    </row>
    <row r="452" spans="1:53" x14ac:dyDescent="0.25">
      <c r="A452" s="5">
        <v>486</v>
      </c>
      <c r="B452" t="s">
        <v>2352</v>
      </c>
      <c r="C452" t="s">
        <v>2352</v>
      </c>
      <c r="D452" s="3">
        <f t="shared" si="42"/>
        <v>486</v>
      </c>
      <c r="E452" s="62" t="s">
        <v>2424</v>
      </c>
      <c r="F452" s="30" t="s">
        <v>1639</v>
      </c>
      <c r="G452" s="8" t="s">
        <v>1657</v>
      </c>
      <c r="I452" t="s">
        <v>97</v>
      </c>
      <c r="J452" t="s">
        <v>97</v>
      </c>
      <c r="K452">
        <v>-1</v>
      </c>
      <c r="L452">
        <v>-1</v>
      </c>
      <c r="M452">
        <v>-1</v>
      </c>
      <c r="N452">
        <v>0</v>
      </c>
      <c r="O452" s="70" t="s">
        <v>1886</v>
      </c>
      <c r="P452" s="3" t="str">
        <f>IF(AND(G452&lt;&gt;"LIBSETS_SETTYPE_BATTLEGROUND",G452&lt;&gt;"LIBSETS_SETTYPE_SPECIAL",G452&lt;&gt;"LIBSETS_SETTYPE_MYTHIC"), IF(Q452&lt;&gt;"",VLOOKUP(Q452,'ESO zone constants'!$D$2:$H$4950,5,FALSE),""),"")</f>
        <v/>
      </c>
      <c r="Q452" t="str">
        <f>IF(OR(K452="",K452&lt;=0,ISERROR(K452)),IF(AND(O452&lt;&gt;"",NOT(ISERROR(O452))),O452, ""),VLOOKUP(K452,'ESO wayshrine node constants'!$A$3:$D$10003,4,FALSE))</f>
        <v>Western Skyrim</v>
      </c>
      <c r="S452" s="19" t="str">
        <f>IF(AND(R452&lt;&gt;"",NOT(ISERROR(R452))),R452,IF(P452&lt;&gt;"",IF(NOT(ISERROR(VLOOKUP(P452,'ESO Dungeon constants'!$D$3:$H$9999,5,FALSE))),VLOOKUP(P452,'ESO Dungeon constants'!$D$3:$I$9999,6,FALSE),VLOOKUP(P452,'ESO zone constants'!$H$2:$K$9984,4,FALSE)),""))</f>
        <v/>
      </c>
      <c r="T452" s="3" t="str">
        <f>IF(S452&lt;&gt;"",VLOOKUP(S452,'LibSets constants'!$B$4:$C$1000,2,FALSE),"")</f>
        <v/>
      </c>
      <c r="U452" s="33" t="s">
        <v>2433</v>
      </c>
      <c r="V452" s="41" t="e">
        <f>IF(U452&lt;&gt;"",IF(U452&lt;&gt;"LIBSETS_DROP_MECHANIC_MONSTER_NAME",VLOOKUP(U452,'LibSets constants'!$I$4:$L$1000,3,FALSE),""),"")</f>
        <v>#N/A</v>
      </c>
      <c r="W452" s="44" t="e">
        <f>IF(U452&lt;&gt;"",IF(U452&lt;&gt;"LIBSETS_DROP_MECHANIC_MONSTER_NAME",VLOOKUP(U452,'LibSets constants'!$I$4:$L$1000,4,FALSE),""),"")</f>
        <v>#N/A</v>
      </c>
      <c r="X452" s="3" t="str">
        <f>IF(G452&lt;&gt;"LIBSETS_SETTYPE_BATTLEGROUND",IF(G452&lt;&gt;"LIBSETS_SETTYPE_SPECIAL",IF(Y452&lt;&gt;"",VLOOKUP(Y452,'ESO zone constants'!$D$2:$H$4950,5,FALSE),""),""),"")</f>
        <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constants'!$D$2:$H$4950,5,FALSE),""),""),"")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constants'!$D$2:$H$4950,5,FALSE),""),""),"")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constants'!$D$2:$H$4950,5,FALSE),""),""),"")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constants'!$D$2:$H$4950,5,FALSE),""),""),"")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4"/>
        <v/>
      </c>
      <c r="AX452" s="21" t="str">
        <f t="shared" si="45"/>
        <v/>
      </c>
      <c r="AY452" s="21" t="str">
        <f t="shared" si="46"/>
        <v/>
      </c>
      <c r="AZ452" s="21" t="str">
        <f t="shared" si="43"/>
        <v/>
      </c>
      <c r="BA452" s="21" t="str">
        <f t="shared" si="47"/>
        <v/>
      </c>
    </row>
    <row r="453" spans="1:53" x14ac:dyDescent="0.25">
      <c r="A453" s="5">
        <v>487</v>
      </c>
      <c r="B453" t="s">
        <v>2354</v>
      </c>
      <c r="C453" t="s">
        <v>2353</v>
      </c>
      <c r="D453" s="3">
        <f t="shared" si="42"/>
        <v>487</v>
      </c>
      <c r="G453" s="8" t="s">
        <v>1655</v>
      </c>
      <c r="I453" t="s">
        <v>97</v>
      </c>
      <c r="J453" t="s">
        <v>97</v>
      </c>
      <c r="K453">
        <v>418</v>
      </c>
      <c r="L453">
        <v>419</v>
      </c>
      <c r="M453">
        <v>421</v>
      </c>
      <c r="N453">
        <v>0</v>
      </c>
      <c r="O453" s="70" t="s">
        <v>1886</v>
      </c>
      <c r="P453" s="3">
        <f>IF(AND(G453&lt;&gt;"LIBSETS_SETTYPE_BATTLEGROUND",G453&lt;&gt;"LIBSETS_SETTYPE_SPECIAL",G453&lt;&gt;"LIBSETS_SETTYPE_MYTHIC"), IF(Q453&lt;&gt;"",VLOOKUP(Q453,'ESO zone constants'!$D$2:$H$4950,5,FALSE),""),"")</f>
        <v>1160</v>
      </c>
      <c r="Q453" t="str">
        <f>IF(OR(K453="",K453&lt;=0,ISERROR(K453)),IF(AND(O453&lt;&gt;"",NOT(ISERROR(O453))),O453, ""),VLOOKUP(K453,'ESO wayshrine node constants'!$A$3:$D$10003,4,FALSE))</f>
        <v>Western Skyrim</v>
      </c>
      <c r="S453" s="19" t="str">
        <f>IF(AND(R453&lt;&gt;"",NOT(ISERROR(R453))),R453,IF(P453&lt;&gt;"",IF(NOT(ISERROR(VLOOKUP(P453,'ESO Dungeon constants'!$D$3:$H$9999,5,FALSE))),VLOOKUP(P453,'ESO Dungeon constants'!$D$3:$I$9999,6,FALSE),VLOOKUP(P453,'ESO zone constants'!$H$2:$K$9984,4,FALSE)),""))</f>
        <v>DLC_GREYMOOR</v>
      </c>
      <c r="T453" s="3" t="str">
        <f>IF(S453&lt;&gt;"",VLOOKUP(S453,'LibSets constants'!$B$4:$C$1000,2,FALSE),"")</f>
        <v>Greymoor</v>
      </c>
      <c r="V453" s="41" t="str">
        <f>IF(U453&lt;&gt;"",IF(U453&lt;&gt;"LIBSETS_DROP_MECHANIC_MONSTER_NAME",VLOOKUP(U453,'LibSets constants'!$I$4:$L$1000,3,FALSE),""),"")</f>
        <v/>
      </c>
      <c r="W453" s="44" t="str">
        <f>IF(U453&lt;&gt;"",IF(U453&lt;&gt;"LIBSETS_DROP_MECHANIC_MONSTER_NAME",VLOOKUP(U453,'LibSets constants'!$I$4:$L$1000,4,FALSE),""),"")</f>
        <v/>
      </c>
      <c r="X453" s="3" t="str">
        <f>IF(G453&lt;&gt;"LIBSETS_SETTYPE_BATTLEGROUND",IF(G453&lt;&gt;"LIBSETS_SETTYPE_SPECIAL",IF(Y453&lt;&gt;"",VLOOKUP(Y453,'ESO zone constants'!$D$2:$H$4950,5,FALSE),""),""),"")</f>
        <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constants'!$D$2:$H$4950,5,FALSE),""),""),"")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constants'!$D$2:$H$4950,5,FALSE),""),""),"")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constants'!$D$2:$H$4950,5,FALSE),""),""),"")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constants'!$D$2:$H$4950,5,FALSE),""),""),"")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4"/>
        <v>[487] = {wayshrines={418,419,421,}, dlcId=DLC_GREYMOOR</v>
      </c>
      <c r="AX453" s="21" t="str">
        <f t="shared" si="45"/>
        <v>, zoneIds={1160}, veteran=false</v>
      </c>
      <c r="AY453" s="21" t="str">
        <f t="shared" si="46"/>
        <v>, setType=LIBSETS_SETTYPE_OVERLAND</v>
      </c>
      <c r="AZ453" s="21" t="str">
        <f t="shared" si="43"/>
        <v>},</v>
      </c>
      <c r="BA453" s="21" t="str">
        <f t="shared" si="47"/>
        <v xml:space="preserve"> --Winter's Respite / Winterruhe   [Western Skyrim]</v>
      </c>
    </row>
    <row r="454" spans="1:53" x14ac:dyDescent="0.25">
      <c r="A454" s="5">
        <v>488</v>
      </c>
      <c r="B454" t="s">
        <v>2355</v>
      </c>
      <c r="C454" t="s">
        <v>2356</v>
      </c>
      <c r="D454" s="3">
        <f t="shared" si="42"/>
        <v>488</v>
      </c>
      <c r="G454" s="8" t="s">
        <v>1655</v>
      </c>
      <c r="I454" t="s">
        <v>97</v>
      </c>
      <c r="J454" t="s">
        <v>97</v>
      </c>
      <c r="K454">
        <v>418</v>
      </c>
      <c r="L454">
        <v>419</v>
      </c>
      <c r="M454">
        <v>421</v>
      </c>
      <c r="N454">
        <v>0</v>
      </c>
      <c r="O454" s="70" t="s">
        <v>1886</v>
      </c>
      <c r="P454" s="3">
        <f>IF(AND(G454&lt;&gt;"LIBSETS_SETTYPE_BATTLEGROUND",G454&lt;&gt;"LIBSETS_SETTYPE_SPECIAL",G454&lt;&gt;"LIBSETS_SETTYPE_MYTHIC"), IF(Q454&lt;&gt;"",VLOOKUP(Q454,'ESO zone constants'!$D$2:$H$4950,5,FALSE),""),"")</f>
        <v>1160</v>
      </c>
      <c r="Q454" t="str">
        <f>IF(OR(K454="",K454&lt;=0,ISERROR(K454)),IF(AND(O454&lt;&gt;"",NOT(ISERROR(O454))),O454, ""),VLOOKUP(K454,'ESO wayshrine node constants'!$A$3:$D$10003,4,FALSE))</f>
        <v>Western Skyrim</v>
      </c>
      <c r="S454" s="19" t="str">
        <f>IF(AND(R454&lt;&gt;"",NOT(ISERROR(R454))),R454,IF(P454&lt;&gt;"",IF(NOT(ISERROR(VLOOKUP(P454,'ESO Dungeon constants'!$D$3:$H$9999,5,FALSE))),VLOOKUP(P454,'ESO Dungeon constants'!$D$3:$I$9999,6,FALSE),VLOOKUP(P454,'ESO zone constants'!$H$2:$K$9984,4,FALSE)),""))</f>
        <v>DLC_GREYMOOR</v>
      </c>
      <c r="T454" s="3" t="str">
        <f>IF(S454&lt;&gt;"",VLOOKUP(S454,'LibSets constants'!$B$4:$C$1000,2,FALSE),"")</f>
        <v>Greymoor</v>
      </c>
      <c r="V454" s="41" t="str">
        <f>IF(U454&lt;&gt;"",IF(U454&lt;&gt;"LIBSETS_DROP_MECHANIC_MONSTER_NAME",VLOOKUP(U454,'LibSets constants'!$I$4:$L$1000,3,FALSE),""),"")</f>
        <v/>
      </c>
      <c r="W454" s="44" t="str">
        <f>IF(U454&lt;&gt;"",IF(U454&lt;&gt;"LIBSETS_DROP_MECHANIC_MONSTER_NAME",VLOOKUP(U454,'LibSets constants'!$I$4:$L$1000,4,FALSE),""),"")</f>
        <v/>
      </c>
      <c r="X454" s="3" t="str">
        <f>IF(G454&lt;&gt;"LIBSETS_SETTYPE_BATTLEGROUND",IF(G454&lt;&gt;"LIBSETS_SETTYPE_SPECIAL",IF(Y454&lt;&gt;"",VLOOKUP(Y454,'ESO zone constants'!$D$2:$H$4950,5,FALSE),""),""),"")</f>
        <v/>
      </c>
      <c r="Z454" s="45"/>
      <c r="AA454" s="44" t="str">
        <f>IF(Z454&lt;&gt;"",IF(Z454&lt;&gt;"LIBSETS_DROP_MECHANIC_MONSTER_NAME",VLOOKUP(Z454,'LibSets constants'!$I$4:$L$1000,3,FALSE),""),"")</f>
        <v/>
      </c>
      <c r="AB454" s="44" t="str">
        <f>IF(Z454&lt;&gt;"",IF(Z454&lt;&gt;"LIBSETS_DROP_MECHANIC_MONSTER_NAME",VLOOKUP(Z454,'LibSets constants'!$I$4:$L$1000,4,FALSE),""),"")</f>
        <v/>
      </c>
      <c r="AC454" s="3" t="str">
        <f>IF(G454&lt;&gt;"LIBSETS_SETTYPE_BATTLEGROUND",IF(G454&lt;&gt;"LIBSETS_SETTYPE_SPECIAL",IF(AD454&lt;&gt;"",VLOOKUP(AD454,'ESO zone constants'!$D$2:$H$4950,5,FALSE),""),""),"")</f>
        <v/>
      </c>
      <c r="AE454" s="45"/>
      <c r="AF454" s="44" t="str">
        <f>IF(AE454&lt;&gt;"",IF(AE454&lt;&gt;"LIBSETS_DROP_MECHANIC_MONSTER_NAME",VLOOKUP(AE454,'LibSets constants'!$I$4:$L$1000,3,FALSE),""),"")</f>
        <v/>
      </c>
      <c r="AG454" s="44" t="str">
        <f>IF(AE454&lt;&gt;"",IF(AE454&lt;&gt;"LIBSETS_DROP_MECHANIC_MONSTER_NAME",VLOOKUP(AE454,'LibSets constants'!$I$4:$L$1000,4,FALSE),""),"")</f>
        <v/>
      </c>
      <c r="AH454" s="3" t="str">
        <f>IF(G454&lt;&gt;"LIBSETS_SETTYPE_BATTLEGROUND",IF(G454&lt;&gt;"LIBSETS_SETTYPE_SPECIAL",IF(AI454&lt;&gt;"",VLOOKUP(AI454,'ESO zone constants'!$D$2:$H$4950,5,FALSE),""),""),"")</f>
        <v/>
      </c>
      <c r="AJ454" s="45"/>
      <c r="AK454" s="44" t="str">
        <f>IF(AJ454&lt;&gt;"",IF(AJ454&lt;&gt;"LIBSETS_DROP_MECHANIC_MONSTER_NAME",VLOOKUP(AJ454,'LibSets constants'!$I$4:$L$1000,3,FALSE),""),"")</f>
        <v/>
      </c>
      <c r="AL454" s="44" t="str">
        <f>IF(AJ454&lt;&gt;"",IF(AJ454&lt;&gt;"LIBSETS_DROP_MECHANIC_MONSTER_NAME",VLOOKUP(AJ454,'LibSets constants'!$I$4:$L$1000,4,FALSE),""),"")</f>
        <v/>
      </c>
      <c r="AM454" s="3" t="str">
        <f>IF(G454&lt;&gt;"LIBSETS_SETTYPE_BATTLEGROUND",IF(G454&lt;&gt;"LIBSETS_SETTYPE_SPECIAL",IF(AN454&lt;&gt;"",VLOOKUP(AN454,'ESO zone constants'!$D$2:$H$4950,5,FALSE),""),""),"")</f>
        <v/>
      </c>
      <c r="AO454" s="45"/>
      <c r="AP454" s="44" t="str">
        <f>IF(AO454&lt;&gt;"",IF(AO454&lt;&gt;"LIBSETS_DROP_MECHANIC_MONSTER_NAME",VLOOKUP(AO454,'LibSets constants'!$I$4:$L$1000,3,FALSE),""),"")</f>
        <v/>
      </c>
      <c r="AQ454" s="44" t="str">
        <f>IF(AO454&lt;&gt;"",IF(AO454&lt;&gt;"LIBSETS_DROP_MECHANIC_MONSTER_NAME",VLOOKUP(AO454,'LibSets constants'!$I$4:$L$1000,4,FALSE),""),"")</f>
        <v/>
      </c>
      <c r="AR454" s="3" t="str">
        <f>IF(G454&lt;&gt;"LIBSETS_SETTYPE_BATTLEGROUND",IF(G454&lt;&gt;"LIBSETS_SETTYPE_SPECIAL",IF(AS454&lt;&gt;"",VLOOKUP(AS454,'ESO zone constants'!$D$2:$H$4950,5,FALSE),""),""),"")</f>
        <v/>
      </c>
      <c r="AT454" s="45"/>
      <c r="AU454" s="44" t="str">
        <f>IF(AT454&lt;&gt;"",IF(AT454&lt;&gt;"LIBSETS_DROP_MECHANIC_MONSTER_NAME",VLOOKUP(AT454,'LibSets constants'!$I$4:$L$1000,3,FALSE),""),"")</f>
        <v/>
      </c>
      <c r="AV454" s="44" t="str">
        <f>IF(AT454&lt;&gt;"",IF(AT454&lt;&gt;"LIBSETS_DROP_MECHANIC_MONSTER_NAME",VLOOKUP(AT454,'LibSets constants'!$I$4:$L$1000,4,FALSE),""),"")</f>
        <v/>
      </c>
      <c r="AW454" s="21" t="str">
        <f t="shared" si="44"/>
        <v>[488] = {wayshrines={418,419,421,}, dlcId=DLC_GREYMOOR</v>
      </c>
      <c r="AX454" s="21" t="str">
        <f t="shared" si="45"/>
        <v>, zoneIds={1160}, veteran=false</v>
      </c>
      <c r="AY454" s="21" t="str">
        <f t="shared" si="46"/>
        <v>, setType=LIBSETS_SETTYPE_OVERLAND</v>
      </c>
      <c r="AZ454" s="21" t="str">
        <f t="shared" si="43"/>
        <v>},</v>
      </c>
      <c r="BA454" s="21" t="str">
        <f t="shared" si="47"/>
        <v xml:space="preserve"> --Venomous Smite / Giftschlag   [Western Skyrim]</v>
      </c>
    </row>
    <row r="455" spans="1:53" x14ac:dyDescent="0.25">
      <c r="A455" s="5">
        <v>489</v>
      </c>
      <c r="B455" t="s">
        <v>2357</v>
      </c>
      <c r="C455" t="s">
        <v>2358</v>
      </c>
      <c r="D455" s="3">
        <f t="shared" si="42"/>
        <v>489</v>
      </c>
      <c r="G455" s="8" t="s">
        <v>1655</v>
      </c>
      <c r="I455" t="s">
        <v>97</v>
      </c>
      <c r="J455" t="s">
        <v>97</v>
      </c>
      <c r="K455">
        <v>418</v>
      </c>
      <c r="L455">
        <v>419</v>
      </c>
      <c r="M455">
        <v>421</v>
      </c>
      <c r="N455">
        <v>0</v>
      </c>
      <c r="O455" s="70" t="s">
        <v>1886</v>
      </c>
      <c r="P455" s="3">
        <f>IF(AND(G455&lt;&gt;"LIBSETS_SETTYPE_BATTLEGROUND",G455&lt;&gt;"LIBSETS_SETTYPE_SPECIAL",G455&lt;&gt;"LIBSETS_SETTYPE_MYTHIC"), IF(Q455&lt;&gt;"",VLOOKUP(Q455,'ESO zone constants'!$D$2:$H$4950,5,FALSE),""),"")</f>
        <v>1160</v>
      </c>
      <c r="Q455" t="str">
        <f>IF(OR(K455="",K455&lt;=0,ISERROR(K455)),IF(AND(O455&lt;&gt;"",NOT(ISERROR(O455))),O455, ""),VLOOKUP(K455,'ESO wayshrine node constants'!$A$3:$D$10003,4,FALSE))</f>
        <v>Western Skyrim</v>
      </c>
      <c r="S455" s="19" t="str">
        <f>IF(AND(R455&lt;&gt;"",NOT(ISERROR(R455))),R455,IF(P455&lt;&gt;"",IF(NOT(ISERROR(VLOOKUP(P455,'ESO Dungeon constants'!$D$3:$H$9999,5,FALSE))),VLOOKUP(P455,'ESO Dungeon constants'!$D$3:$I$9999,6,FALSE),VLOOKUP(P455,'ESO zone constants'!$H$2:$K$9984,4,FALSE)),""))</f>
        <v>DLC_GREYMOOR</v>
      </c>
      <c r="T455" s="3" t="str">
        <f>IF(S455&lt;&gt;"",VLOOKUP(S455,'LibSets constants'!$B$4:$C$1000,2,FALSE),"")</f>
        <v>Greymoor</v>
      </c>
      <c r="V455" s="41" t="str">
        <f>IF(U455&lt;&gt;"",IF(U455&lt;&gt;"LIBSETS_DROP_MECHANIC_MONSTER_NAME",VLOOKUP(U455,'LibSets constants'!$I$4:$L$1000,3,FALSE),""),"")</f>
        <v/>
      </c>
      <c r="W455" s="44" t="str">
        <f>IF(U455&lt;&gt;"",IF(U455&lt;&gt;"LIBSETS_DROP_MECHANIC_MONSTER_NAME",VLOOKUP(U455,'LibSets constants'!$I$4:$L$1000,4,FALSE),""),"")</f>
        <v/>
      </c>
      <c r="X455" s="3" t="str">
        <f>IF(G455&lt;&gt;"LIBSETS_SETTYPE_BATTLEGROUND",IF(G455&lt;&gt;"LIBSETS_SETTYPE_SPECIAL",IF(Y455&lt;&gt;"",VLOOKUP(Y455,'ESO zone constants'!$D$2:$H$4950,5,FALSE),""),""),"")</f>
        <v/>
      </c>
      <c r="Z455" s="45"/>
      <c r="AA455" s="44" t="str">
        <f>IF(Z455&lt;&gt;"",IF(Z455&lt;&gt;"LIBSETS_DROP_MECHANIC_MONSTER_NAME",VLOOKUP(Z455,'LibSets constants'!$I$4:$L$1000,3,FALSE),""),"")</f>
        <v/>
      </c>
      <c r="AB455" s="44" t="str">
        <f>IF(Z455&lt;&gt;"",IF(Z455&lt;&gt;"LIBSETS_DROP_MECHANIC_MONSTER_NAME",VLOOKUP(Z455,'LibSets constants'!$I$4:$L$1000,4,FALSE),""),"")</f>
        <v/>
      </c>
      <c r="AC455" s="3" t="str">
        <f>IF(G455&lt;&gt;"LIBSETS_SETTYPE_BATTLEGROUND",IF(G455&lt;&gt;"LIBSETS_SETTYPE_SPECIAL",IF(AD455&lt;&gt;"",VLOOKUP(AD455,'ESO zone constants'!$D$2:$H$4950,5,FALSE),""),""),"")</f>
        <v/>
      </c>
      <c r="AE455" s="45"/>
      <c r="AF455" s="44" t="str">
        <f>IF(AE455&lt;&gt;"",IF(AE455&lt;&gt;"LIBSETS_DROP_MECHANIC_MONSTER_NAME",VLOOKUP(AE455,'LibSets constants'!$I$4:$L$1000,3,FALSE),""),"")</f>
        <v/>
      </c>
      <c r="AG455" s="44" t="str">
        <f>IF(AE455&lt;&gt;"",IF(AE455&lt;&gt;"LIBSETS_DROP_MECHANIC_MONSTER_NAME",VLOOKUP(AE455,'LibSets constants'!$I$4:$L$1000,4,FALSE),""),"")</f>
        <v/>
      </c>
      <c r="AH455" s="3" t="str">
        <f>IF(G455&lt;&gt;"LIBSETS_SETTYPE_BATTLEGROUND",IF(G455&lt;&gt;"LIBSETS_SETTYPE_SPECIAL",IF(AI455&lt;&gt;"",VLOOKUP(AI455,'ESO zone constants'!$D$2:$H$4950,5,FALSE),""),""),"")</f>
        <v/>
      </c>
      <c r="AJ455" s="45"/>
      <c r="AK455" s="44" t="str">
        <f>IF(AJ455&lt;&gt;"",IF(AJ455&lt;&gt;"LIBSETS_DROP_MECHANIC_MONSTER_NAME",VLOOKUP(AJ455,'LibSets constants'!$I$4:$L$1000,3,FALSE),""),"")</f>
        <v/>
      </c>
      <c r="AL455" s="44" t="str">
        <f>IF(AJ455&lt;&gt;"",IF(AJ455&lt;&gt;"LIBSETS_DROP_MECHANIC_MONSTER_NAME",VLOOKUP(AJ455,'LibSets constants'!$I$4:$L$1000,4,FALSE),""),"")</f>
        <v/>
      </c>
      <c r="AM455" s="3" t="str">
        <f>IF(G455&lt;&gt;"LIBSETS_SETTYPE_BATTLEGROUND",IF(G455&lt;&gt;"LIBSETS_SETTYPE_SPECIAL",IF(AN455&lt;&gt;"",VLOOKUP(AN455,'ESO zone constants'!$D$2:$H$4950,5,FALSE),""),""),"")</f>
        <v/>
      </c>
      <c r="AO455" s="45"/>
      <c r="AP455" s="44" t="str">
        <f>IF(AO455&lt;&gt;"",IF(AO455&lt;&gt;"LIBSETS_DROP_MECHANIC_MONSTER_NAME",VLOOKUP(AO455,'LibSets constants'!$I$4:$L$1000,3,FALSE),""),"")</f>
        <v/>
      </c>
      <c r="AQ455" s="44" t="str">
        <f>IF(AO455&lt;&gt;"",IF(AO455&lt;&gt;"LIBSETS_DROP_MECHANIC_MONSTER_NAME",VLOOKUP(AO455,'LibSets constants'!$I$4:$L$1000,4,FALSE),""),"")</f>
        <v/>
      </c>
      <c r="AR455" s="3" t="str">
        <f>IF(G455&lt;&gt;"LIBSETS_SETTYPE_BATTLEGROUND",IF(G455&lt;&gt;"LIBSETS_SETTYPE_SPECIAL",IF(AS455&lt;&gt;"",VLOOKUP(AS455,'ESO zone constants'!$D$2:$H$4950,5,FALSE),""),""),"")</f>
        <v/>
      </c>
      <c r="AT455" s="45"/>
      <c r="AU455" s="44" t="str">
        <f>IF(AT455&lt;&gt;"",IF(AT455&lt;&gt;"LIBSETS_DROP_MECHANIC_MONSTER_NAME",VLOOKUP(AT455,'LibSets constants'!$I$4:$L$1000,3,FALSE),""),"")</f>
        <v/>
      </c>
      <c r="AV455" s="44" t="str">
        <f>IF(AT455&lt;&gt;"",IF(AT455&lt;&gt;"LIBSETS_DROP_MECHANIC_MONSTER_NAME",VLOOKUP(AT455,'LibSets constants'!$I$4:$L$1000,4,FALSE),""),"")</f>
        <v/>
      </c>
      <c r="AW455" s="21" t="str">
        <f t="shared" si="44"/>
        <v>[489] = {wayshrines={418,419,421,}, dlcId=DLC_GREYMOOR</v>
      </c>
      <c r="AX455" s="21" t="str">
        <f t="shared" si="45"/>
        <v>, zoneIds={1160}, veteran=false</v>
      </c>
      <c r="AY455" s="21" t="str">
        <f t="shared" si="46"/>
        <v>, setType=LIBSETS_SETTYPE_OVERLAND</v>
      </c>
      <c r="AZ455" s="21" t="str">
        <f t="shared" si="43"/>
        <v>},</v>
      </c>
      <c r="BA455" s="21" t="str">
        <f t="shared" si="47"/>
        <v xml:space="preserve"> --Eternal Vigor / Ewiger Elan   [Western Skyrim]</v>
      </c>
    </row>
    <row r="456" spans="1:53" x14ac:dyDescent="0.25">
      <c r="A456" s="5">
        <v>490</v>
      </c>
      <c r="B456" t="s">
        <v>2359</v>
      </c>
      <c r="C456" t="s">
        <v>2360</v>
      </c>
      <c r="D456" s="3">
        <f t="shared" si="42"/>
        <v>490</v>
      </c>
      <c r="G456" s="8" t="s">
        <v>1649</v>
      </c>
      <c r="I456" t="s">
        <v>97</v>
      </c>
      <c r="J456" t="s">
        <v>97</v>
      </c>
      <c r="K456">
        <v>418</v>
      </c>
      <c r="L456">
        <v>418</v>
      </c>
      <c r="M456">
        <v>418</v>
      </c>
      <c r="N456">
        <v>5</v>
      </c>
      <c r="O456" s="70" t="s">
        <v>1886</v>
      </c>
      <c r="P456" s="3">
        <f>IF(AND(G456&lt;&gt;"LIBSETS_SETTYPE_BATTLEGROUND",G456&lt;&gt;"LIBSETS_SETTYPE_SPECIAL",G456&lt;&gt;"LIBSETS_SETTYPE_MYTHIC"), IF(Q456&lt;&gt;"",VLOOKUP(Q456,'ESO zone constants'!$D$2:$H$4950,5,FALSE),""),"")</f>
        <v>1160</v>
      </c>
      <c r="Q456" t="str">
        <f>IF(OR(K456="",K456&lt;=0,ISERROR(K456)),IF(AND(O456&lt;&gt;"",NOT(ISERROR(O456))),O456, ""),VLOOKUP(K456,'ESO wayshrine node constants'!$A$3:$D$10003,4,FALSE))</f>
        <v>Western Skyrim</v>
      </c>
      <c r="S456" s="19" t="str">
        <f>IF(AND(R456&lt;&gt;"",NOT(ISERROR(R456))),R456,IF(P456&lt;&gt;"",IF(NOT(ISERROR(VLOOKUP(P456,'ESO Dungeon constants'!$D$3:$H$9999,5,FALSE))),VLOOKUP(P456,'ESO Dungeon constants'!$D$3:$I$9999,6,FALSE),VLOOKUP(P456,'ESO zone constants'!$H$2:$K$9984,4,FALSE)),""))</f>
        <v>DLC_GREYMOOR</v>
      </c>
      <c r="T456" s="3" t="str">
        <f>IF(S456&lt;&gt;"",VLOOKUP(S456,'LibSets constants'!$B$4:$C$1000,2,FALSE),"")</f>
        <v>Greymoor</v>
      </c>
      <c r="V456" s="41" t="str">
        <f>IF(U456&lt;&gt;"",IF(U456&lt;&gt;"LIBSETS_DROP_MECHANIC_MONSTER_NAME",VLOOKUP(U456,'LibSets constants'!$I$4:$L$1000,3,FALSE),""),"")</f>
        <v/>
      </c>
      <c r="W456" s="44" t="str">
        <f>IF(U456&lt;&gt;"",IF(U456&lt;&gt;"LIBSETS_DROP_MECHANIC_MONSTER_NAME",VLOOKUP(U456,'LibSets constants'!$I$4:$L$1000,4,FALSE),""),"")</f>
        <v/>
      </c>
      <c r="X456" s="3" t="str">
        <f>IF(G456&lt;&gt;"LIBSETS_SETTYPE_BATTLEGROUND",IF(G456&lt;&gt;"LIBSETS_SETTYPE_SPECIAL",IF(Y456&lt;&gt;"",VLOOKUP(Y456,'ESO zone constants'!$D$2:$H$4950,5,FALSE),""),""),"")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constants'!$D$2:$H$4950,5,FALSE),""),""),"")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constants'!$D$2:$H$4950,5,FALSE),""),""),"")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constants'!$D$2:$H$4950,5,FALSE),""),""),"")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constants'!$D$2:$H$4950,5,FALSE),""),""),"")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4"/>
        <v>[490] = {wayshrines={418,418,418,}, traitsNeeded=5, dlcId=DLC_GREYMOOR</v>
      </c>
      <c r="AX456" s="21" t="str">
        <f t="shared" si="45"/>
        <v>, zoneIds={1160}, veteran=false</v>
      </c>
      <c r="AY456" s="21" t="str">
        <f t="shared" si="46"/>
        <v>, setType=LIBSETS_SETTYPE_CRAFTED</v>
      </c>
      <c r="AZ456" s="21" t="str">
        <f t="shared" si="43"/>
        <v>},</v>
      </c>
      <c r="BA456" s="21" t="str">
        <f t="shared" si="47"/>
        <v xml:space="preserve"> --Stuhn's Favor / Stuhns Gunst   [Western Skyrim]</v>
      </c>
    </row>
    <row r="457" spans="1:53" x14ac:dyDescent="0.25">
      <c r="A457" s="5">
        <v>491</v>
      </c>
      <c r="B457" t="s">
        <v>2361</v>
      </c>
      <c r="C457" t="s">
        <v>2362</v>
      </c>
      <c r="D457" s="3">
        <f t="shared" si="42"/>
        <v>491</v>
      </c>
      <c r="G457" s="8" t="s">
        <v>1649</v>
      </c>
      <c r="I457" t="s">
        <v>97</v>
      </c>
      <c r="J457" t="s">
        <v>97</v>
      </c>
      <c r="K457">
        <v>417</v>
      </c>
      <c r="L457">
        <v>417</v>
      </c>
      <c r="M457">
        <v>417</v>
      </c>
      <c r="N457">
        <v>7</v>
      </c>
      <c r="O457" s="70" t="s">
        <v>1886</v>
      </c>
      <c r="P457" s="3">
        <f>IF(AND(G457&lt;&gt;"LIBSETS_SETTYPE_BATTLEGROUND",G457&lt;&gt;"LIBSETS_SETTYPE_SPECIAL",G457&lt;&gt;"LIBSETS_SETTYPE_MYTHIC"), IF(Q457&lt;&gt;"",VLOOKUP(Q457,'ESO zone constants'!$D$2:$H$4950,5,FALSE),""),"")</f>
        <v>1160</v>
      </c>
      <c r="Q457" t="str">
        <f>IF(OR(K457="",K457&lt;=0,ISERROR(K457)),IF(AND(O457&lt;&gt;"",NOT(ISERROR(O457))),O457, ""),VLOOKUP(K457,'ESO wayshrine node constants'!$A$3:$D$10003,4,FALSE))</f>
        <v>Western Skyrim</v>
      </c>
      <c r="S457" s="19" t="str">
        <f>IF(AND(R457&lt;&gt;"",NOT(ISERROR(R457))),R457,IF(P457&lt;&gt;"",IF(NOT(ISERROR(VLOOKUP(P457,'ESO Dungeon constants'!$D$3:$H$9999,5,FALSE))),VLOOKUP(P457,'ESO Dungeon constants'!$D$3:$I$9999,6,FALSE),VLOOKUP(P457,'ESO zone constants'!$H$2:$K$9984,4,FALSE)),""))</f>
        <v>DLC_GREYMOOR</v>
      </c>
      <c r="T457" s="3" t="str">
        <f>IF(S457&lt;&gt;"",VLOOKUP(S457,'LibSets constants'!$B$4:$C$1000,2,FALSE),"")</f>
        <v>Greymoor</v>
      </c>
      <c r="V457" s="41" t="str">
        <f>IF(U457&lt;&gt;"",IF(U457&lt;&gt;"LIBSETS_DROP_MECHANIC_MONSTER_NAME",VLOOKUP(U457,'LibSets constants'!$I$4:$L$1000,3,FALSE),""),"")</f>
        <v/>
      </c>
      <c r="W457" s="44" t="str">
        <f>IF(U457&lt;&gt;"",IF(U457&lt;&gt;"LIBSETS_DROP_MECHANIC_MONSTER_NAME",VLOOKUP(U457,'LibSets constants'!$I$4:$L$1000,4,FALSE),""),"")</f>
        <v/>
      </c>
      <c r="X457" s="3" t="str">
        <f>IF(G457&lt;&gt;"LIBSETS_SETTYPE_BATTLEGROUND",IF(G457&lt;&gt;"LIBSETS_SETTYPE_SPECIAL",IF(Y457&lt;&gt;"",VLOOKUP(Y457,'ESO zone constants'!$D$2:$H$4950,5,FALSE),""),""),"")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constants'!$D$2:$H$4950,5,FALSE),""),""),"")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constants'!$D$2:$H$4950,5,FALSE),""),""),"")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constants'!$D$2:$H$4950,5,FALSE),""),""),"")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constants'!$D$2:$H$4950,5,FALSE),""),""),"")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si="44"/>
        <v>[491] = {wayshrines={417,417,417,}, traitsNeeded=7, dlcId=DLC_GREYMOOR</v>
      </c>
      <c r="AX457" s="21" t="str">
        <f t="shared" si="45"/>
        <v>, zoneIds={1160}, veteran=false</v>
      </c>
      <c r="AY457" s="21" t="str">
        <f t="shared" si="46"/>
        <v>, setType=LIBSETS_SETTYPE_CRAFTED</v>
      </c>
      <c r="AZ457" s="21" t="str">
        <f t="shared" si="43"/>
        <v>},</v>
      </c>
      <c r="BA457" s="21" t="str">
        <f t="shared" si="47"/>
        <v xml:space="preserve"> --Dragon's Appetite / Appetit des Drachen   [Western Skyrim]</v>
      </c>
    </row>
    <row r="458" spans="1:53" x14ac:dyDescent="0.25">
      <c r="A458" s="5">
        <v>492</v>
      </c>
      <c r="B458" t="s">
        <v>2363</v>
      </c>
      <c r="C458" t="s">
        <v>2364</v>
      </c>
      <c r="D458" s="3">
        <f t="shared" si="42"/>
        <v>492</v>
      </c>
      <c r="G458" s="8" t="s">
        <v>1656</v>
      </c>
      <c r="I458" t="s">
        <v>97</v>
      </c>
      <c r="J458" t="s">
        <v>97</v>
      </c>
      <c r="K458">
        <v>-1</v>
      </c>
      <c r="L458">
        <v>-1</v>
      </c>
      <c r="M458">
        <v>-1</v>
      </c>
      <c r="N458">
        <v>0</v>
      </c>
      <c r="O458" s="70" t="s">
        <v>1886</v>
      </c>
      <c r="P458" s="3">
        <f>IF(AND(G458&lt;&gt;"LIBSETS_SETTYPE_BATTLEGROUND",G458&lt;&gt;"LIBSETS_SETTYPE_SPECIAL",G458&lt;&gt;"LIBSETS_SETTYPE_MYTHIC"), IF(Q458&lt;&gt;"",VLOOKUP(Q458,'ESO zone constants'!$D$2:$H$4950,5,FALSE),""),"")</f>
        <v>1160</v>
      </c>
      <c r="Q458" t="str">
        <f>IF(OR(K458="",K458&lt;=0,ISERROR(K458)),IF(AND(O458&lt;&gt;"",NOT(ISERROR(O458))),O458, ""),VLOOKUP(K458,'ESO wayshrine node constants'!$A$3:$D$10003,4,FALSE))</f>
        <v>Western Skyrim</v>
      </c>
      <c r="S458" s="19" t="str">
        <f>IF(AND(R458&lt;&gt;"",NOT(ISERROR(R458))),R458,IF(P458&lt;&gt;"",IF(NOT(ISERROR(VLOOKUP(P458,'ESO Dungeon constants'!$D$3:$H$9999,5,FALSE))),VLOOKUP(P458,'ESO Dungeon constants'!$D$3:$I$9999,6,FALSE),VLOOKUP(P458,'ESO zone constants'!$H$2:$K$9984,4,FALSE)),""))</f>
        <v>DLC_GREYMOOR</v>
      </c>
      <c r="T458" s="3" t="str">
        <f>IF(S458&lt;&gt;"",VLOOKUP(S458,'LibSets constants'!$B$4:$C$1000,2,FALSE),"")</f>
        <v>Greymoor</v>
      </c>
      <c r="V458" s="41" t="str">
        <f>IF(U458&lt;&gt;"",IF(U458&lt;&gt;"LIBSETS_DROP_MECHANIC_MONSTER_NAME",VLOOKUP(U458,'LibSets constants'!$I$4:$L$1000,3,FALSE),""),"")</f>
        <v/>
      </c>
      <c r="W458" s="44" t="str">
        <f>IF(U458&lt;&gt;"",IF(U458&lt;&gt;"LIBSETS_DROP_MECHANIC_MONSTER_NAME",VLOOKUP(U458,'LibSets constants'!$I$4:$L$1000,4,FALSE),""),"")</f>
        <v/>
      </c>
      <c r="X458" s="3" t="str">
        <f>IF(G458&lt;&gt;"LIBSETS_SETTYPE_BATTLEGROUND",IF(G458&lt;&gt;"LIBSETS_SETTYPE_SPECIAL",IF(Y458&lt;&gt;"",VLOOKUP(Y458,'ESO zone constants'!$D$2:$H$4950,5,FALSE),""),""),"")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constants'!$D$2:$H$4950,5,FALSE),""),""),"")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constants'!$D$2:$H$4950,5,FALSE),""),""),"")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constants'!$D$2:$H$4950,5,FALSE),""),""),"")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constants'!$D$2:$H$4950,5,FALSE),""),""),"")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4"/>
        <v>[492] = {wayshrines={-1,-1,-1,}, dlcId=DLC_GREYMOOR</v>
      </c>
      <c r="AX458" s="21" t="str">
        <f t="shared" si="45"/>
        <v>, zoneIds={1160}, veteran=false</v>
      </c>
      <c r="AY458" s="21" t="str">
        <f t="shared" si="46"/>
        <v>, setType=LIBSETS_SETTYPE_TRIAL</v>
      </c>
      <c r="AZ458" s="21" t="str">
        <f t="shared" si="43"/>
        <v>},</v>
      </c>
      <c r="BA458" s="21" t="str">
        <f t="shared" si="47"/>
        <v xml:space="preserve"> --Kyne's Wind / Kynes Wind   [Western Skyrim]</v>
      </c>
    </row>
    <row r="459" spans="1:53" x14ac:dyDescent="0.25">
      <c r="A459" s="5">
        <v>493</v>
      </c>
      <c r="B459" t="s">
        <v>2365</v>
      </c>
      <c r="C459" t="s">
        <v>2366</v>
      </c>
      <c r="D459" s="3">
        <f t="shared" si="42"/>
        <v>493</v>
      </c>
      <c r="G459" s="8" t="s">
        <v>1656</v>
      </c>
      <c r="I459" t="s">
        <v>98</v>
      </c>
      <c r="J459" t="s">
        <v>97</v>
      </c>
      <c r="K459">
        <v>-1</v>
      </c>
      <c r="L459">
        <v>-1</v>
      </c>
      <c r="M459">
        <v>-1</v>
      </c>
      <c r="N459">
        <v>0</v>
      </c>
      <c r="O459" s="70" t="s">
        <v>1886</v>
      </c>
      <c r="P459" s="3">
        <f>IF(AND(G459&lt;&gt;"LIBSETS_SETTYPE_BATTLEGROUND",G459&lt;&gt;"LIBSETS_SETTYPE_SPECIAL",G459&lt;&gt;"LIBSETS_SETTYPE_MYTHIC"), IF(Q459&lt;&gt;"",VLOOKUP(Q459,'ESO zone constants'!$D$2:$H$4950,5,FALSE),""),"")</f>
        <v>1160</v>
      </c>
      <c r="Q459" t="str">
        <f>IF(OR(K459="",K459&lt;=0,ISERROR(K459)),IF(AND(O459&lt;&gt;"",NOT(ISERROR(O459))),O459, ""),VLOOKUP(K459,'ESO wayshrine node constants'!$A$3:$D$10003,4,FALSE))</f>
        <v>Western Skyrim</v>
      </c>
      <c r="S459" s="19" t="str">
        <f>IF(AND(R459&lt;&gt;"",NOT(ISERROR(R459))),R459,IF(P459&lt;&gt;"",IF(NOT(ISERROR(VLOOKUP(P459,'ESO Dungeon constants'!$D$3:$H$9999,5,FALSE))),VLOOKUP(P459,'ESO Dungeon constants'!$D$3:$I$9999,6,FALSE),VLOOKUP(P459,'ESO zone constants'!$H$2:$K$9984,4,FALSE)),""))</f>
        <v>DLC_GREYMOOR</v>
      </c>
      <c r="T459" s="3" t="str">
        <f>IF(S459&lt;&gt;"",VLOOKUP(S459,'LibSets constants'!$B$4:$C$1000,2,FALSE),"")</f>
        <v>Greymoor</v>
      </c>
      <c r="V459" s="41" t="str">
        <f>IF(U459&lt;&gt;"",IF(U459&lt;&gt;"LIBSETS_DROP_MECHANIC_MONSTER_NAME",VLOOKUP(U459,'LibSets constants'!$I$4:$L$1000,3,FALSE),""),"")</f>
        <v/>
      </c>
      <c r="W459" s="44" t="str">
        <f>IF(U459&lt;&gt;"",IF(U459&lt;&gt;"LIBSETS_DROP_MECHANIC_MONSTER_NAME",VLOOKUP(U459,'LibSets constants'!$I$4:$L$1000,4,FALSE),""),"")</f>
        <v/>
      </c>
      <c r="X459" s="3" t="str">
        <f>IF(G459&lt;&gt;"LIBSETS_SETTYPE_BATTLEGROUND",IF(G459&lt;&gt;"LIBSETS_SETTYPE_SPECIAL",IF(Y459&lt;&gt;"",VLOOKUP(Y459,'ESO zone constants'!$D$2:$H$4950,5,FALSE),""),""),"")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constants'!$D$2:$H$4950,5,FALSE),""),""),"")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constants'!$D$2:$H$4950,5,FALSE),""),""),"")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constants'!$D$2:$H$4950,5,FALSE),""),""),"")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constants'!$D$2:$H$4950,5,FALSE),""),""),"")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4"/>
        <v>[493] = {wayshrines={-1,-1,-1,}, dlcId=DLC_GREYMOOR</v>
      </c>
      <c r="AX459" s="21" t="str">
        <f t="shared" si="45"/>
        <v>, zoneIds={1160}, veteran=true</v>
      </c>
      <c r="AY459" s="21" t="str">
        <f t="shared" si="46"/>
        <v>, setType=LIBSETS_SETTYPE_TRIAL</v>
      </c>
      <c r="AZ459" s="21" t="str">
        <f t="shared" si="43"/>
        <v>},</v>
      </c>
      <c r="BA459" s="21" t="str">
        <f t="shared" si="47"/>
        <v xml:space="preserve"> --Perfected Kyne's Wind / Kynes perfektionierter Wind   [Western Skyrim]</v>
      </c>
    </row>
    <row r="460" spans="1:53" x14ac:dyDescent="0.25">
      <c r="A460" s="5">
        <v>494</v>
      </c>
      <c r="B460" t="s">
        <v>2367</v>
      </c>
      <c r="C460" t="s">
        <v>2368</v>
      </c>
      <c r="D460" s="3">
        <f t="shared" si="42"/>
        <v>494</v>
      </c>
      <c r="G460" s="8" t="s">
        <v>1656</v>
      </c>
      <c r="I460" t="s">
        <v>97</v>
      </c>
      <c r="J460" t="s">
        <v>97</v>
      </c>
      <c r="K460">
        <v>-1</v>
      </c>
      <c r="L460">
        <v>-1</v>
      </c>
      <c r="M460">
        <v>-1</v>
      </c>
      <c r="N460">
        <v>0</v>
      </c>
      <c r="O460" s="70" t="s">
        <v>1886</v>
      </c>
      <c r="P460" s="3">
        <f>IF(AND(G460&lt;&gt;"LIBSETS_SETTYPE_BATTLEGROUND",G460&lt;&gt;"LIBSETS_SETTYPE_SPECIAL",G460&lt;&gt;"LIBSETS_SETTYPE_MYTHIC"), IF(Q460&lt;&gt;"",VLOOKUP(Q460,'ESO zone constants'!$D$2:$H$4950,5,FALSE),""),"")</f>
        <v>1160</v>
      </c>
      <c r="Q460" t="str">
        <f>IF(OR(K460="",K460&lt;=0,ISERROR(K460)),IF(AND(O460&lt;&gt;"",NOT(ISERROR(O460))),O460, ""),VLOOKUP(K460,'ESO wayshrine node constants'!$A$3:$D$10003,4,FALSE))</f>
        <v>Western Skyrim</v>
      </c>
      <c r="S460" s="19" t="str">
        <f>IF(AND(R460&lt;&gt;"",NOT(ISERROR(R460))),R460,IF(P460&lt;&gt;"",IF(NOT(ISERROR(VLOOKUP(P460,'ESO Dungeon constants'!$D$3:$H$9999,5,FALSE))),VLOOKUP(P460,'ESO Dungeon constants'!$D$3:$I$9999,6,FALSE),VLOOKUP(P460,'ESO zone constants'!$H$2:$K$9984,4,FALSE)),""))</f>
        <v>DLC_GREYMOOR</v>
      </c>
      <c r="T460" s="3" t="str">
        <f>IF(S460&lt;&gt;"",VLOOKUP(S460,'LibSets constants'!$B$4:$C$1000,2,FALSE),"")</f>
        <v>Greymoor</v>
      </c>
      <c r="V460" s="41" t="str">
        <f>IF(U460&lt;&gt;"",IF(U460&lt;&gt;"LIBSETS_DROP_MECHANIC_MONSTER_NAME",VLOOKUP(U460,'LibSets constants'!$I$4:$L$1000,3,FALSE),""),"")</f>
        <v/>
      </c>
      <c r="W460" s="44" t="str">
        <f>IF(U460&lt;&gt;"",IF(U460&lt;&gt;"LIBSETS_DROP_MECHANIC_MONSTER_NAME",VLOOKUP(U460,'LibSets constants'!$I$4:$L$1000,4,FALSE),""),"")</f>
        <v/>
      </c>
      <c r="X460" s="3" t="str">
        <f>IF(G460&lt;&gt;"LIBSETS_SETTYPE_BATTLEGROUND",IF(G460&lt;&gt;"LIBSETS_SETTYPE_SPECIAL",IF(Y460&lt;&gt;"",VLOOKUP(Y460,'ESO zone constants'!$D$2:$H$4950,5,FALSE),""),""),"")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constants'!$D$2:$H$4950,5,FALSE),""),""),"")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constants'!$D$2:$H$4950,5,FALSE),""),""),"")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constants'!$D$2:$H$4950,5,FALSE),""),""),"")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constants'!$D$2:$H$4950,5,FALSE),""),""),"")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4"/>
        <v>[494] = {wayshrines={-1,-1,-1,}, dlcId=DLC_GREYMOOR</v>
      </c>
      <c r="AX460" s="21" t="str">
        <f t="shared" si="45"/>
        <v>, zoneIds={1160}, veteran=false</v>
      </c>
      <c r="AY460" s="21" t="str">
        <f t="shared" si="46"/>
        <v>, setType=LIBSETS_SETTYPE_TRIAL</v>
      </c>
      <c r="AZ460" s="21" t="str">
        <f t="shared" si="43"/>
        <v>},</v>
      </c>
      <c r="BA460" s="21" t="str">
        <f t="shared" si="47"/>
        <v xml:space="preserve"> --Vrol's Command / Vrols Befehl   [Western Skyrim]</v>
      </c>
    </row>
    <row r="461" spans="1:53" x14ac:dyDescent="0.25">
      <c r="A461" s="5">
        <v>495</v>
      </c>
      <c r="B461" t="s">
        <v>2369</v>
      </c>
      <c r="C461" t="s">
        <v>2370</v>
      </c>
      <c r="D461" s="3">
        <f t="shared" si="42"/>
        <v>495</v>
      </c>
      <c r="G461" s="8" t="s">
        <v>1656</v>
      </c>
      <c r="I461" t="s">
        <v>98</v>
      </c>
      <c r="J461" t="s">
        <v>97</v>
      </c>
      <c r="K461">
        <v>-1</v>
      </c>
      <c r="L461">
        <v>-1</v>
      </c>
      <c r="M461">
        <v>-1</v>
      </c>
      <c r="N461">
        <v>0</v>
      </c>
      <c r="O461" s="70" t="s">
        <v>1886</v>
      </c>
      <c r="P461" s="3">
        <f>IF(AND(G461&lt;&gt;"LIBSETS_SETTYPE_BATTLEGROUND",G461&lt;&gt;"LIBSETS_SETTYPE_SPECIAL",G461&lt;&gt;"LIBSETS_SETTYPE_MYTHIC"), IF(Q461&lt;&gt;"",VLOOKUP(Q461,'ESO zone constants'!$D$2:$H$4950,5,FALSE),""),"")</f>
        <v>1160</v>
      </c>
      <c r="Q461" t="str">
        <f>IF(OR(K461="",K461&lt;=0,ISERROR(K461)),IF(AND(O461&lt;&gt;"",NOT(ISERROR(O461))),O461, ""),VLOOKUP(K461,'ESO wayshrine node constants'!$A$3:$D$10003,4,FALSE))</f>
        <v>Western Skyrim</v>
      </c>
      <c r="S461" s="19" t="str">
        <f>IF(AND(R461&lt;&gt;"",NOT(ISERROR(R461))),R461,IF(P461&lt;&gt;"",IF(NOT(ISERROR(VLOOKUP(P461,'ESO Dungeon constants'!$D$3:$H$9999,5,FALSE))),VLOOKUP(P461,'ESO Dungeon constants'!$D$3:$I$9999,6,FALSE),VLOOKUP(P461,'ESO zone constants'!$H$2:$K$9984,4,FALSE)),""))</f>
        <v>DLC_GREYMOOR</v>
      </c>
      <c r="T461" s="3" t="str">
        <f>IF(S461&lt;&gt;"",VLOOKUP(S461,'LibSets constants'!$B$4:$C$1000,2,FALSE),"")</f>
        <v>Greymoor</v>
      </c>
      <c r="V461" s="41" t="str">
        <f>IF(U461&lt;&gt;"",IF(U461&lt;&gt;"LIBSETS_DROP_MECHANIC_MONSTER_NAME",VLOOKUP(U461,'LibSets constants'!$I$4:$L$1000,3,FALSE),""),"")</f>
        <v/>
      </c>
      <c r="W461" s="44" t="str">
        <f>IF(U461&lt;&gt;"",IF(U461&lt;&gt;"LIBSETS_DROP_MECHANIC_MONSTER_NAME",VLOOKUP(U461,'LibSets constants'!$I$4:$L$1000,4,FALSE),""),"")</f>
        <v/>
      </c>
      <c r="X461" s="3" t="str">
        <f>IF(G461&lt;&gt;"LIBSETS_SETTYPE_BATTLEGROUND",IF(G461&lt;&gt;"LIBSETS_SETTYPE_SPECIAL",IF(Y461&lt;&gt;"",VLOOKUP(Y461,'ESO zone constants'!$D$2:$H$4950,5,FALSE),""),""),"")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constants'!$D$2:$H$4950,5,FALSE),""),""),"")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constants'!$D$2:$H$4950,5,FALSE),""),""),"")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constants'!$D$2:$H$4950,5,FALSE),""),""),"")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constants'!$D$2:$H$4950,5,FALSE),""),""),"")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4"/>
        <v>[495] = {wayshrines={-1,-1,-1,}, dlcId=DLC_GREYMOOR</v>
      </c>
      <c r="AX461" s="21" t="str">
        <f t="shared" si="45"/>
        <v>, zoneIds={1160}, veteran=true</v>
      </c>
      <c r="AY461" s="21" t="str">
        <f t="shared" si="46"/>
        <v>, setType=LIBSETS_SETTYPE_TRIAL</v>
      </c>
      <c r="AZ461" s="21" t="str">
        <f t="shared" si="43"/>
        <v>},</v>
      </c>
      <c r="BA461" s="21" t="str">
        <f t="shared" si="47"/>
        <v xml:space="preserve"> --Perfected Vrol's Command / Vrols perfektionierter Befehl   [Western Skyrim]</v>
      </c>
    </row>
    <row r="462" spans="1:53" x14ac:dyDescent="0.25">
      <c r="A462" s="5">
        <v>496</v>
      </c>
      <c r="B462" t="s">
        <v>2371</v>
      </c>
      <c r="C462" t="s">
        <v>2372</v>
      </c>
      <c r="D462" s="3">
        <f t="shared" si="42"/>
        <v>496</v>
      </c>
      <c r="G462" s="8" t="s">
        <v>1656</v>
      </c>
      <c r="I462" t="s">
        <v>97</v>
      </c>
      <c r="J462" t="s">
        <v>97</v>
      </c>
      <c r="K462">
        <v>-1</v>
      </c>
      <c r="L462">
        <v>-1</v>
      </c>
      <c r="M462">
        <v>-1</v>
      </c>
      <c r="N462">
        <v>0</v>
      </c>
      <c r="O462" s="70" t="s">
        <v>1886</v>
      </c>
      <c r="P462" s="3">
        <f>IF(AND(G462&lt;&gt;"LIBSETS_SETTYPE_BATTLEGROUND",G462&lt;&gt;"LIBSETS_SETTYPE_SPECIAL",G462&lt;&gt;"LIBSETS_SETTYPE_MYTHIC"), IF(Q462&lt;&gt;"",VLOOKUP(Q462,'ESO zone constants'!$D$2:$H$4950,5,FALSE),""),"")</f>
        <v>1160</v>
      </c>
      <c r="Q462" t="str">
        <f>IF(OR(K462="",K462&lt;=0,ISERROR(K462)),IF(AND(O462&lt;&gt;"",NOT(ISERROR(O462))),O462, ""),VLOOKUP(K462,'ESO wayshrine node constants'!$A$3:$D$10003,4,FALSE))</f>
        <v>Western Skyrim</v>
      </c>
      <c r="S462" s="19" t="str">
        <f>IF(AND(R462&lt;&gt;"",NOT(ISERROR(R462))),R462,IF(P462&lt;&gt;"",IF(NOT(ISERROR(VLOOKUP(P462,'ESO Dungeon constants'!$D$3:$H$9999,5,FALSE))),VLOOKUP(P462,'ESO Dungeon constants'!$D$3:$I$9999,6,FALSE),VLOOKUP(P462,'ESO zone constants'!$H$2:$K$9984,4,FALSE)),""))</f>
        <v>DLC_GREYMOOR</v>
      </c>
      <c r="T462" s="3" t="str">
        <f>IF(S462&lt;&gt;"",VLOOKUP(S462,'LibSets constants'!$B$4:$C$1000,2,FALSE),"")</f>
        <v>Greymoor</v>
      </c>
      <c r="V462" s="41" t="str">
        <f>IF(U462&lt;&gt;"",IF(U462&lt;&gt;"LIBSETS_DROP_MECHANIC_MONSTER_NAME",VLOOKUP(U462,'LibSets constants'!$I$4:$L$1000,3,FALSE),""),"")</f>
        <v/>
      </c>
      <c r="W462" s="44" t="str">
        <f>IF(U462&lt;&gt;"",IF(U462&lt;&gt;"LIBSETS_DROP_MECHANIC_MONSTER_NAME",VLOOKUP(U462,'LibSets constants'!$I$4:$L$1000,4,FALSE),""),"")</f>
        <v/>
      </c>
      <c r="X462" s="3" t="str">
        <f>IF(G462&lt;&gt;"LIBSETS_SETTYPE_BATTLEGROUND",IF(G462&lt;&gt;"LIBSETS_SETTYPE_SPECIAL",IF(Y462&lt;&gt;"",VLOOKUP(Y462,'ESO zone constants'!$D$2:$H$4950,5,FALSE),""),""),"")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constants'!$D$2:$H$4950,5,FALSE),""),""),"")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constants'!$D$2:$H$4950,5,FALSE),""),""),"")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constants'!$D$2:$H$4950,5,FALSE),""),""),"")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constants'!$D$2:$H$4950,5,FALSE),""),""),"")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4"/>
        <v>[496] = {wayshrines={-1,-1,-1,}, dlcId=DLC_GREYMOOR</v>
      </c>
      <c r="AX462" s="21" t="str">
        <f t="shared" si="45"/>
        <v>, zoneIds={1160}, veteran=false</v>
      </c>
      <c r="AY462" s="21" t="str">
        <f t="shared" si="46"/>
        <v>, setType=LIBSETS_SETTYPE_TRIAL</v>
      </c>
      <c r="AZ462" s="21" t="str">
        <f t="shared" si="43"/>
        <v>},</v>
      </c>
      <c r="BA462" s="21" t="str">
        <f t="shared" si="47"/>
        <v xml:space="preserve"> --Roaring Opportunist / Brüllender Opportunist   [Western Skyrim]</v>
      </c>
    </row>
    <row r="463" spans="1:53" x14ac:dyDescent="0.25">
      <c r="A463" s="5">
        <v>497</v>
      </c>
      <c r="B463" t="s">
        <v>2373</v>
      </c>
      <c r="C463" t="s">
        <v>2374</v>
      </c>
      <c r="D463" s="3">
        <f t="shared" si="42"/>
        <v>497</v>
      </c>
      <c r="G463" s="8" t="s">
        <v>1656</v>
      </c>
      <c r="I463" t="s">
        <v>98</v>
      </c>
      <c r="J463" t="s">
        <v>97</v>
      </c>
      <c r="K463">
        <v>-1</v>
      </c>
      <c r="L463">
        <v>-1</v>
      </c>
      <c r="M463">
        <v>-1</v>
      </c>
      <c r="N463">
        <v>0</v>
      </c>
      <c r="O463" s="70" t="s">
        <v>1886</v>
      </c>
      <c r="P463" s="3">
        <f>IF(AND(G463&lt;&gt;"LIBSETS_SETTYPE_BATTLEGROUND",G463&lt;&gt;"LIBSETS_SETTYPE_SPECIAL",G463&lt;&gt;"LIBSETS_SETTYPE_MYTHIC"), IF(Q463&lt;&gt;"",VLOOKUP(Q463,'ESO zone constants'!$D$2:$H$4950,5,FALSE),""),"")</f>
        <v>1160</v>
      </c>
      <c r="Q463" t="str">
        <f>IF(OR(K463="",K463&lt;=0,ISERROR(K463)),IF(AND(O463&lt;&gt;"",NOT(ISERROR(O463))),O463, ""),VLOOKUP(K463,'ESO wayshrine node constants'!$A$3:$D$10003,4,FALSE))</f>
        <v>Western Skyrim</v>
      </c>
      <c r="S463" s="19" t="str">
        <f>IF(AND(R463&lt;&gt;"",NOT(ISERROR(R463))),R463,IF(P463&lt;&gt;"",IF(NOT(ISERROR(VLOOKUP(P463,'ESO Dungeon constants'!$D$3:$H$9999,5,FALSE))),VLOOKUP(P463,'ESO Dungeon constants'!$D$3:$I$9999,6,FALSE),VLOOKUP(P463,'ESO zone constants'!$H$2:$K$9984,4,FALSE)),""))</f>
        <v>DLC_GREYMOOR</v>
      </c>
      <c r="T463" s="3" t="str">
        <f>IF(S463&lt;&gt;"",VLOOKUP(S463,'LibSets constants'!$B$4:$C$1000,2,FALSE),"")</f>
        <v>Greymoor</v>
      </c>
      <c r="V463" s="41" t="str">
        <f>IF(U463&lt;&gt;"",IF(U463&lt;&gt;"LIBSETS_DROP_MECHANIC_MONSTER_NAME",VLOOKUP(U463,'LibSets constants'!$I$4:$L$1000,3,FALSE),""),"")</f>
        <v/>
      </c>
      <c r="W463" s="44" t="str">
        <f>IF(U463&lt;&gt;"",IF(U463&lt;&gt;"LIBSETS_DROP_MECHANIC_MONSTER_NAME",VLOOKUP(U463,'LibSets constants'!$I$4:$L$1000,4,FALSE),""),"")</f>
        <v/>
      </c>
      <c r="X463" s="3" t="str">
        <f>IF(G463&lt;&gt;"LIBSETS_SETTYPE_BATTLEGROUND",IF(G463&lt;&gt;"LIBSETS_SETTYPE_SPECIAL",IF(Y463&lt;&gt;"",VLOOKUP(Y463,'ESO zone constants'!$D$2:$H$4950,5,FALSE),""),""),"")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constants'!$D$2:$H$4950,5,FALSE),""),""),"")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constants'!$D$2:$H$4950,5,FALSE),""),""),"")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constants'!$D$2:$H$4950,5,FALSE),""),""),"")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constants'!$D$2:$H$4950,5,FALSE),""),""),"")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4"/>
        <v>[497] = {wayshrines={-1,-1,-1,}, dlcId=DLC_GREYMOOR</v>
      </c>
      <c r="AX463" s="21" t="str">
        <f t="shared" si="45"/>
        <v>, zoneIds={1160}, veteran=true</v>
      </c>
      <c r="AY463" s="21" t="str">
        <f t="shared" si="46"/>
        <v>, setType=LIBSETS_SETTYPE_TRIAL</v>
      </c>
      <c r="AZ463" s="21" t="str">
        <f t="shared" si="43"/>
        <v>},</v>
      </c>
      <c r="BA463" s="21" t="str">
        <f t="shared" si="47"/>
        <v xml:space="preserve"> --Perfected Roaring Opportunist / Perfektionierter brüllender Opportunist   [Western Skyrim]</v>
      </c>
    </row>
    <row r="464" spans="1:53" x14ac:dyDescent="0.25">
      <c r="A464" s="5">
        <v>498</v>
      </c>
      <c r="B464" t="s">
        <v>2375</v>
      </c>
      <c r="C464" t="s">
        <v>2376</v>
      </c>
      <c r="D464" s="3">
        <f t="shared" si="42"/>
        <v>498</v>
      </c>
      <c r="G464" s="8" t="s">
        <v>1656</v>
      </c>
      <c r="I464" t="s">
        <v>97</v>
      </c>
      <c r="J464" t="s">
        <v>97</v>
      </c>
      <c r="K464">
        <v>-1</v>
      </c>
      <c r="L464">
        <v>-1</v>
      </c>
      <c r="M464">
        <v>-1</v>
      </c>
      <c r="N464">
        <v>0</v>
      </c>
      <c r="O464" s="70" t="s">
        <v>1886</v>
      </c>
      <c r="P464" s="3">
        <f>IF(AND(G464&lt;&gt;"LIBSETS_SETTYPE_BATTLEGROUND",G464&lt;&gt;"LIBSETS_SETTYPE_SPECIAL",G464&lt;&gt;"LIBSETS_SETTYPE_MYTHIC"), IF(Q464&lt;&gt;"",VLOOKUP(Q464,'ESO zone constants'!$D$2:$H$4950,5,FALSE),""),"")</f>
        <v>1160</v>
      </c>
      <c r="Q464" t="str">
        <f>IF(OR(K464="",K464&lt;=0,ISERROR(K464)),IF(AND(O464&lt;&gt;"",NOT(ISERROR(O464))),O464, ""),VLOOKUP(K464,'ESO wayshrine node constants'!$A$3:$D$10003,4,FALSE))</f>
        <v>Western Skyrim</v>
      </c>
      <c r="S464" s="19" t="str">
        <f>IF(AND(R464&lt;&gt;"",NOT(ISERROR(R464))),R464,IF(P464&lt;&gt;"",IF(NOT(ISERROR(VLOOKUP(P464,'ESO Dungeon constants'!$D$3:$H$9999,5,FALSE))),VLOOKUP(P464,'ESO Dungeon constants'!$D$3:$I$9999,6,FALSE),VLOOKUP(P464,'ESO zone constants'!$H$2:$K$9984,4,FALSE)),""))</f>
        <v>DLC_GREYMOOR</v>
      </c>
      <c r="T464" s="3" t="str">
        <f>IF(S464&lt;&gt;"",VLOOKUP(S464,'LibSets constants'!$B$4:$C$1000,2,FALSE),"")</f>
        <v>Greymoor</v>
      </c>
      <c r="V464" s="41" t="str">
        <f>IF(U464&lt;&gt;"",IF(U464&lt;&gt;"LIBSETS_DROP_MECHANIC_MONSTER_NAME",VLOOKUP(U464,'LibSets constants'!$I$4:$L$1000,3,FALSE),""),"")</f>
        <v/>
      </c>
      <c r="W464" s="44" t="str">
        <f>IF(U464&lt;&gt;"",IF(U464&lt;&gt;"LIBSETS_DROP_MECHANIC_MONSTER_NAME",VLOOKUP(U464,'LibSets constants'!$I$4:$L$1000,4,FALSE),""),"")</f>
        <v/>
      </c>
      <c r="X464" s="3" t="str">
        <f>IF(G464&lt;&gt;"LIBSETS_SETTYPE_BATTLEGROUND",IF(G464&lt;&gt;"LIBSETS_SETTYPE_SPECIAL",IF(Y464&lt;&gt;"",VLOOKUP(Y464,'ESO zone constants'!$D$2:$H$4950,5,FALSE),""),""),"")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constants'!$D$2:$H$4950,5,FALSE),""),""),"")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constants'!$D$2:$H$4950,5,FALSE),""),""),"")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constants'!$D$2:$H$4950,5,FALSE),""),""),"")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constants'!$D$2:$H$4950,5,FALSE),""),""),"")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4"/>
        <v>[498] = {wayshrines={-1,-1,-1,}, dlcId=DLC_GREYMOOR</v>
      </c>
      <c r="AX464" s="21" t="str">
        <f t="shared" si="45"/>
        <v>, zoneIds={1160}, veteran=false</v>
      </c>
      <c r="AY464" s="21" t="str">
        <f t="shared" si="46"/>
        <v>, setType=LIBSETS_SETTYPE_TRIAL</v>
      </c>
      <c r="AZ464" s="21" t="str">
        <f t="shared" si="43"/>
        <v>},</v>
      </c>
      <c r="BA464" s="21" t="str">
        <f t="shared" si="47"/>
        <v xml:space="preserve"> --Yandir's Might / Yandirs Macht   [Western Skyrim]</v>
      </c>
    </row>
    <row r="465" spans="1:53" x14ac:dyDescent="0.25">
      <c r="A465" s="5">
        <v>499</v>
      </c>
      <c r="B465" t="s">
        <v>2377</v>
      </c>
      <c r="C465" t="s">
        <v>2378</v>
      </c>
      <c r="D465" s="3">
        <f t="shared" si="42"/>
        <v>499</v>
      </c>
      <c r="G465" s="8" t="s">
        <v>1656</v>
      </c>
      <c r="I465" t="s">
        <v>98</v>
      </c>
      <c r="J465" t="s">
        <v>97</v>
      </c>
      <c r="K465">
        <v>-1</v>
      </c>
      <c r="L465">
        <v>-1</v>
      </c>
      <c r="M465">
        <v>-1</v>
      </c>
      <c r="N465">
        <v>0</v>
      </c>
      <c r="O465" s="70" t="s">
        <v>1886</v>
      </c>
      <c r="P465" s="3">
        <f>IF(AND(G465&lt;&gt;"LIBSETS_SETTYPE_BATTLEGROUND",G465&lt;&gt;"LIBSETS_SETTYPE_SPECIAL",G465&lt;&gt;"LIBSETS_SETTYPE_MYTHIC"), IF(Q465&lt;&gt;"",VLOOKUP(Q465,'ESO zone constants'!$D$2:$H$4950,5,FALSE),""),"")</f>
        <v>1160</v>
      </c>
      <c r="Q465" t="str">
        <f>IF(OR(K465="",K465&lt;=0,ISERROR(K465)),IF(AND(O465&lt;&gt;"",NOT(ISERROR(O465))),O465, ""),VLOOKUP(K465,'ESO wayshrine node constants'!$A$3:$D$10003,4,FALSE))</f>
        <v>Western Skyrim</v>
      </c>
      <c r="S465" s="19" t="str">
        <f>IF(AND(R465&lt;&gt;"",NOT(ISERROR(R465))),R465,IF(P465&lt;&gt;"",IF(NOT(ISERROR(VLOOKUP(P465,'ESO Dungeon constants'!$D$3:$H$9999,5,FALSE))),VLOOKUP(P465,'ESO Dungeon constants'!$D$3:$I$9999,6,FALSE),VLOOKUP(P465,'ESO zone constants'!$H$2:$K$9984,4,FALSE)),""))</f>
        <v>DLC_GREYMOOR</v>
      </c>
      <c r="T465" s="3" t="str">
        <f>IF(S465&lt;&gt;"",VLOOKUP(S465,'LibSets constants'!$B$4:$C$1000,2,FALSE),"")</f>
        <v>Greymoor</v>
      </c>
      <c r="V465" s="41" t="str">
        <f>IF(U465&lt;&gt;"",IF(U465&lt;&gt;"LIBSETS_DROP_MECHANIC_MONSTER_NAME",VLOOKUP(U465,'LibSets constants'!$I$4:$L$1000,3,FALSE),""),"")</f>
        <v/>
      </c>
      <c r="W465" s="44" t="str">
        <f>IF(U465&lt;&gt;"",IF(U465&lt;&gt;"LIBSETS_DROP_MECHANIC_MONSTER_NAME",VLOOKUP(U465,'LibSets constants'!$I$4:$L$1000,4,FALSE),""),"")</f>
        <v/>
      </c>
      <c r="X465" s="3" t="str">
        <f>IF(G465&lt;&gt;"LIBSETS_SETTYPE_BATTLEGROUND",IF(G465&lt;&gt;"LIBSETS_SETTYPE_SPECIAL",IF(Y465&lt;&gt;"",VLOOKUP(Y465,'ESO zone constants'!$D$2:$H$4950,5,FALSE),""),""),"")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constants'!$D$2:$H$4950,5,FALSE),""),""),"")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constants'!$D$2:$H$4950,5,FALSE),""),""),"")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constants'!$D$2:$H$4950,5,FALSE),""),""),"")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constants'!$D$2:$H$4950,5,FALSE),""),""),"")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44"/>
        <v>[499] = {wayshrines={-1,-1,-1,}, dlcId=DLC_GREYMOOR</v>
      </c>
      <c r="AX465" s="21" t="str">
        <f t="shared" si="45"/>
        <v>, zoneIds={1160}, veteran=true</v>
      </c>
      <c r="AY465" s="21" t="str">
        <f t="shared" si="46"/>
        <v>, setType=LIBSETS_SETTYPE_TRIAL</v>
      </c>
      <c r="AZ465" s="21" t="str">
        <f t="shared" si="43"/>
        <v>},</v>
      </c>
      <c r="BA465" s="21" t="str">
        <f t="shared" si="47"/>
        <v xml:space="preserve"> --Perfected Yandir's Might / Yandirs perfektionierte Macht   [Western Skyrim]</v>
      </c>
    </row>
    <row r="466" spans="1:53" x14ac:dyDescent="0.25">
      <c r="A466" s="5">
        <v>500</v>
      </c>
      <c r="B466" t="s">
        <v>2379</v>
      </c>
      <c r="C466" t="s">
        <v>2379</v>
      </c>
      <c r="D466" s="3">
        <f t="shared" si="42"/>
        <v>500</v>
      </c>
      <c r="E466" t="s">
        <v>2425</v>
      </c>
      <c r="F466" s="30" t="s">
        <v>1639</v>
      </c>
      <c r="G466" s="8"/>
      <c r="N466">
        <v>0</v>
      </c>
      <c r="O466" s="70" t="s">
        <v>1886</v>
      </c>
      <c r="P466" s="3">
        <f>IF(AND(G466&lt;&gt;"LIBSETS_SETTYPE_BATTLEGROUND",G466&lt;&gt;"LIBSETS_SETTYPE_SPECIAL",G466&lt;&gt;"LIBSETS_SETTYPE_MYTHIC"), IF(Q466&lt;&gt;"",VLOOKUP(Q466,'ESO zone constants'!$D$2:$H$4950,5,FALSE),""),"")</f>
        <v>1160</v>
      </c>
      <c r="Q466" t="str">
        <f>IF(OR(K466="",K466&lt;=0,ISERROR(K466)),IF(AND(O466&lt;&gt;"",NOT(ISERROR(O466))),O466, ""),VLOOKUP(K466,'ESO wayshrine node constants'!$A$3:$D$10003,4,FALSE))</f>
        <v>Western Skyrim</v>
      </c>
      <c r="S466" s="19" t="str">
        <f>IF(AND(R466&lt;&gt;"",NOT(ISERROR(R466))),R466,IF(P466&lt;&gt;"",IF(NOT(ISERROR(VLOOKUP(P466,'ESO Dungeon constants'!$D$3:$H$9999,5,FALSE))),VLOOKUP(P466,'ESO Dungeon constants'!$D$3:$I$9999,6,FALSE),VLOOKUP(P466,'ESO zone constants'!$H$2:$K$9984,4,FALSE)),""))</f>
        <v>DLC_GREYMOOR</v>
      </c>
      <c r="T466" s="3" t="str">
        <f>IF(S466&lt;&gt;"",VLOOKUP(S466,'LibSets constants'!$B$4:$C$1000,2,FALSE),"")</f>
        <v>Greymoor</v>
      </c>
      <c r="V466" s="41" t="str">
        <f>IF(U466&lt;&gt;"",IF(U466&lt;&gt;"LIBSETS_DROP_MECHANIC_MONSTER_NAME",VLOOKUP(U466,'LibSets constants'!$I$4:$L$1000,3,FALSE),""),"")</f>
        <v/>
      </c>
      <c r="W466" s="44" t="str">
        <f>IF(U466&lt;&gt;"",IF(U466&lt;&gt;"LIBSETS_DROP_MECHANIC_MONSTER_NAME",VLOOKUP(U466,'LibSets constants'!$I$4:$L$1000,4,FALSE),""),"")</f>
        <v/>
      </c>
      <c r="X466" s="3" t="str">
        <f>IF(G466&lt;&gt;"LIBSETS_SETTYPE_BATTLEGROUND",IF(G466&lt;&gt;"LIBSETS_SETTYPE_SPECIAL",IF(Y466&lt;&gt;"",VLOOKUP(Y466,'ESO zone constants'!$D$2:$H$4950,5,FALSE),""),""),"")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constants'!$D$2:$H$4950,5,FALSE),""),""),"")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constants'!$D$2:$H$4950,5,FALSE),""),""),"")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constants'!$D$2:$H$4950,5,FALSE),""),""),"")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constants'!$D$2:$H$4950,5,FALSE),""),""),"")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4"/>
        <v/>
      </c>
      <c r="AX466" s="21" t="str">
        <f t="shared" si="45"/>
        <v/>
      </c>
      <c r="AY466" s="21" t="str">
        <f t="shared" si="46"/>
        <v/>
      </c>
      <c r="AZ466" s="21" t="str">
        <f t="shared" si="43"/>
        <v/>
      </c>
      <c r="BA466" s="21" t="str">
        <f t="shared" si="47"/>
        <v/>
      </c>
    </row>
    <row r="467" spans="1:53" x14ac:dyDescent="0.25">
      <c r="A467" s="5">
        <v>501</v>
      </c>
      <c r="B467" t="s">
        <v>2381</v>
      </c>
      <c r="C467" t="s">
        <v>2380</v>
      </c>
      <c r="D467" s="3">
        <f t="shared" si="42"/>
        <v>501</v>
      </c>
      <c r="G467" s="8" t="s">
        <v>1878</v>
      </c>
      <c r="I467" t="s">
        <v>97</v>
      </c>
      <c r="J467" t="s">
        <v>97</v>
      </c>
      <c r="K467">
        <v>-1</v>
      </c>
      <c r="L467">
        <v>-1</v>
      </c>
      <c r="M467">
        <v>-1</v>
      </c>
      <c r="N467">
        <v>0</v>
      </c>
      <c r="O467" s="70" t="s">
        <v>2430</v>
      </c>
      <c r="P467" s="3" t="str">
        <f>IF(AND(G467&lt;&gt;"LIBSETS_SETTYPE_BATTLEGROUND",G467&lt;&gt;"LIBSETS_SETTYPE_SPECIAL",G467&lt;&gt;"LIBSETS_SETTYPE_MYTHIC"), IF(Q467&lt;&gt;"",VLOOKUP(Q467,'ESO zone constants'!$D$2:$H$4950,5,FALSE),""),"")</f>
        <v/>
      </c>
      <c r="Q467" t="str">
        <f>IF(OR(K467="",K467&lt;=0,ISERROR(K467)),IF(AND(O467&lt;&gt;"",NOT(ISERROR(O467))),O467, ""),VLOOKUP(K467,'ESO wayshrine node constants'!$A$3:$D$10003,4,FALSE))</f>
        <v>Antiquities</v>
      </c>
      <c r="R467" s="70" t="s">
        <v>1798</v>
      </c>
      <c r="S467" s="19" t="str">
        <f>IF(AND(R467&lt;&gt;"",NOT(ISERROR(R467))),R467,IF(P467&lt;&gt;"",IF(NOT(ISERROR(VLOOKUP(P467,'ESO Dungeon constants'!$D$3:$H$9999,5,FALSE))),VLOOKUP(P467,'ESO Dungeon constants'!$D$3:$I$9999,6,FALSE),VLOOKUP(P467,'ESO zone constants'!$H$2:$K$9984,4,FALSE)),""))</f>
        <v>DLC_GREYMOOR</v>
      </c>
      <c r="T467" s="3" t="str">
        <f>IF(S467&lt;&gt;"",VLOOKUP(S467,'LibSets constants'!$B$4:$C$1000,2,FALSE),"")</f>
        <v>Greymoor</v>
      </c>
      <c r="U467" s="3" t="s">
        <v>1875</v>
      </c>
      <c r="V467" s="41" t="str">
        <f>IF(U467&lt;&gt;"",IF(U467&lt;&gt;"LIBSETS_DROP_MECHANIC_MONSTER_NAME",VLOOKUP(U467,'LibSets constants'!$I$4:$L$1000,3,FALSE),""),"")</f>
        <v>Antiquities (Mythic set items)</v>
      </c>
      <c r="W467" s="44" t="str">
        <f>IF(U467&lt;&gt;"",IF(U467&lt;&gt;"LIBSETS_DROP_MECHANIC_MONSTER_NAME",VLOOKUP(U467,'LibSets constants'!$I$4:$L$1000,4,FALSE),""),"")</f>
        <v>Antiquitäten (Mytische Set Gegenstände)</v>
      </c>
      <c r="X467" s="3" t="str">
        <f>IF(G467&lt;&gt;"LIBSETS_SETTYPE_BATTLEGROUND",IF(G467&lt;&gt;"LIBSETS_SETTYPE_SPECIAL",IF(Y467&lt;&gt;"",VLOOKUP(Y467,'ESO zone constants'!$D$2:$H$4950,5,FALSE),""),""),"")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constants'!$D$2:$H$4950,5,FALSE),""),""),"")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constants'!$D$2:$H$4950,5,FALSE),""),""),"")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constants'!$D$2:$H$4950,5,FALSE),""),""),"")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constants'!$D$2:$H$4950,5,FALSE),""),""),"")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4"/>
        <v>[501] = {wayshrines={-1,-1,-1,}, dlcId=DLC_GREYMOOR</v>
      </c>
      <c r="AX467" s="21" t="str">
        <f>IF(F467&lt;&gt;"Not in the game (anymore)",IF(A467&lt;&gt;"",IF(P467&lt;&gt;"",CONCATENATE(", zoneIds={",P467),"")&amp;IF(X467&lt;&gt;"",CONCATENATE(",",X467),"")&amp;IF(AC467&lt;&gt;"",CONCATENATE(",",AC467),"")&amp;IF(AH467&lt;&gt;"",CONCATENATE(",",AH467),"")&amp;IF(AM467&lt;&gt;"",CONCATENATE(",",AM467),"")&amp;IF(AR467&lt;&gt;"",CONCATENATE(",",AR467),"")&amp;IF(P467&lt;&gt;"",CONCATENATE("}",""),"")&amp;IF(OR(I467="true",I467="false",I467&lt;&gt;""), CONCATENATE(", veteran=", I467), ""),""),"")</f>
        <v>, veteran=false</v>
      </c>
      <c r="AY467" s="21" t="str">
        <f t="shared" si="46"/>
        <v>, setType=LIBSETS_SETTYPE_MYTHIC</v>
      </c>
      <c r="AZ467" s="21" t="str">
        <f t="shared" si="43"/>
        <v>, dropMechanic={LIBSETS_DROP_MECHANIC_ANTIQUITIES}},</v>
      </c>
      <c r="BA467" s="21" t="str">
        <f t="shared" si="47"/>
        <v xml:space="preserve"> --Thrassian Stranglers / Thrassische Würger   [Antiquities]</v>
      </c>
    </row>
    <row r="468" spans="1:53" x14ac:dyDescent="0.25">
      <c r="A468" s="5">
        <v>502</v>
      </c>
      <c r="B468" t="s">
        <v>2382</v>
      </c>
      <c r="C468" t="s">
        <v>2382</v>
      </c>
      <c r="D468" s="3">
        <f t="shared" si="42"/>
        <v>502</v>
      </c>
      <c r="E468" t="s">
        <v>2426</v>
      </c>
      <c r="F468" s="30" t="s">
        <v>1639</v>
      </c>
      <c r="G468" s="8"/>
      <c r="N468">
        <v>0</v>
      </c>
      <c r="O468" s="70" t="s">
        <v>1886</v>
      </c>
      <c r="P468" s="3">
        <f>IF(AND(G468&lt;&gt;"LIBSETS_SETTYPE_BATTLEGROUND",G468&lt;&gt;"LIBSETS_SETTYPE_SPECIAL",G468&lt;&gt;"LIBSETS_SETTYPE_MYTHIC"), IF(Q468&lt;&gt;"",VLOOKUP(Q468,'ESO zone constants'!$D$2:$H$4950,5,FALSE),""),"")</f>
        <v>1160</v>
      </c>
      <c r="Q468" t="str">
        <f>IF(OR(K468="",K468&lt;=0,ISERROR(K468)),IF(AND(O468&lt;&gt;"",NOT(ISERROR(O468))),O468, ""),VLOOKUP(K468,'ESO wayshrine node constants'!$A$3:$D$10003,4,FALSE))</f>
        <v>Western Skyrim</v>
      </c>
      <c r="S468" s="19" t="str">
        <f>IF(AND(R468&lt;&gt;"",NOT(ISERROR(R468))),R468,IF(P468&lt;&gt;"",IF(NOT(ISERROR(VLOOKUP(P468,'ESO Dungeon constants'!$D$3:$H$9999,5,FALSE))),VLOOKUP(P468,'ESO Dungeon constants'!$D$3:$I$9999,6,FALSE),VLOOKUP(P468,'ESO zone constants'!$H$2:$K$9984,4,FALSE)),""))</f>
        <v>DLC_GREYMOOR</v>
      </c>
      <c r="T468" s="3" t="str">
        <f>IF(S468&lt;&gt;"",VLOOKUP(S468,'LibSets constants'!$B$4:$C$1000,2,FALSE),"")</f>
        <v>Greymoor</v>
      </c>
      <c r="V468" s="41" t="str">
        <f>IF(U468&lt;&gt;"",IF(U468&lt;&gt;"LIBSETS_DROP_MECHANIC_MONSTER_NAME",VLOOKUP(U468,'LibSets constants'!$I$4:$L$1000,3,FALSE),""),"")</f>
        <v/>
      </c>
      <c r="W468" s="44" t="str">
        <f>IF(U468&lt;&gt;"",IF(U468&lt;&gt;"LIBSETS_DROP_MECHANIC_MONSTER_NAME",VLOOKUP(U468,'LibSets constants'!$I$4:$L$1000,4,FALSE),""),"")</f>
        <v/>
      </c>
      <c r="X468" s="3" t="str">
        <f>IF(G468&lt;&gt;"LIBSETS_SETTYPE_BATTLEGROUND",IF(G468&lt;&gt;"LIBSETS_SETTYPE_SPECIAL",IF(Y468&lt;&gt;"",VLOOKUP(Y468,'ESO zone constants'!$D$2:$H$4950,5,FALSE),""),""),"")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constants'!$D$2:$H$4950,5,FALSE),""),""),"")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constants'!$D$2:$H$4950,5,FALSE),""),""),"")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constants'!$D$2:$H$4950,5,FALSE),""),""),"")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constants'!$D$2:$H$4950,5,FALSE),""),""),"")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4"/>
        <v/>
      </c>
      <c r="AX468" s="21" t="str">
        <f t="shared" si="45"/>
        <v/>
      </c>
      <c r="AY468" s="21" t="str">
        <f t="shared" si="46"/>
        <v/>
      </c>
      <c r="AZ468" s="21" t="str">
        <f t="shared" si="43"/>
        <v/>
      </c>
      <c r="BA468" s="21" t="str">
        <f t="shared" si="47"/>
        <v/>
      </c>
    </row>
    <row r="469" spans="1:53" x14ac:dyDescent="0.25">
      <c r="A469" s="5">
        <v>503</v>
      </c>
      <c r="B469" t="s">
        <v>2383</v>
      </c>
      <c r="C469" t="s">
        <v>2384</v>
      </c>
      <c r="D469" s="3">
        <f t="shared" si="42"/>
        <v>503</v>
      </c>
      <c r="G469" s="8" t="s">
        <v>1878</v>
      </c>
      <c r="I469" t="s">
        <v>97</v>
      </c>
      <c r="J469" t="s">
        <v>97</v>
      </c>
      <c r="K469">
        <v>-1</v>
      </c>
      <c r="L469">
        <v>-1</v>
      </c>
      <c r="M469">
        <v>-1</v>
      </c>
      <c r="N469">
        <v>0</v>
      </c>
      <c r="O469" s="70" t="s">
        <v>2430</v>
      </c>
      <c r="P469" s="3" t="str">
        <f>IF(AND(G469&lt;&gt;"LIBSETS_SETTYPE_BATTLEGROUND",G469&lt;&gt;"LIBSETS_SETTYPE_SPECIAL",G469&lt;&gt;"LIBSETS_SETTYPE_MYTHIC"), IF(Q469&lt;&gt;"",VLOOKUP(Q469,'ESO zone constants'!$D$2:$H$4950,5,FALSE),""),"")</f>
        <v/>
      </c>
      <c r="Q469" t="str">
        <f>IF(OR(K469="",K469&lt;=0,ISERROR(K469)),IF(AND(O469&lt;&gt;"",NOT(ISERROR(O469))),O469, ""),VLOOKUP(K469,'ESO wayshrine node constants'!$A$3:$D$10003,4,FALSE))</f>
        <v>Antiquities</v>
      </c>
      <c r="R469" s="70" t="s">
        <v>1798</v>
      </c>
      <c r="S469" s="19" t="str">
        <f>IF(AND(R469&lt;&gt;"",NOT(ISERROR(R469))),R469,IF(P469&lt;&gt;"",IF(NOT(ISERROR(VLOOKUP(P469,'ESO Dungeon constants'!$D$3:$H$9999,5,FALSE))),VLOOKUP(P469,'ESO Dungeon constants'!$D$3:$I$9999,6,FALSE),VLOOKUP(P469,'ESO zone constants'!$H$2:$K$9984,4,FALSE)),""))</f>
        <v>DLC_GREYMOOR</v>
      </c>
      <c r="T469" s="3" t="str">
        <f>IF(S469&lt;&gt;"",VLOOKUP(S469,'LibSets constants'!$B$4:$C$1000,2,FALSE),"")</f>
        <v>Greymoor</v>
      </c>
      <c r="U469" s="3" t="s">
        <v>1875</v>
      </c>
      <c r="V469" s="41" t="str">
        <f>IF(U469&lt;&gt;"",IF(U469&lt;&gt;"LIBSETS_DROP_MECHANIC_MONSTER_NAME",VLOOKUP(U469,'LibSets constants'!$I$4:$L$1000,3,FALSE),""),"")</f>
        <v>Antiquities (Mythic set items)</v>
      </c>
      <c r="W469" s="44" t="str">
        <f>IF(U469&lt;&gt;"",IF(U469&lt;&gt;"LIBSETS_DROP_MECHANIC_MONSTER_NAME",VLOOKUP(U469,'LibSets constants'!$I$4:$L$1000,4,FALSE),""),"")</f>
        <v>Antiquitäten (Mytische Set Gegenstände)</v>
      </c>
      <c r="X469" s="3" t="str">
        <f>IF(G469&lt;&gt;"LIBSETS_SETTYPE_BATTLEGROUND",IF(G469&lt;&gt;"LIBSETS_SETTYPE_SPECIAL",IF(Y469&lt;&gt;"",VLOOKUP(Y469,'ESO zone constants'!$D$2:$H$4950,5,FALSE),""),""),"")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constants'!$D$2:$H$4950,5,FALSE),""),""),"")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constants'!$D$2:$H$4950,5,FALSE),""),""),"")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constants'!$D$2:$H$4950,5,FALSE),""),""),"")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constants'!$D$2:$H$4950,5,FALSE),""),""),"")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4"/>
        <v>[503] = {wayshrines={-1,-1,-1,}, dlcId=DLC_GREYMOOR</v>
      </c>
      <c r="AX469" s="21" t="str">
        <f t="shared" si="45"/>
        <v>, veteran=false</v>
      </c>
      <c r="AY469" s="21" t="str">
        <f t="shared" si="46"/>
        <v>, setType=LIBSETS_SETTYPE_MYTHIC</v>
      </c>
      <c r="AZ469" s="21" t="str">
        <f t="shared" si="43"/>
        <v>, dropMechanic={LIBSETS_DROP_MECHANIC_ANTIQUITIES}},</v>
      </c>
      <c r="BA469" s="21" t="str">
        <f t="shared" si="47"/>
        <v xml:space="preserve"> --Ring of the Wild Hunt / Ring der Wilden Jagd   [Antiquities]</v>
      </c>
    </row>
    <row r="470" spans="1:53" x14ac:dyDescent="0.25">
      <c r="A470" s="5">
        <v>504</v>
      </c>
      <c r="B470" t="s">
        <v>2386</v>
      </c>
      <c r="C470" t="s">
        <v>2385</v>
      </c>
      <c r="D470" s="3">
        <f t="shared" si="42"/>
        <v>504</v>
      </c>
      <c r="E470" t="s">
        <v>2427</v>
      </c>
      <c r="F470" s="30" t="s">
        <v>1639</v>
      </c>
      <c r="G470" s="8"/>
      <c r="N470">
        <v>0</v>
      </c>
      <c r="O470" s="70" t="s">
        <v>1886</v>
      </c>
      <c r="P470" s="3">
        <f>IF(AND(G470&lt;&gt;"LIBSETS_SETTYPE_BATTLEGROUND",G470&lt;&gt;"LIBSETS_SETTYPE_SPECIAL",G470&lt;&gt;"LIBSETS_SETTYPE_MYTHIC"), IF(Q470&lt;&gt;"",VLOOKUP(Q470,'ESO zone constants'!$D$2:$H$4950,5,FALSE),""),"")</f>
        <v>1160</v>
      </c>
      <c r="Q470" t="str">
        <f>IF(OR(K470="",K470&lt;=0,ISERROR(K470)),IF(AND(O470&lt;&gt;"",NOT(ISERROR(O470))),O470, ""),VLOOKUP(K470,'ESO wayshrine node constants'!$A$3:$D$10003,4,FALSE))</f>
        <v>Western Skyrim</v>
      </c>
      <c r="S470" s="19" t="str">
        <f>IF(AND(R470&lt;&gt;"",NOT(ISERROR(R470))),R470,IF(P470&lt;&gt;"",IF(NOT(ISERROR(VLOOKUP(P470,'ESO Dungeon constants'!$D$3:$H$9999,5,FALSE))),VLOOKUP(P470,'ESO Dungeon constants'!$D$3:$I$9999,6,FALSE),VLOOKUP(P470,'ESO zone constants'!$H$2:$K$9984,4,FALSE)),""))</f>
        <v>DLC_GREYMOOR</v>
      </c>
      <c r="T470" s="3" t="str">
        <f>IF(S470&lt;&gt;"",VLOOKUP(S470,'LibSets constants'!$B$4:$C$1000,2,FALSE),"")</f>
        <v>Greymoor</v>
      </c>
      <c r="V470" s="41" t="str">
        <f>IF(U470&lt;&gt;"",IF(U470&lt;&gt;"LIBSETS_DROP_MECHANIC_MONSTER_NAME",VLOOKUP(U470,'LibSets constants'!$I$4:$L$1000,3,FALSE),""),"")</f>
        <v/>
      </c>
      <c r="W470" s="44" t="str">
        <f>IF(U470&lt;&gt;"",IF(U470&lt;&gt;"LIBSETS_DROP_MECHANIC_MONSTER_NAME",VLOOKUP(U470,'LibSets constants'!$I$4:$L$1000,4,FALSE),""),"")</f>
        <v/>
      </c>
      <c r="X470" s="3" t="str">
        <f>IF(G470&lt;&gt;"LIBSETS_SETTYPE_BATTLEGROUND",IF(G470&lt;&gt;"LIBSETS_SETTYPE_SPECIAL",IF(Y470&lt;&gt;"",VLOOKUP(Y470,'ESO zone constants'!$D$2:$H$4950,5,FALSE),""),""),"")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constants'!$D$2:$H$4950,5,FALSE),""),""),"")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constants'!$D$2:$H$4950,5,FALSE),""),""),"")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constants'!$D$2:$H$4950,5,FALSE),""),""),"")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constants'!$D$2:$H$4950,5,FALSE),""),""),"")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4"/>
        <v/>
      </c>
      <c r="AX470" s="21" t="str">
        <f t="shared" si="45"/>
        <v/>
      </c>
      <c r="AY470" s="21" t="str">
        <f t="shared" si="46"/>
        <v/>
      </c>
      <c r="AZ470" s="21" t="str">
        <f t="shared" si="43"/>
        <v/>
      </c>
      <c r="BA470" s="21" t="str">
        <f t="shared" si="47"/>
        <v/>
      </c>
    </row>
    <row r="471" spans="1:53" x14ac:dyDescent="0.25">
      <c r="A471" s="5">
        <v>505</v>
      </c>
      <c r="B471" t="s">
        <v>2388</v>
      </c>
      <c r="C471" t="s">
        <v>2387</v>
      </c>
      <c r="D471" s="3">
        <f t="shared" si="42"/>
        <v>505</v>
      </c>
      <c r="G471" s="8" t="s">
        <v>1878</v>
      </c>
      <c r="I471" t="s">
        <v>97</v>
      </c>
      <c r="J471" t="s">
        <v>97</v>
      </c>
      <c r="K471">
        <v>-1</v>
      </c>
      <c r="L471">
        <v>-1</v>
      </c>
      <c r="M471">
        <v>-1</v>
      </c>
      <c r="N471">
        <v>0</v>
      </c>
      <c r="O471" s="70" t="s">
        <v>2430</v>
      </c>
      <c r="P471" s="3" t="str">
        <f>IF(AND(G471&lt;&gt;"LIBSETS_SETTYPE_BATTLEGROUND",G471&lt;&gt;"LIBSETS_SETTYPE_SPECIAL",G471&lt;&gt;"LIBSETS_SETTYPE_MYTHIC"), IF(Q471&lt;&gt;"",VLOOKUP(Q471,'ESO zone constants'!$D$2:$H$4950,5,FALSE),""),"")</f>
        <v/>
      </c>
      <c r="Q471" t="str">
        <f>IF(OR(K471="",K471&lt;=0,ISERROR(K471)),IF(AND(O471&lt;&gt;"",NOT(ISERROR(O471))),O471, ""),VLOOKUP(K471,'ESO wayshrine node constants'!$A$3:$D$10003,4,FALSE))</f>
        <v>Antiquities</v>
      </c>
      <c r="R471" s="70" t="s">
        <v>1798</v>
      </c>
      <c r="S471" s="19" t="str">
        <f>IF(AND(R471&lt;&gt;"",NOT(ISERROR(R471))),R471,IF(P471&lt;&gt;"",IF(NOT(ISERROR(VLOOKUP(P471,'ESO Dungeon constants'!$D$3:$H$9999,5,FALSE))),VLOOKUP(P471,'ESO Dungeon constants'!$D$3:$I$9999,6,FALSE),VLOOKUP(P471,'ESO zone constants'!$H$2:$K$9984,4,FALSE)),""))</f>
        <v>DLC_GREYMOOR</v>
      </c>
      <c r="T471" s="3" t="str">
        <f>IF(S471&lt;&gt;"",VLOOKUP(S471,'LibSets constants'!$B$4:$C$1000,2,FALSE),"")</f>
        <v>Greymoor</v>
      </c>
      <c r="U471" s="3" t="s">
        <v>1875</v>
      </c>
      <c r="V471" s="41" t="str">
        <f>IF(U471&lt;&gt;"",IF(U471&lt;&gt;"LIBSETS_DROP_MECHANIC_MONSTER_NAME",VLOOKUP(U471,'LibSets constants'!$I$4:$L$1000,3,FALSE),""),"")</f>
        <v>Antiquities (Mythic set items)</v>
      </c>
      <c r="W471" s="44" t="str">
        <f>IF(U471&lt;&gt;"",IF(U471&lt;&gt;"LIBSETS_DROP_MECHANIC_MONSTER_NAME",VLOOKUP(U471,'LibSets constants'!$I$4:$L$1000,4,FALSE),""),"")</f>
        <v>Antiquitäten (Mytische Set Gegenstände)</v>
      </c>
      <c r="X471" s="3" t="str">
        <f>IF(G471&lt;&gt;"LIBSETS_SETTYPE_BATTLEGROUND",IF(G471&lt;&gt;"LIBSETS_SETTYPE_SPECIAL",IF(Y471&lt;&gt;"",VLOOKUP(Y471,'ESO zone constants'!$D$2:$H$4950,5,FALSE),""),""),"")</f>
        <v/>
      </c>
      <c r="Z471" s="45"/>
      <c r="AA471" s="44" t="str">
        <f>IF(Z471&lt;&gt;"",IF(Z471&lt;&gt;"LIBSETS_DROP_MECHANIC_MONSTER_NAME",VLOOKUP(Z471,'LibSets constants'!$I$4:$L$1000,3,FALSE),""),"")</f>
        <v/>
      </c>
      <c r="AB471" s="44" t="str">
        <f>IF(Z471&lt;&gt;"",IF(Z471&lt;&gt;"LIBSETS_DROP_MECHANIC_MONSTER_NAME",VLOOKUP(Z471,'LibSets constants'!$I$4:$L$1000,4,FALSE),""),"")</f>
        <v/>
      </c>
      <c r="AC471" s="3" t="str">
        <f>IF(G471&lt;&gt;"LIBSETS_SETTYPE_BATTLEGROUND",IF(G471&lt;&gt;"LIBSETS_SETTYPE_SPECIAL",IF(AD471&lt;&gt;"",VLOOKUP(AD471,'ESO zone constants'!$D$2:$H$4950,5,FALSE),""),""),"")</f>
        <v/>
      </c>
      <c r="AE471" s="45"/>
      <c r="AF471" s="44" t="str">
        <f>IF(AE471&lt;&gt;"",IF(AE471&lt;&gt;"LIBSETS_DROP_MECHANIC_MONSTER_NAME",VLOOKUP(AE471,'LibSets constants'!$I$4:$L$1000,3,FALSE),""),"")</f>
        <v/>
      </c>
      <c r="AG471" s="44" t="str">
        <f>IF(AE471&lt;&gt;"",IF(AE471&lt;&gt;"LIBSETS_DROP_MECHANIC_MONSTER_NAME",VLOOKUP(AE471,'LibSets constants'!$I$4:$L$1000,4,FALSE),""),"")</f>
        <v/>
      </c>
      <c r="AH471" s="3" t="str">
        <f>IF(G471&lt;&gt;"LIBSETS_SETTYPE_BATTLEGROUND",IF(G471&lt;&gt;"LIBSETS_SETTYPE_SPECIAL",IF(AI471&lt;&gt;"",VLOOKUP(AI471,'ESO zone constants'!$D$2:$H$4950,5,FALSE),""),""),"")</f>
        <v/>
      </c>
      <c r="AJ471" s="45"/>
      <c r="AK471" s="44" t="str">
        <f>IF(AJ471&lt;&gt;"",IF(AJ471&lt;&gt;"LIBSETS_DROP_MECHANIC_MONSTER_NAME",VLOOKUP(AJ471,'LibSets constants'!$I$4:$L$1000,3,FALSE),""),"")</f>
        <v/>
      </c>
      <c r="AL471" s="44" t="str">
        <f>IF(AJ471&lt;&gt;"",IF(AJ471&lt;&gt;"LIBSETS_DROP_MECHANIC_MONSTER_NAME",VLOOKUP(AJ471,'LibSets constants'!$I$4:$L$1000,4,FALSE),""),"")</f>
        <v/>
      </c>
      <c r="AM471" s="3" t="str">
        <f>IF(G471&lt;&gt;"LIBSETS_SETTYPE_BATTLEGROUND",IF(G471&lt;&gt;"LIBSETS_SETTYPE_SPECIAL",IF(AN471&lt;&gt;"",VLOOKUP(AN471,'ESO zone constants'!$D$2:$H$4950,5,FALSE),""),""),"")</f>
        <v/>
      </c>
      <c r="AO471" s="45"/>
      <c r="AP471" s="44" t="str">
        <f>IF(AO471&lt;&gt;"",IF(AO471&lt;&gt;"LIBSETS_DROP_MECHANIC_MONSTER_NAME",VLOOKUP(AO471,'LibSets constants'!$I$4:$L$1000,3,FALSE),""),"")</f>
        <v/>
      </c>
      <c r="AQ471" s="44" t="str">
        <f>IF(AO471&lt;&gt;"",IF(AO471&lt;&gt;"LIBSETS_DROP_MECHANIC_MONSTER_NAME",VLOOKUP(AO471,'LibSets constants'!$I$4:$L$1000,4,FALSE),""),"")</f>
        <v/>
      </c>
      <c r="AR471" s="3" t="str">
        <f>IF(G471&lt;&gt;"LIBSETS_SETTYPE_BATTLEGROUND",IF(G471&lt;&gt;"LIBSETS_SETTYPE_SPECIAL",IF(AS471&lt;&gt;"",VLOOKUP(AS471,'ESO zone constants'!$D$2:$H$4950,5,FALSE),""),""),"")</f>
        <v/>
      </c>
      <c r="AT471" s="45"/>
      <c r="AU471" s="44" t="str">
        <f>IF(AT471&lt;&gt;"",IF(AT471&lt;&gt;"LIBSETS_DROP_MECHANIC_MONSTER_NAME",VLOOKUP(AT471,'LibSets constants'!$I$4:$L$1000,3,FALSE),""),"")</f>
        <v/>
      </c>
      <c r="AV471" s="44" t="str">
        <f>IF(AT471&lt;&gt;"",IF(AT471&lt;&gt;"LIBSETS_DROP_MECHANIC_MONSTER_NAME",VLOOKUP(AT471,'LibSets constants'!$I$4:$L$1000,4,FALSE),""),"")</f>
        <v/>
      </c>
      <c r="AW471" s="21" t="str">
        <f t="shared" si="44"/>
        <v>[505] = {wayshrines={-1,-1,-1,}, dlcId=DLC_GREYMOOR</v>
      </c>
      <c r="AX471" s="21" t="str">
        <f t="shared" si="45"/>
        <v>, veteran=false</v>
      </c>
      <c r="AY471" s="21" t="str">
        <f t="shared" si="46"/>
        <v>, setType=LIBSETS_SETTYPE_MYTHIC</v>
      </c>
      <c r="AZ471" s="21" t="str">
        <f t="shared" si="43"/>
        <v>, dropMechanic={LIBSETS_DROP_MECHANIC_ANTIQUITIES}},</v>
      </c>
      <c r="BA471" s="21" t="str">
        <f t="shared" si="47"/>
        <v xml:space="preserve"> --Torc of Tonal Constancy / Torques der Klangkonstanz   [Antiquities]</v>
      </c>
    </row>
    <row r="472" spans="1:53" x14ac:dyDescent="0.25">
      <c r="A472" s="5">
        <v>506</v>
      </c>
      <c r="B472" t="s">
        <v>2389</v>
      </c>
      <c r="C472" t="s">
        <v>2390</v>
      </c>
      <c r="D472" s="3">
        <f t="shared" si="42"/>
        <v>506</v>
      </c>
      <c r="G472" s="8" t="s">
        <v>1649</v>
      </c>
      <c r="I472" t="s">
        <v>97</v>
      </c>
      <c r="J472" t="s">
        <v>97</v>
      </c>
      <c r="K472">
        <v>430</v>
      </c>
      <c r="L472">
        <v>430</v>
      </c>
      <c r="M472">
        <v>430</v>
      </c>
      <c r="N472">
        <v>3</v>
      </c>
      <c r="O472" s="70" t="s">
        <v>1886</v>
      </c>
      <c r="P472" s="3">
        <f>IF(AND(G472&lt;&gt;"LIBSETS_SETTYPE_BATTLEGROUND",G472&lt;&gt;"LIBSETS_SETTYPE_SPECIAL",G472&lt;&gt;"LIBSETS_SETTYPE_MYTHIC"), IF(Q472&lt;&gt;"",VLOOKUP(Q472,'ESO zone constants'!$D$2:$H$4950,5,FALSE),""),"")</f>
        <v>1161</v>
      </c>
      <c r="Q472" t="str">
        <f>IF(OR(K472="",K472&lt;=0,ISERROR(K472)),IF(AND(O472&lt;&gt;"",NOT(ISERROR(O472))),O472, ""),VLOOKUP(K472,'ESO wayshrine node constants'!$A$3:$D$10003,4,FALSE))</f>
        <v>Blackreach: Greymoor Caverns</v>
      </c>
      <c r="S472" s="19" t="str">
        <f>IF(AND(R472&lt;&gt;"",NOT(ISERROR(R472))),R472,IF(P472&lt;&gt;"",IF(NOT(ISERROR(VLOOKUP(P472,'ESO Dungeon constants'!$D$3:$H$9999,5,FALSE))),VLOOKUP(P472,'ESO Dungeon constants'!$D$3:$I$9999,6,FALSE),VLOOKUP(P472,'ESO zone constants'!$H$2:$K$9984,4,FALSE)),""))</f>
        <v>DLC_GREYMOOR</v>
      </c>
      <c r="T472" s="3" t="str">
        <f>IF(S472&lt;&gt;"",VLOOKUP(S472,'LibSets constants'!$B$4:$C$1000,2,FALSE),"")</f>
        <v>Greymoor</v>
      </c>
      <c r="V472" s="41" t="str">
        <f>IF(U472&lt;&gt;"",IF(U472&lt;&gt;"LIBSETS_DROP_MECHANIC_MONSTER_NAME",VLOOKUP(U472,'LibSets constants'!$I$4:$L$1000,3,FALSE),""),"")</f>
        <v/>
      </c>
      <c r="W472" s="44" t="str">
        <f>IF(U472&lt;&gt;"",IF(U472&lt;&gt;"LIBSETS_DROP_MECHANIC_MONSTER_NAME",VLOOKUP(U472,'LibSets constants'!$I$4:$L$1000,4,FALSE),""),"")</f>
        <v/>
      </c>
      <c r="X472" s="3" t="str">
        <f>IF(G472&lt;&gt;"LIBSETS_SETTYPE_BATTLEGROUND",IF(G472&lt;&gt;"LIBSETS_SETTYPE_SPECIAL",IF(Y472&lt;&gt;"",VLOOKUP(Y472,'ESO zone constants'!$D$2:$H$4950,5,FALSE),""),""),"")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constants'!$D$2:$H$4950,5,FALSE),""),""),"")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constants'!$D$2:$H$4950,5,FALSE),""),""),"")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constants'!$D$2:$H$4950,5,FALSE),""),""),"")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constants'!$D$2:$H$4950,5,FALSE),""),""),"")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4"/>
        <v>[506] = {wayshrines={430,430,430,}, traitsNeeded=3, dlcId=DLC_GREYMOOR</v>
      </c>
      <c r="AX472" s="21" t="str">
        <f t="shared" si="45"/>
        <v>, zoneIds={1161}, veteran=false</v>
      </c>
      <c r="AY472" s="21" t="str">
        <f t="shared" si="46"/>
        <v>, setType=LIBSETS_SETTYPE_CRAFTED</v>
      </c>
      <c r="AZ472" s="21" t="str">
        <f t="shared" si="43"/>
        <v>},</v>
      </c>
      <c r="BA472" s="21" t="str">
        <f t="shared" si="47"/>
        <v xml:space="preserve"> --Spell Parasite / Magieparasit   [Blackreach: Greymoor Caverns]</v>
      </c>
    </row>
    <row r="473" spans="1:53" x14ac:dyDescent="0.25">
      <c r="A473" s="5">
        <v>509</v>
      </c>
      <c r="B473" t="s">
        <v>2391</v>
      </c>
      <c r="C473" t="s">
        <v>2391</v>
      </c>
      <c r="D473" s="3">
        <f t="shared" si="42"/>
        <v>509</v>
      </c>
      <c r="E473" s="62" t="s">
        <v>2424</v>
      </c>
      <c r="F473" s="30" t="s">
        <v>1639</v>
      </c>
      <c r="G473" s="8" t="s">
        <v>1657</v>
      </c>
      <c r="N473">
        <v>0</v>
      </c>
      <c r="O473" s="70" t="s">
        <v>1886</v>
      </c>
      <c r="P473" s="3" t="str">
        <f>IF(AND(G473&lt;&gt;"LIBSETS_SETTYPE_BATTLEGROUND",G473&lt;&gt;"LIBSETS_SETTYPE_SPECIAL",G473&lt;&gt;"LIBSETS_SETTYPE_MYTHIC"), IF(Q473&lt;&gt;"",VLOOKUP(Q473,'ESO zone constants'!$D$2:$H$4950,5,FALSE),""),"")</f>
        <v/>
      </c>
      <c r="Q473" t="str">
        <f>IF(OR(K473="",K473&lt;=0,ISERROR(K473)),IF(AND(O473&lt;&gt;"",NOT(ISERROR(O473))),O473, ""),VLOOKUP(K473,'ESO wayshrine node constants'!$A$3:$D$10003,4,FALSE))</f>
        <v>Western Skyrim</v>
      </c>
      <c r="S473" s="19" t="str">
        <f>IF(AND(R473&lt;&gt;"",NOT(ISERROR(R473))),R473,IF(P473&lt;&gt;"",IF(NOT(ISERROR(VLOOKUP(P473,'ESO Dungeon constants'!$D$3:$H$9999,5,FALSE))),VLOOKUP(P473,'ESO Dungeon constants'!$D$3:$I$9999,6,FALSE),VLOOKUP(P473,'ESO zone constants'!$H$2:$K$9984,4,FALSE)),""))</f>
        <v/>
      </c>
      <c r="T473" s="3" t="str">
        <f>IF(S473&lt;&gt;"",VLOOKUP(S473,'LibSets constants'!$B$4:$C$1000,2,FALSE),"")</f>
        <v/>
      </c>
      <c r="U473" s="33" t="s">
        <v>2433</v>
      </c>
      <c r="V473" s="41" t="e">
        <f>IF(U473&lt;&gt;"",IF(U473&lt;&gt;"LIBSETS_DROP_MECHANIC_MONSTER_NAME",VLOOKUP(U473,'LibSets constants'!$I$4:$L$1000,3,FALSE),""),"")</f>
        <v>#N/A</v>
      </c>
      <c r="W473" s="44" t="e">
        <f>IF(U473&lt;&gt;"",IF(U473&lt;&gt;"LIBSETS_DROP_MECHANIC_MONSTER_NAME",VLOOKUP(U473,'LibSets constants'!$I$4:$L$1000,4,FALSE),""),"")</f>
        <v>#N/A</v>
      </c>
      <c r="X473" s="3" t="str">
        <f>IF(G473&lt;&gt;"LIBSETS_SETTYPE_BATTLEGROUND",IF(G473&lt;&gt;"LIBSETS_SETTYPE_SPECIAL",IF(Y473&lt;&gt;"",VLOOKUP(Y473,'ESO zone constants'!$D$2:$H$4950,5,FALSE),""),""),"")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constants'!$D$2:$H$4950,5,FALSE),""),""),"")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constants'!$D$2:$H$4950,5,FALSE),""),""),"")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constants'!$D$2:$H$4950,5,FALSE),""),""),"")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constants'!$D$2:$H$4950,5,FALSE),""),""),"")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4"/>
        <v/>
      </c>
      <c r="AX473" s="21" t="str">
        <f t="shared" si="45"/>
        <v/>
      </c>
      <c r="AY473" s="21" t="str">
        <f t="shared" si="46"/>
        <v/>
      </c>
      <c r="AZ473" s="21" t="str">
        <f t="shared" si="43"/>
        <v/>
      </c>
      <c r="BA473" s="21" t="str">
        <f t="shared" si="47"/>
        <v/>
      </c>
    </row>
    <row r="474" spans="1:53" x14ac:dyDescent="0.25">
      <c r="A474" s="5">
        <v>510</v>
      </c>
      <c r="B474" t="s">
        <v>2392</v>
      </c>
      <c r="C474" t="s">
        <v>2392</v>
      </c>
      <c r="D474" s="3">
        <f t="shared" si="42"/>
        <v>510</v>
      </c>
      <c r="E474" s="62" t="s">
        <v>2424</v>
      </c>
      <c r="F474" s="30" t="s">
        <v>1639</v>
      </c>
      <c r="G474" s="8" t="s">
        <v>1657</v>
      </c>
      <c r="N474">
        <v>0</v>
      </c>
      <c r="O474" s="70" t="s">
        <v>1886</v>
      </c>
      <c r="P474" s="3" t="str">
        <f>IF(AND(G474&lt;&gt;"LIBSETS_SETTYPE_BATTLEGROUND",G474&lt;&gt;"LIBSETS_SETTYPE_SPECIAL",G474&lt;&gt;"LIBSETS_SETTYPE_MYTHIC"), IF(Q474&lt;&gt;"",VLOOKUP(Q474,'ESO zone constants'!$D$2:$H$4950,5,FALSE),""),"")</f>
        <v/>
      </c>
      <c r="Q474" t="str">
        <f>IF(OR(K474="",K474&lt;=0,ISERROR(K474)),IF(AND(O474&lt;&gt;"",NOT(ISERROR(O474))),O474, ""),VLOOKUP(K474,'ESO wayshrine node constants'!$A$3:$D$10003,4,FALSE))</f>
        <v>Western Skyrim</v>
      </c>
      <c r="S474" s="19" t="str">
        <f>IF(AND(R474&lt;&gt;"",NOT(ISERROR(R474))),R474,IF(P474&lt;&gt;"",IF(NOT(ISERROR(VLOOKUP(P474,'ESO Dungeon constants'!$D$3:$H$9999,5,FALSE))),VLOOKUP(P474,'ESO Dungeon constants'!$D$3:$I$9999,6,FALSE),VLOOKUP(P474,'ESO zone constants'!$H$2:$K$9984,4,FALSE)),""))</f>
        <v/>
      </c>
      <c r="T474" s="3" t="str">
        <f>IF(S474&lt;&gt;"",VLOOKUP(S474,'LibSets constants'!$B$4:$C$1000,2,FALSE),"")</f>
        <v/>
      </c>
      <c r="U474" s="33" t="s">
        <v>2433</v>
      </c>
      <c r="V474" s="41" t="e">
        <f>IF(U474&lt;&gt;"",IF(U474&lt;&gt;"LIBSETS_DROP_MECHANIC_MONSTER_NAME",VLOOKUP(U474,'LibSets constants'!$I$4:$L$1000,3,FALSE),""),"")</f>
        <v>#N/A</v>
      </c>
      <c r="W474" s="44" t="e">
        <f>IF(U474&lt;&gt;"",IF(U474&lt;&gt;"LIBSETS_DROP_MECHANIC_MONSTER_NAME",VLOOKUP(U474,'LibSets constants'!$I$4:$L$1000,4,FALSE),""),"")</f>
        <v>#N/A</v>
      </c>
      <c r="X474" s="3" t="str">
        <f>IF(G474&lt;&gt;"LIBSETS_SETTYPE_BATTLEGROUND",IF(G474&lt;&gt;"LIBSETS_SETTYPE_SPECIAL",IF(Y474&lt;&gt;"",VLOOKUP(Y474,'ESO zone constants'!$D$2:$H$4950,5,FALSE),""),""),"")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constants'!$D$2:$H$4950,5,FALSE),""),""),"")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constants'!$D$2:$H$4950,5,FALSE),""),""),"")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constants'!$D$2:$H$4950,5,FALSE),""),""),"")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constants'!$D$2:$H$4950,5,FALSE),""),""),"")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4"/>
        <v/>
      </c>
      <c r="AX474" s="21" t="str">
        <f t="shared" si="45"/>
        <v/>
      </c>
      <c r="AY474" s="21" t="str">
        <f t="shared" si="46"/>
        <v/>
      </c>
      <c r="AZ474" s="21" t="str">
        <f t="shared" si="43"/>
        <v/>
      </c>
      <c r="BA474" s="21" t="str">
        <f t="shared" si="47"/>
        <v/>
      </c>
    </row>
    <row r="475" spans="1:53" x14ac:dyDescent="0.25">
      <c r="A475" s="5">
        <v>511</v>
      </c>
      <c r="B475" t="s">
        <v>2393</v>
      </c>
      <c r="C475" t="s">
        <v>2393</v>
      </c>
      <c r="D475" s="3">
        <f t="shared" si="42"/>
        <v>511</v>
      </c>
      <c r="E475" s="62" t="s">
        <v>2424</v>
      </c>
      <c r="F475" s="30" t="s">
        <v>1639</v>
      </c>
      <c r="G475" s="8" t="s">
        <v>1657</v>
      </c>
      <c r="N475">
        <v>0</v>
      </c>
      <c r="O475" s="70" t="s">
        <v>1886</v>
      </c>
      <c r="P475" s="3" t="str">
        <f>IF(AND(G475&lt;&gt;"LIBSETS_SETTYPE_BATTLEGROUND",G475&lt;&gt;"LIBSETS_SETTYPE_SPECIAL",G475&lt;&gt;"LIBSETS_SETTYPE_MYTHIC"), IF(Q475&lt;&gt;"",VLOOKUP(Q475,'ESO zone constants'!$D$2:$H$4950,5,FALSE),""),"")</f>
        <v/>
      </c>
      <c r="Q475" t="str">
        <f>IF(OR(K475="",K475&lt;=0,ISERROR(K475)),IF(AND(O475&lt;&gt;"",NOT(ISERROR(O475))),O475, ""),VLOOKUP(K475,'ESO wayshrine node constants'!$A$3:$D$10003,4,FALSE))</f>
        <v>Western Skyrim</v>
      </c>
      <c r="S475" s="19" t="str">
        <f>IF(AND(R475&lt;&gt;"",NOT(ISERROR(R475))),R475,IF(P475&lt;&gt;"",IF(NOT(ISERROR(VLOOKUP(P475,'ESO Dungeon constants'!$D$3:$H$9999,5,FALSE))),VLOOKUP(P475,'ESO Dungeon constants'!$D$3:$I$9999,6,FALSE),VLOOKUP(P475,'ESO zone constants'!$H$2:$K$9984,4,FALSE)),""))</f>
        <v/>
      </c>
      <c r="T475" s="3" t="str">
        <f>IF(S475&lt;&gt;"",VLOOKUP(S475,'LibSets constants'!$B$4:$C$1000,2,FALSE),"")</f>
        <v/>
      </c>
      <c r="U475" s="33" t="s">
        <v>2433</v>
      </c>
      <c r="V475" s="41" t="e">
        <f>IF(U475&lt;&gt;"",IF(U475&lt;&gt;"LIBSETS_DROP_MECHANIC_MONSTER_NAME",VLOOKUP(U475,'LibSets constants'!$I$4:$L$1000,3,FALSE),""),"")</f>
        <v>#N/A</v>
      </c>
      <c r="W475" s="44" t="e">
        <f>IF(U475&lt;&gt;"",IF(U475&lt;&gt;"LIBSETS_DROP_MECHANIC_MONSTER_NAME",VLOOKUP(U475,'LibSets constants'!$I$4:$L$1000,4,FALSE),""),"")</f>
        <v>#N/A</v>
      </c>
      <c r="X475" s="3" t="str">
        <f>IF(G475&lt;&gt;"LIBSETS_SETTYPE_BATTLEGROUND",IF(G475&lt;&gt;"LIBSETS_SETTYPE_SPECIAL",IF(Y475&lt;&gt;"",VLOOKUP(Y475,'ESO zone constants'!$D$2:$H$4950,5,FALSE),""),""),"")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constants'!$D$2:$H$4950,5,FALSE),""),""),"")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constants'!$D$2:$H$4950,5,FALSE),""),""),"")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constants'!$D$2:$H$4950,5,FALSE),""),""),"")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constants'!$D$2:$H$4950,5,FALSE),""),""),"")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4"/>
        <v/>
      </c>
      <c r="AX475" s="21" t="str">
        <f t="shared" si="45"/>
        <v/>
      </c>
      <c r="AY475" s="21" t="str">
        <f t="shared" si="46"/>
        <v/>
      </c>
      <c r="AZ475" s="21" t="str">
        <f t="shared" si="43"/>
        <v/>
      </c>
      <c r="BA475" s="21" t="str">
        <f t="shared" si="47"/>
        <v/>
      </c>
    </row>
    <row r="476" spans="1:53" x14ac:dyDescent="0.25">
      <c r="A476" s="5">
        <v>512</v>
      </c>
      <c r="B476" t="s">
        <v>2394</v>
      </c>
      <c r="C476" t="s">
        <v>2394</v>
      </c>
      <c r="D476" s="3">
        <f t="shared" si="42"/>
        <v>512</v>
      </c>
      <c r="E476" s="62" t="s">
        <v>2424</v>
      </c>
      <c r="F476" s="30" t="s">
        <v>1639</v>
      </c>
      <c r="G476" s="8" t="s">
        <v>1657</v>
      </c>
      <c r="N476">
        <v>0</v>
      </c>
      <c r="O476" s="70" t="s">
        <v>1886</v>
      </c>
      <c r="P476" s="3" t="str">
        <f>IF(AND(G476&lt;&gt;"LIBSETS_SETTYPE_BATTLEGROUND",G476&lt;&gt;"LIBSETS_SETTYPE_SPECIAL",G476&lt;&gt;"LIBSETS_SETTYPE_MYTHIC"), IF(Q476&lt;&gt;"",VLOOKUP(Q476,'ESO zone constants'!$D$2:$H$4950,5,FALSE),""),"")</f>
        <v/>
      </c>
      <c r="Q476" t="str">
        <f>IF(OR(K476="",K476&lt;=0,ISERROR(K476)),IF(AND(O476&lt;&gt;"",NOT(ISERROR(O476))),O476, ""),VLOOKUP(K476,'ESO wayshrine node constants'!$A$3:$D$10003,4,FALSE))</f>
        <v>Western Skyrim</v>
      </c>
      <c r="S476" s="19" t="str">
        <f>IF(AND(R476&lt;&gt;"",NOT(ISERROR(R476))),R476,IF(P476&lt;&gt;"",IF(NOT(ISERROR(VLOOKUP(P476,'ESO Dungeon constants'!$D$3:$H$9999,5,FALSE))),VLOOKUP(P476,'ESO Dungeon constants'!$D$3:$I$9999,6,FALSE),VLOOKUP(P476,'ESO zone constants'!$H$2:$K$9984,4,FALSE)),""))</f>
        <v/>
      </c>
      <c r="T476" s="3" t="str">
        <f>IF(S476&lt;&gt;"",VLOOKUP(S476,'LibSets constants'!$B$4:$C$1000,2,FALSE),"")</f>
        <v/>
      </c>
      <c r="U476" s="33" t="s">
        <v>2433</v>
      </c>
      <c r="V476" s="41" t="e">
        <f>IF(U476&lt;&gt;"",IF(U476&lt;&gt;"LIBSETS_DROP_MECHANIC_MONSTER_NAME",VLOOKUP(U476,'LibSets constants'!$I$4:$L$1000,3,FALSE),""),"")</f>
        <v>#N/A</v>
      </c>
      <c r="W476" s="44" t="e">
        <f>IF(U476&lt;&gt;"",IF(U476&lt;&gt;"LIBSETS_DROP_MECHANIC_MONSTER_NAME",VLOOKUP(U476,'LibSets constants'!$I$4:$L$1000,4,FALSE),""),"")</f>
        <v>#N/A</v>
      </c>
      <c r="X476" s="3" t="str">
        <f>IF(G476&lt;&gt;"LIBSETS_SETTYPE_BATTLEGROUND",IF(G476&lt;&gt;"LIBSETS_SETTYPE_SPECIAL",IF(Y476&lt;&gt;"",VLOOKUP(Y476,'ESO zone constants'!$D$2:$H$4950,5,FALSE),""),""),"")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constants'!$D$2:$H$4950,5,FALSE),""),""),"")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constants'!$D$2:$H$4950,5,FALSE),""),""),"")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constants'!$D$2:$H$4950,5,FALSE),""),""),"")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constants'!$D$2:$H$4950,5,FALSE),""),""),"")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4"/>
        <v/>
      </c>
      <c r="AX476" s="21" t="str">
        <f t="shared" si="45"/>
        <v/>
      </c>
      <c r="AY476" s="21" t="str">
        <f t="shared" si="46"/>
        <v/>
      </c>
      <c r="AZ476" s="21" t="str">
        <f t="shared" si="43"/>
        <v/>
      </c>
      <c r="BA476" s="21" t="str">
        <f t="shared" si="47"/>
        <v/>
      </c>
    </row>
    <row r="477" spans="1:53" x14ac:dyDescent="0.25">
      <c r="A477" s="5">
        <v>519</v>
      </c>
      <c r="B477" t="s">
        <v>2395</v>
      </c>
      <c r="C477" t="s">
        <v>2396</v>
      </c>
      <c r="D477" s="3">
        <f t="shared" si="42"/>
        <v>519</v>
      </c>
      <c r="G477" s="8" t="s">
        <v>1878</v>
      </c>
      <c r="I477" t="s">
        <v>97</v>
      </c>
      <c r="J477" t="s">
        <v>97</v>
      </c>
      <c r="K477">
        <v>-1</v>
      </c>
      <c r="L477">
        <v>-1</v>
      </c>
      <c r="M477">
        <v>-1</v>
      </c>
      <c r="N477">
        <v>0</v>
      </c>
      <c r="O477" s="70" t="s">
        <v>2430</v>
      </c>
      <c r="P477" s="3" t="str">
        <f>IF(AND(G477&lt;&gt;"LIBSETS_SETTYPE_BATTLEGROUND",G477&lt;&gt;"LIBSETS_SETTYPE_SPECIAL",G477&lt;&gt;"LIBSETS_SETTYPE_MYTHIC"), IF(Q477&lt;&gt;"",VLOOKUP(Q477,'ESO zone constants'!$D$2:$H$4950,5,FALSE),""),"")</f>
        <v/>
      </c>
      <c r="Q477" t="str">
        <f>IF(OR(K477="",K477&lt;=0,ISERROR(K477)),IF(AND(O477&lt;&gt;"",NOT(ISERROR(O477))),O477, ""),VLOOKUP(K477,'ESO wayshrine node constants'!$A$3:$D$10003,4,FALSE))</f>
        <v>Antiquities</v>
      </c>
      <c r="R477" s="70" t="s">
        <v>1798</v>
      </c>
      <c r="S477" s="19" t="str">
        <f>IF(AND(R477&lt;&gt;"",NOT(ISERROR(R477))),R477,IF(P477&lt;&gt;"",IF(NOT(ISERROR(VLOOKUP(P477,'ESO Dungeon constants'!$D$3:$H$9999,5,FALSE))),VLOOKUP(P477,'ESO Dungeon constants'!$D$3:$I$9999,6,FALSE),VLOOKUP(P477,'ESO zone constants'!$H$2:$K$9984,4,FALSE)),""))</f>
        <v>DLC_GREYMOOR</v>
      </c>
      <c r="T477" s="3" t="str">
        <f>IF(S477&lt;&gt;"",VLOOKUP(S477,'LibSets constants'!$B$4:$C$1000,2,FALSE),"")</f>
        <v>Greymoor</v>
      </c>
      <c r="U477" s="3" t="s">
        <v>1875</v>
      </c>
      <c r="V477" s="41" t="str">
        <f>IF(U477&lt;&gt;"",IF(U477&lt;&gt;"LIBSETS_DROP_MECHANIC_MONSTER_NAME",VLOOKUP(U477,'LibSets constants'!$I$4:$L$1000,3,FALSE),""),"")</f>
        <v>Antiquities (Mythic set items)</v>
      </c>
      <c r="W477" s="44" t="str">
        <f>IF(U477&lt;&gt;"",IF(U477&lt;&gt;"LIBSETS_DROP_MECHANIC_MONSTER_NAME",VLOOKUP(U477,'LibSets constants'!$I$4:$L$1000,4,FALSE),""),"")</f>
        <v>Antiquitäten (Mytische Set Gegenstände)</v>
      </c>
      <c r="X477" s="3" t="str">
        <f>IF(G477&lt;&gt;"LIBSETS_SETTYPE_BATTLEGROUND",IF(G477&lt;&gt;"LIBSETS_SETTYPE_SPECIAL",IF(Y477&lt;&gt;"",VLOOKUP(Y477,'ESO zone constants'!$D$2:$H$4950,5,FALSE),""),""),"")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constants'!$D$2:$H$4950,5,FALSE),""),""),"")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constants'!$D$2:$H$4950,5,FALSE),""),""),"")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constants'!$D$2:$H$4950,5,FALSE),""),""),"")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constants'!$D$2:$H$4950,5,FALSE),""),""),"")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4"/>
        <v>[519] = {wayshrines={-1,-1,-1,}, dlcId=DLC_GREYMOOR</v>
      </c>
      <c r="AX477" s="21" t="str">
        <f t="shared" si="45"/>
        <v>, veteran=false</v>
      </c>
      <c r="AY477" s="21" t="str">
        <f t="shared" si="46"/>
        <v>, setType=LIBSETS_SETTYPE_MYTHIC</v>
      </c>
      <c r="AZ477" s="21" t="str">
        <f t="shared" si="43"/>
        <v>, dropMechanic={LIBSETS_DROP_MECHANIC_ANTIQUITIES}},</v>
      </c>
      <c r="BA477" s="21" t="str">
        <f t="shared" si="47"/>
        <v xml:space="preserve"> --Snow Treaders / Schneetreter   [Antiquities]</v>
      </c>
    </row>
    <row r="478" spans="1:53" x14ac:dyDescent="0.25">
      <c r="A478" s="5">
        <v>520</v>
      </c>
      <c r="B478" t="s">
        <v>2397</v>
      </c>
      <c r="C478" t="s">
        <v>2398</v>
      </c>
      <c r="D478" s="3">
        <f t="shared" si="42"/>
        <v>520</v>
      </c>
      <c r="G478" s="8" t="s">
        <v>1878</v>
      </c>
      <c r="I478" t="s">
        <v>97</v>
      </c>
      <c r="J478" t="s">
        <v>97</v>
      </c>
      <c r="K478">
        <v>-1</v>
      </c>
      <c r="L478">
        <v>-1</v>
      </c>
      <c r="M478">
        <v>-1</v>
      </c>
      <c r="N478">
        <v>0</v>
      </c>
      <c r="O478" s="70" t="s">
        <v>2430</v>
      </c>
      <c r="P478" s="3" t="str">
        <f>IF(AND(G478&lt;&gt;"LIBSETS_SETTYPE_BATTLEGROUND",G478&lt;&gt;"LIBSETS_SETTYPE_SPECIAL",G478&lt;&gt;"LIBSETS_SETTYPE_MYTHIC"), IF(Q478&lt;&gt;"",VLOOKUP(Q478,'ESO zone constants'!$D$2:$H$4950,5,FALSE),""),"")</f>
        <v/>
      </c>
      <c r="Q478" t="str">
        <f>IF(OR(K478="",K478&lt;=0,ISERROR(K478)),IF(AND(O478&lt;&gt;"",NOT(ISERROR(O478))),O478, ""),VLOOKUP(K478,'ESO wayshrine node constants'!$A$3:$D$10003,4,FALSE))</f>
        <v>Antiquities</v>
      </c>
      <c r="R478" s="70" t="s">
        <v>1798</v>
      </c>
      <c r="S478" s="19" t="str">
        <f>IF(AND(R478&lt;&gt;"",NOT(ISERROR(R478))),R478,IF(P478&lt;&gt;"",IF(NOT(ISERROR(VLOOKUP(P478,'ESO Dungeon constants'!$D$3:$H$9999,5,FALSE))),VLOOKUP(P478,'ESO Dungeon constants'!$D$3:$I$9999,6,FALSE),VLOOKUP(P478,'ESO zone constants'!$H$2:$K$9984,4,FALSE)),""))</f>
        <v>DLC_GREYMOOR</v>
      </c>
      <c r="T478" s="3" t="str">
        <f>IF(S478&lt;&gt;"",VLOOKUP(S478,'LibSets constants'!$B$4:$C$1000,2,FALSE),"")</f>
        <v>Greymoor</v>
      </c>
      <c r="U478" s="3" t="s">
        <v>1875</v>
      </c>
      <c r="V478" s="41" t="str">
        <f>IF(U478&lt;&gt;"",IF(U478&lt;&gt;"LIBSETS_DROP_MECHANIC_MONSTER_NAME",VLOOKUP(U478,'LibSets constants'!$I$4:$L$1000,3,FALSE),""),"")</f>
        <v>Antiquities (Mythic set items)</v>
      </c>
      <c r="W478" s="44" t="str">
        <f>IF(U478&lt;&gt;"",IF(U478&lt;&gt;"LIBSETS_DROP_MECHANIC_MONSTER_NAME",VLOOKUP(U478,'LibSets constants'!$I$4:$L$1000,4,FALSE),""),"")</f>
        <v>Antiquitäten (Mytische Set Gegenstände)</v>
      </c>
      <c r="X478" s="3" t="str">
        <f>IF(G478&lt;&gt;"LIBSETS_SETTYPE_BATTLEGROUND",IF(G478&lt;&gt;"LIBSETS_SETTYPE_SPECIAL",IF(Y478&lt;&gt;"",VLOOKUP(Y478,'ESO zone constants'!$D$2:$H$4950,5,FALSE),""),""),"")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constants'!$D$2:$H$4950,5,FALSE),""),""),"")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constants'!$D$2:$H$4950,5,FALSE),""),""),"")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constants'!$D$2:$H$4950,5,FALSE),""),""),"")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constants'!$D$2:$H$4950,5,FALSE),""),""),"")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4"/>
        <v>[520] = {wayshrines={-1,-1,-1,}, dlcId=DLC_GREYMOOR</v>
      </c>
      <c r="AX478" s="21" t="str">
        <f t="shared" si="45"/>
        <v>, veteran=false</v>
      </c>
      <c r="AY478" s="21" t="str">
        <f t="shared" si="46"/>
        <v>, setType=LIBSETS_SETTYPE_MYTHIC</v>
      </c>
      <c r="AZ478" s="21" t="str">
        <f t="shared" si="43"/>
        <v>, dropMechanic={LIBSETS_DROP_MECHANIC_ANTIQUITIES}},</v>
      </c>
      <c r="BA478" s="21" t="str">
        <f t="shared" si="47"/>
        <v xml:space="preserve"> --Malacath's Band of Brutality / Malacaths Band der Brutalität   [Antiquities]</v>
      </c>
    </row>
    <row r="479" spans="1:53" x14ac:dyDescent="0.25">
      <c r="A479" s="5">
        <v>521</v>
      </c>
      <c r="B479" t="s">
        <v>2400</v>
      </c>
      <c r="C479" t="s">
        <v>2399</v>
      </c>
      <c r="D479" s="3">
        <f t="shared" si="42"/>
        <v>521</v>
      </c>
      <c r="G479" s="8" t="s">
        <v>1878</v>
      </c>
      <c r="I479" t="s">
        <v>97</v>
      </c>
      <c r="J479" t="s">
        <v>97</v>
      </c>
      <c r="K479">
        <v>-1</v>
      </c>
      <c r="L479">
        <v>-1</v>
      </c>
      <c r="M479">
        <v>-1</v>
      </c>
      <c r="N479">
        <v>0</v>
      </c>
      <c r="O479" s="70" t="s">
        <v>2430</v>
      </c>
      <c r="P479" s="3" t="str">
        <f>IF(AND(G479&lt;&gt;"LIBSETS_SETTYPE_BATTLEGROUND",G479&lt;&gt;"LIBSETS_SETTYPE_SPECIAL",G479&lt;&gt;"LIBSETS_SETTYPE_MYTHIC"), IF(Q479&lt;&gt;"",VLOOKUP(Q479,'ESO zone constants'!$D$2:$H$4950,5,FALSE),""),"")</f>
        <v/>
      </c>
      <c r="Q479" t="str">
        <f>IF(OR(K479="",K479&lt;=0,ISERROR(K479)),IF(AND(O479&lt;&gt;"",NOT(ISERROR(O479))),O479, ""),VLOOKUP(K479,'ESO wayshrine node constants'!$A$3:$D$10003,4,FALSE))</f>
        <v>Antiquities</v>
      </c>
      <c r="R479" s="70" t="s">
        <v>1798</v>
      </c>
      <c r="S479" s="19" t="str">
        <f>IF(AND(R479&lt;&gt;"",NOT(ISERROR(R479))),R479,IF(P479&lt;&gt;"",IF(NOT(ISERROR(VLOOKUP(P479,'ESO Dungeon constants'!$D$3:$H$9999,5,FALSE))),VLOOKUP(P479,'ESO Dungeon constants'!$D$3:$I$9999,6,FALSE),VLOOKUP(P479,'ESO zone constants'!$H$2:$K$9984,4,FALSE)),""))</f>
        <v>DLC_GREYMOOR</v>
      </c>
      <c r="T479" s="3" t="str">
        <f>IF(S479&lt;&gt;"",VLOOKUP(S479,'LibSets constants'!$B$4:$C$1000,2,FALSE),"")</f>
        <v>Greymoor</v>
      </c>
      <c r="U479" s="3" t="s">
        <v>1875</v>
      </c>
      <c r="V479" s="41" t="str">
        <f>IF(U479&lt;&gt;"",IF(U479&lt;&gt;"LIBSETS_DROP_MECHANIC_MONSTER_NAME",VLOOKUP(U479,'LibSets constants'!$I$4:$L$1000,3,FALSE),""),"")</f>
        <v>Antiquities (Mythic set items)</v>
      </c>
      <c r="W479" s="44" t="str">
        <f>IF(U479&lt;&gt;"",IF(U479&lt;&gt;"LIBSETS_DROP_MECHANIC_MONSTER_NAME",VLOOKUP(U479,'LibSets constants'!$I$4:$L$1000,4,FALSE),""),"")</f>
        <v>Antiquitäten (Mytische Set Gegenstände)</v>
      </c>
      <c r="X479" s="3" t="str">
        <f>IF(G479&lt;&gt;"LIBSETS_SETTYPE_BATTLEGROUND",IF(G479&lt;&gt;"LIBSETS_SETTYPE_SPECIAL",IF(Y479&lt;&gt;"",VLOOKUP(Y479,'ESO zone constants'!$D$2:$H$4950,5,FALSE),""),""),"")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constants'!$D$2:$H$4950,5,FALSE),""),""),"")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constants'!$D$2:$H$4950,5,FALSE),""),""),"")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constants'!$D$2:$H$4950,5,FALSE),""),""),"")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constants'!$D$2:$H$4950,5,FALSE),""),""),"")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4"/>
        <v>[521] = {wayshrines={-1,-1,-1,}, dlcId=DLC_GREYMOOR</v>
      </c>
      <c r="AX479" s="21" t="str">
        <f t="shared" si="45"/>
        <v>, veteran=false</v>
      </c>
      <c r="AY479" s="21" t="str">
        <f t="shared" si="46"/>
        <v>, setType=LIBSETS_SETTYPE_MYTHIC</v>
      </c>
      <c r="AZ479" s="21" t="str">
        <f t="shared" si="43"/>
        <v>, dropMechanic={LIBSETS_DROP_MECHANIC_ANTIQUITIES}},</v>
      </c>
      <c r="BA479" s="21" t="str">
        <f t="shared" si="47"/>
        <v xml:space="preserve"> --Bloodlord's Embrace / Umarmung des Blutfürsten   [Antiquities]</v>
      </c>
    </row>
    <row r="480" spans="1:53" x14ac:dyDescent="0.25">
      <c r="A480" s="5">
        <v>522</v>
      </c>
      <c r="B480" t="s">
        <v>2401</v>
      </c>
      <c r="C480" t="s">
        <v>2402</v>
      </c>
      <c r="D480" s="3">
        <f t="shared" si="42"/>
        <v>522</v>
      </c>
      <c r="G480" s="8" t="s">
        <v>1647</v>
      </c>
      <c r="I480" t="s">
        <v>98</v>
      </c>
      <c r="J480" t="s">
        <v>97</v>
      </c>
      <c r="K480">
        <v>-1</v>
      </c>
      <c r="L480">
        <v>-1</v>
      </c>
      <c r="M480">
        <v>-1</v>
      </c>
      <c r="N480">
        <v>0</v>
      </c>
      <c r="O480" s="70" t="s">
        <v>457</v>
      </c>
      <c r="P480" s="3">
        <f>IF(AND(G480&lt;&gt;"LIBSETS_SETTYPE_BATTLEGROUND",G480&lt;&gt;"LIBSETS_SETTYPE_SPECIAL",G480&lt;&gt;"LIBSETS_SETTYPE_MYTHIC"), IF(Q480&lt;&gt;"",VLOOKUP(Q480,'ESO zone constants'!$D$2:$H$4950,5,FALSE),""),"")</f>
        <v>677</v>
      </c>
      <c r="Q480" t="str">
        <f>IF(OR(K480="",K480&lt;=0,ISERROR(K480)),IF(AND(O480&lt;&gt;"",NOT(ISERROR(O480))),O480, ""),VLOOKUP(K480,'ESO wayshrine node constants'!$A$3:$D$10003,4,FALSE))</f>
        <v>Maelstrom Arena</v>
      </c>
      <c r="R480" s="70" t="s">
        <v>1798</v>
      </c>
      <c r="S480" s="19" t="str">
        <f>IF(AND(R480&lt;&gt;"",NOT(ISERROR(R480))),R480,IF(P480&lt;&gt;"",IF(NOT(ISERROR(VLOOKUP(P480,'ESO Dungeon constants'!$D$3:$H$9999,5,FALSE))),VLOOKUP(P480,'ESO Dungeon constants'!$D$3:$I$9999,6,FALSE),VLOOKUP(P480,'ESO zone constants'!$H$2:$K$9984,4,FALSE)),""))</f>
        <v>DLC_GREYMOOR</v>
      </c>
      <c r="T480" s="3" t="str">
        <f>IF(S480&lt;&gt;"",VLOOKUP(S480,'LibSets constants'!$B$4:$C$1000,2,FALSE),"")</f>
        <v>Greymoor</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constants'!$D$2:$H$4950,5,FALSE),""),""),"")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constants'!$D$2:$H$4950,5,FALSE),""),""),"")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constants'!$D$2:$H$4950,5,FALSE),""),""),"")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constants'!$D$2:$H$4950,5,FALSE),""),""),"")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constants'!$D$2:$H$4950,5,FALSE),""),""),"")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4"/>
        <v>[522] = {wayshrines={-1,-1,-1,}, dlcId=DLC_GREYMOOR</v>
      </c>
      <c r="AX480" s="21" t="str">
        <f t="shared" si="45"/>
        <v>, zoneIds={677}, veteran=true</v>
      </c>
      <c r="AY480" s="21" t="str">
        <f t="shared" si="46"/>
        <v>, setType=LIBSETS_SETTYPE_ARENA</v>
      </c>
      <c r="AZ480" s="21" t="str">
        <f t="shared" si="43"/>
        <v>, dropMechanic={LIBSETS_DROP_MECHANIC_ARENA_STAGE_CHEST}},</v>
      </c>
      <c r="BA480" s="21" t="str">
        <f t="shared" si="47"/>
        <v xml:space="preserve"> --Perfected Merciless Charge / Perfektionierter gnadenloser Ansturm   [Maelstrom Arena]</v>
      </c>
    </row>
    <row r="481" spans="1:53" x14ac:dyDescent="0.25">
      <c r="A481" s="5">
        <v>523</v>
      </c>
      <c r="B481" t="s">
        <v>2403</v>
      </c>
      <c r="C481" t="s">
        <v>2404</v>
      </c>
      <c r="D481" s="3">
        <f t="shared" si="42"/>
        <v>523</v>
      </c>
      <c r="G481" s="8" t="s">
        <v>1647</v>
      </c>
      <c r="I481" t="s">
        <v>98</v>
      </c>
      <c r="J481" t="s">
        <v>97</v>
      </c>
      <c r="K481">
        <v>-1</v>
      </c>
      <c r="L481">
        <v>-1</v>
      </c>
      <c r="M481">
        <v>-1</v>
      </c>
      <c r="N481">
        <v>0</v>
      </c>
      <c r="O481" s="70" t="s">
        <v>457</v>
      </c>
      <c r="P481" s="3">
        <f>IF(AND(G481&lt;&gt;"LIBSETS_SETTYPE_BATTLEGROUND",G481&lt;&gt;"LIBSETS_SETTYPE_SPECIAL",G481&lt;&gt;"LIBSETS_SETTYPE_MYTHIC"), IF(Q481&lt;&gt;"",VLOOKUP(Q481,'ESO zone constants'!$D$2:$H$4950,5,FALSE),""),"")</f>
        <v>677</v>
      </c>
      <c r="Q481" t="str">
        <f>IF(OR(K481="",K481&lt;=0,ISERROR(K481)),IF(AND(O481&lt;&gt;"",NOT(ISERROR(O481))),O481, ""),VLOOKUP(K481,'ESO wayshrine node constants'!$A$3:$D$10003,4,FALSE))</f>
        <v>Maelstrom Arena</v>
      </c>
      <c r="R481" s="70" t="s">
        <v>1798</v>
      </c>
      <c r="S481" s="19" t="str">
        <f>IF(AND(R481&lt;&gt;"",NOT(ISERROR(R481))),R481,IF(P481&lt;&gt;"",IF(NOT(ISERROR(VLOOKUP(P481,'ESO Dungeon constants'!$D$3:$H$9999,5,FALSE))),VLOOKUP(P481,'ESO Dungeon constants'!$D$3:$I$9999,6,FALSE),VLOOKUP(P481,'ESO zone constants'!$H$2:$K$9984,4,FALSE)),""))</f>
        <v>DLC_GREYMOOR</v>
      </c>
      <c r="T481" s="3" t="str">
        <f>IF(S481&lt;&gt;"",VLOOKUP(S481,'LibSets constants'!$B$4:$C$1000,2,FALSE),"")</f>
        <v>Greymoor</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constants'!$D$2:$H$4950,5,FALSE),""),""),"")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constants'!$D$2:$H$4950,5,FALSE),""),""),"")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constants'!$D$2:$H$4950,5,FALSE),""),""),"")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constants'!$D$2:$H$4950,5,FALSE),""),""),"")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constants'!$D$2:$H$4950,5,FALSE),""),""),"")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4"/>
        <v>[523] = {wayshrines={-1,-1,-1,}, dlcId=DLC_GREYMOOR</v>
      </c>
      <c r="AX481" s="21" t="str">
        <f t="shared" si="45"/>
        <v>, zoneIds={677}, veteran=true</v>
      </c>
      <c r="AY481" s="21" t="str">
        <f t="shared" si="46"/>
        <v>, setType=LIBSETS_SETTYPE_ARENA</v>
      </c>
      <c r="AZ481" s="21" t="str">
        <f t="shared" si="43"/>
        <v>, dropMechanic={LIBSETS_DROP_MECHANIC_ARENA_STAGE_CHEST}},</v>
      </c>
      <c r="BA481" s="21" t="str">
        <f t="shared" si="47"/>
        <v xml:space="preserve"> --Perfected Rampaging Slash / Perfektionierter tobender Schnitt   [Maelstrom Arena]</v>
      </c>
    </row>
    <row r="482" spans="1:53" x14ac:dyDescent="0.25">
      <c r="A482" s="5">
        <v>524</v>
      </c>
      <c r="B482" t="s">
        <v>2406</v>
      </c>
      <c r="C482" t="s">
        <v>2405</v>
      </c>
      <c r="D482" s="3">
        <f t="shared" si="42"/>
        <v>524</v>
      </c>
      <c r="G482" s="8" t="s">
        <v>1647</v>
      </c>
      <c r="I482" t="s">
        <v>98</v>
      </c>
      <c r="J482" t="s">
        <v>97</v>
      </c>
      <c r="K482">
        <v>-1</v>
      </c>
      <c r="L482">
        <v>-1</v>
      </c>
      <c r="M482">
        <v>-1</v>
      </c>
      <c r="N482">
        <v>0</v>
      </c>
      <c r="O482" s="70" t="s">
        <v>457</v>
      </c>
      <c r="P482" s="3">
        <f>IF(AND(G482&lt;&gt;"LIBSETS_SETTYPE_BATTLEGROUND",G482&lt;&gt;"LIBSETS_SETTYPE_SPECIAL",G482&lt;&gt;"LIBSETS_SETTYPE_MYTHIC"), IF(Q482&lt;&gt;"",VLOOKUP(Q482,'ESO zone constants'!$D$2:$H$4950,5,FALSE),""),"")</f>
        <v>677</v>
      </c>
      <c r="Q482" t="str">
        <f>IF(OR(K482="",K482&lt;=0,ISERROR(K482)),IF(AND(O482&lt;&gt;"",NOT(ISERROR(O482))),O482, ""),VLOOKUP(K482,'ESO wayshrine node constants'!$A$3:$D$10003,4,FALSE))</f>
        <v>Maelstrom Arena</v>
      </c>
      <c r="R482" s="70" t="s">
        <v>1798</v>
      </c>
      <c r="S482" s="19" t="str">
        <f>IF(AND(R482&lt;&gt;"",NOT(ISERROR(R482))),R482,IF(P482&lt;&gt;"",IF(NOT(ISERROR(VLOOKUP(P482,'ESO Dungeon constants'!$D$3:$H$9999,5,FALSE))),VLOOKUP(P482,'ESO Dungeon constants'!$D$3:$I$9999,6,FALSE),VLOOKUP(P482,'ESO zone constants'!$H$2:$K$9984,4,FALSE)),""))</f>
        <v>DLC_GREYMOOR</v>
      </c>
      <c r="T482" s="3" t="str">
        <f>IF(S482&lt;&gt;"",VLOOKUP(S482,'LibSets constants'!$B$4:$C$1000,2,FALSE),"")</f>
        <v>Greymoor</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constants'!$D$2:$H$4950,5,FALSE),""),""),"")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constants'!$D$2:$H$4950,5,FALSE),""),""),"")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constants'!$D$2:$H$4950,5,FALSE),""),""),"")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constants'!$D$2:$H$4950,5,FALSE),""),""),"")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constants'!$D$2:$H$4950,5,FALSE),""),""),"")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4"/>
        <v>[524] = {wayshrines={-1,-1,-1,}, dlcId=DLC_GREYMOOR</v>
      </c>
      <c r="AX482" s="21" t="str">
        <f t="shared" si="45"/>
        <v>, zoneIds={677}, veteran=true</v>
      </c>
      <c r="AY482" s="21" t="str">
        <f t="shared" si="46"/>
        <v>, setType=LIBSETS_SETTYPE_ARENA</v>
      </c>
      <c r="AZ482" s="21" t="str">
        <f t="shared" si="43"/>
        <v>, dropMechanic={LIBSETS_DROP_MECHANIC_ARENA_STAGE_CHEST}},</v>
      </c>
      <c r="BA482" s="21" t="str">
        <f t="shared" si="47"/>
        <v xml:space="preserve"> --Perfected Cruel Flurry / Perfektionierter grausamer Schlaghagel   [Maelstrom Arena]</v>
      </c>
    </row>
    <row r="483" spans="1:53" x14ac:dyDescent="0.25">
      <c r="A483" s="5">
        <v>525</v>
      </c>
      <c r="B483" t="s">
        <v>2408</v>
      </c>
      <c r="C483" t="s">
        <v>2407</v>
      </c>
      <c r="D483" s="3">
        <f t="shared" si="42"/>
        <v>525</v>
      </c>
      <c r="G483" s="8" t="s">
        <v>1647</v>
      </c>
      <c r="I483" t="s">
        <v>98</v>
      </c>
      <c r="J483" t="s">
        <v>97</v>
      </c>
      <c r="K483">
        <v>-1</v>
      </c>
      <c r="L483">
        <v>-1</v>
      </c>
      <c r="M483">
        <v>-1</v>
      </c>
      <c r="N483">
        <v>0</v>
      </c>
      <c r="O483" s="70" t="s">
        <v>457</v>
      </c>
      <c r="P483" s="3">
        <f>IF(AND(G483&lt;&gt;"LIBSETS_SETTYPE_BATTLEGROUND",G483&lt;&gt;"LIBSETS_SETTYPE_SPECIAL",G483&lt;&gt;"LIBSETS_SETTYPE_MYTHIC"), IF(Q483&lt;&gt;"",VLOOKUP(Q483,'ESO zone constants'!$D$2:$H$4950,5,FALSE),""),"")</f>
        <v>677</v>
      </c>
      <c r="Q483" t="str">
        <f>IF(OR(K483="",K483&lt;=0,ISERROR(K483)),IF(AND(O483&lt;&gt;"",NOT(ISERROR(O483))),O483, ""),VLOOKUP(K483,'ESO wayshrine node constants'!$A$3:$D$10003,4,FALSE))</f>
        <v>Maelstrom Arena</v>
      </c>
      <c r="R483" s="70" t="s">
        <v>1798</v>
      </c>
      <c r="S483" s="19" t="str">
        <f>IF(AND(R483&lt;&gt;"",NOT(ISERROR(R483))),R483,IF(P483&lt;&gt;"",IF(NOT(ISERROR(VLOOKUP(P483,'ESO Dungeon constants'!$D$3:$H$9999,5,FALSE))),VLOOKUP(P483,'ESO Dungeon constants'!$D$3:$I$9999,6,FALSE),VLOOKUP(P483,'ESO zone constants'!$H$2:$K$9984,4,FALSE)),""))</f>
        <v>DLC_GREYMOOR</v>
      </c>
      <c r="T483" s="3" t="str">
        <f>IF(S483&lt;&gt;"",VLOOKUP(S483,'LibSets constants'!$B$4:$C$1000,2,FALSE),"")</f>
        <v>Greymoor</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constants'!$D$2:$H$4950,5,FALSE),""),""),"")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constants'!$D$2:$H$4950,5,FALSE),""),""),"")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constants'!$D$2:$H$4950,5,FALSE),""),""),"")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constants'!$D$2:$H$4950,5,FALSE),""),""),"")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constants'!$D$2:$H$4950,5,FALSE),""),""),"")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4"/>
        <v>[525] = {wayshrines={-1,-1,-1,}, dlcId=DLC_GREYMOOR</v>
      </c>
      <c r="AX483" s="21" t="str">
        <f t="shared" si="45"/>
        <v>, zoneIds={677}, veteran=true</v>
      </c>
      <c r="AY483" s="21" t="str">
        <f t="shared" si="46"/>
        <v>, setType=LIBSETS_SETTYPE_ARENA</v>
      </c>
      <c r="AZ483" s="21" t="str">
        <f t="shared" si="43"/>
        <v>, dropMechanic={LIBSETS_DROP_MECHANIC_ARENA_STAGE_CHEST}},</v>
      </c>
      <c r="BA483" s="21" t="str">
        <f t="shared" si="47"/>
        <v xml:space="preserve"> --Perfected Thunderous Volley / Perfektionierte donnernde Salve   [Maelstrom Arena]</v>
      </c>
    </row>
    <row r="484" spans="1:53" x14ac:dyDescent="0.25">
      <c r="A484" s="5">
        <v>526</v>
      </c>
      <c r="B484" t="s">
        <v>2410</v>
      </c>
      <c r="C484" t="s">
        <v>2409</v>
      </c>
      <c r="D484" s="3">
        <f t="shared" si="42"/>
        <v>526</v>
      </c>
      <c r="G484" s="8" t="s">
        <v>1647</v>
      </c>
      <c r="I484" t="s">
        <v>98</v>
      </c>
      <c r="J484" t="s">
        <v>97</v>
      </c>
      <c r="K484">
        <v>-1</v>
      </c>
      <c r="L484">
        <v>-1</v>
      </c>
      <c r="M484">
        <v>-1</v>
      </c>
      <c r="N484">
        <v>0</v>
      </c>
      <c r="O484" s="70" t="s">
        <v>457</v>
      </c>
      <c r="P484" s="3">
        <f>IF(AND(G484&lt;&gt;"LIBSETS_SETTYPE_BATTLEGROUND",G484&lt;&gt;"LIBSETS_SETTYPE_SPECIAL",G484&lt;&gt;"LIBSETS_SETTYPE_MYTHIC"), IF(Q484&lt;&gt;"",VLOOKUP(Q484,'ESO zone constants'!$D$2:$H$4950,5,FALSE),""),"")</f>
        <v>677</v>
      </c>
      <c r="Q484" t="str">
        <f>IF(OR(K484="",K484&lt;=0,ISERROR(K484)),IF(AND(O484&lt;&gt;"",NOT(ISERROR(O484))),O484, ""),VLOOKUP(K484,'ESO wayshrine node constants'!$A$3:$D$10003,4,FALSE))</f>
        <v>Maelstrom Arena</v>
      </c>
      <c r="R484" s="70" t="s">
        <v>1798</v>
      </c>
      <c r="S484" s="19" t="str">
        <f>IF(AND(R484&lt;&gt;"",NOT(ISERROR(R484))),R484,IF(P484&lt;&gt;"",IF(NOT(ISERROR(VLOOKUP(P484,'ESO Dungeon constants'!$D$3:$H$9999,5,FALSE))),VLOOKUP(P484,'ESO Dungeon constants'!$D$3:$I$9999,6,FALSE),VLOOKUP(P484,'ESO zone constants'!$H$2:$K$9984,4,FALSE)),""))</f>
        <v>DLC_GREYMOOR</v>
      </c>
      <c r="T484" s="3" t="str">
        <f>IF(S484&lt;&gt;"",VLOOKUP(S484,'LibSets constants'!$B$4:$C$1000,2,FALSE),"")</f>
        <v>Greymoor</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constants'!$D$2:$H$4950,5,FALSE),""),""),"")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constants'!$D$2:$H$4950,5,FALSE),""),""),"")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constants'!$D$2:$H$4950,5,FALSE),""),""),"")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constants'!$D$2:$H$4950,5,FALSE),""),""),"")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constants'!$D$2:$H$4950,5,FALSE),""),""),"")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4"/>
        <v>[526] = {wayshrines={-1,-1,-1,}, dlcId=DLC_GREYMOOR</v>
      </c>
      <c r="AX484" s="21" t="str">
        <f t="shared" si="45"/>
        <v>, zoneIds={677}, veteran=true</v>
      </c>
      <c r="AY484" s="21" t="str">
        <f t="shared" si="46"/>
        <v>, setType=LIBSETS_SETTYPE_ARENA</v>
      </c>
      <c r="AZ484" s="21" t="str">
        <f t="shared" si="43"/>
        <v>, dropMechanic={LIBSETS_DROP_MECHANIC_ARENA_STAGE_CHEST}},</v>
      </c>
      <c r="BA484" s="21" t="str">
        <f t="shared" si="47"/>
        <v xml:space="preserve"> --Perfected Crushing Wall / Perfektionierte zermalmende Mauer   [Maelstrom Arena]</v>
      </c>
    </row>
    <row r="485" spans="1:53" x14ac:dyDescent="0.25">
      <c r="A485" s="5">
        <v>527</v>
      </c>
      <c r="B485" t="s">
        <v>2411</v>
      </c>
      <c r="C485" t="s">
        <v>2412</v>
      </c>
      <c r="D485" s="3">
        <f t="shared" si="42"/>
        <v>527</v>
      </c>
      <c r="G485" s="8" t="s">
        <v>1647</v>
      </c>
      <c r="I485" t="s">
        <v>98</v>
      </c>
      <c r="J485" t="s">
        <v>97</v>
      </c>
      <c r="K485">
        <v>-1</v>
      </c>
      <c r="L485">
        <v>-1</v>
      </c>
      <c r="M485">
        <v>-1</v>
      </c>
      <c r="N485">
        <v>0</v>
      </c>
      <c r="O485" s="70" t="s">
        <v>457</v>
      </c>
      <c r="P485" s="3">
        <f>IF(AND(G485&lt;&gt;"LIBSETS_SETTYPE_BATTLEGROUND",G485&lt;&gt;"LIBSETS_SETTYPE_SPECIAL",G485&lt;&gt;"LIBSETS_SETTYPE_MYTHIC"), IF(Q485&lt;&gt;"",VLOOKUP(Q485,'ESO zone constants'!$D$2:$H$4950,5,FALSE),""),"")</f>
        <v>677</v>
      </c>
      <c r="Q485" t="str">
        <f>IF(OR(K485="",K485&lt;=0,ISERROR(K485)),IF(AND(O485&lt;&gt;"",NOT(ISERROR(O485))),O485, ""),VLOOKUP(K485,'ESO wayshrine node constants'!$A$3:$D$10003,4,FALSE))</f>
        <v>Maelstrom Arena</v>
      </c>
      <c r="R485" s="70" t="s">
        <v>1798</v>
      </c>
      <c r="S485" s="19" t="str">
        <f>IF(AND(R485&lt;&gt;"",NOT(ISERROR(R485))),R485,IF(P485&lt;&gt;"",IF(NOT(ISERROR(VLOOKUP(P485,'ESO Dungeon constants'!$D$3:$H$9999,5,FALSE))),VLOOKUP(P485,'ESO Dungeon constants'!$D$3:$I$9999,6,FALSE),VLOOKUP(P485,'ESO zone constants'!$H$2:$K$9984,4,FALSE)),""))</f>
        <v>DLC_GREYMOOR</v>
      </c>
      <c r="T485" s="3" t="str">
        <f>IF(S485&lt;&gt;"",VLOOKUP(S485,'LibSets constants'!$B$4:$C$1000,2,FALSE),"")</f>
        <v>Greymoor</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constants'!$D$2:$H$4950,5,FALSE),""),""),"")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constants'!$D$2:$H$4950,5,FALSE),""),""),"")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constants'!$D$2:$H$4950,5,FALSE),""),""),"")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constants'!$D$2:$H$4950,5,FALSE),""),""),"")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constants'!$D$2:$H$4950,5,FALSE),""),""),"")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4"/>
        <v>[527] = {wayshrines={-1,-1,-1,}, dlcId=DLC_GREYMOOR</v>
      </c>
      <c r="AX485" s="21" t="str">
        <f t="shared" si="45"/>
        <v>, zoneIds={677}, veteran=true</v>
      </c>
      <c r="AY485" s="21" t="str">
        <f t="shared" si="46"/>
        <v>, setType=LIBSETS_SETTYPE_ARENA</v>
      </c>
      <c r="AZ485" s="21" t="str">
        <f t="shared" si="43"/>
        <v>, dropMechanic={LIBSETS_DROP_MECHANIC_ARENA_STAGE_CHEST}},</v>
      </c>
      <c r="BA485" s="21" t="str">
        <f t="shared" si="47"/>
        <v xml:space="preserve"> --Perfected Precise Regeneration / Perfektionierte präzise Regeneration   [Maelstrom Arena]</v>
      </c>
    </row>
    <row r="486" spans="1:53" x14ac:dyDescent="0.25">
      <c r="A486" s="5">
        <v>528</v>
      </c>
      <c r="B486" t="s">
        <v>2414</v>
      </c>
      <c r="C486" t="s">
        <v>2413</v>
      </c>
      <c r="D486" s="3">
        <f t="shared" si="42"/>
        <v>528</v>
      </c>
      <c r="G486" s="8" t="s">
        <v>1647</v>
      </c>
      <c r="I486" t="s">
        <v>98</v>
      </c>
      <c r="J486" t="s">
        <v>97</v>
      </c>
      <c r="K486">
        <v>-1</v>
      </c>
      <c r="L486">
        <v>-1</v>
      </c>
      <c r="M486">
        <v>-1</v>
      </c>
      <c r="N486">
        <v>0</v>
      </c>
      <c r="O486" s="70" t="s">
        <v>447</v>
      </c>
      <c r="P486" s="3">
        <f>IF(AND(G486&lt;&gt;"LIBSETS_SETTYPE_BATTLEGROUND",G486&lt;&gt;"LIBSETS_SETTYPE_SPECIAL",G486&lt;&gt;"LIBSETS_SETTYPE_MYTHIC"), IF(Q486&lt;&gt;"",VLOOKUP(Q486,'ESO zone constants'!$D$2:$H$4950,5,FALSE),""),"")</f>
        <v>635</v>
      </c>
      <c r="Q486" t="str">
        <f>IF(OR(K486="",K486&lt;=0,ISERROR(K486)),IF(AND(O486&lt;&gt;"",NOT(ISERROR(O486))),O486, ""),VLOOKUP(K486,'ESO wayshrine node constants'!$A$3:$D$10003,4,FALSE))</f>
        <v>Dragonstar Arena</v>
      </c>
      <c r="R486" s="70" t="s">
        <v>1798</v>
      </c>
      <c r="S486" s="19" t="str">
        <f>IF(AND(R486&lt;&gt;"",NOT(ISERROR(R486))),R486,IF(P486&lt;&gt;"",IF(NOT(ISERROR(VLOOKUP(P486,'ESO Dungeon constants'!$D$3:$H$9999,5,FALSE))),VLOOKUP(P486,'ESO Dungeon constants'!$D$3:$I$9999,6,FALSE),VLOOKUP(P486,'ESO zone constants'!$H$2:$K$9984,4,FALSE)),""))</f>
        <v>DLC_GREYMOOR</v>
      </c>
      <c r="T486" s="3" t="str">
        <f>IF(S486&lt;&gt;"",VLOOKUP(S486,'LibSets constants'!$B$4:$C$1000,2,FALSE),"")</f>
        <v>Greymoor</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constants'!$D$2:$H$4950,5,FALSE),""),""),"")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constants'!$D$2:$H$4950,5,FALSE),""),""),"")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constants'!$D$2:$H$4950,5,FALSE),""),""),"")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constants'!$D$2:$H$4950,5,FALSE),""),""),"")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constants'!$D$2:$H$4950,5,FALSE),""),""),"")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4"/>
        <v>[528] = {wayshrines={-1,-1,-1,}, dlcId=DLC_GREYMOOR</v>
      </c>
      <c r="AX486" s="21" t="str">
        <f t="shared" si="45"/>
        <v>, zoneIds={635}, veteran=true</v>
      </c>
      <c r="AY486" s="21" t="str">
        <f t="shared" si="46"/>
        <v>, setType=LIBSETS_SETTYPE_ARENA</v>
      </c>
      <c r="AZ486" s="21" t="str">
        <f t="shared" si="43"/>
        <v>, dropMechanic={LIBSETS_DROP_MECHANIC_ARENA_STAGE_CHEST}},</v>
      </c>
      <c r="BA486" s="21" t="str">
        <f t="shared" si="47"/>
        <v xml:space="preserve"> --Perfected Titanic Cleave / Perfektioniertes titanisches Trennen   [Dragonstar Arena]</v>
      </c>
    </row>
    <row r="487" spans="1:53" x14ac:dyDescent="0.25">
      <c r="A487" s="5">
        <v>529</v>
      </c>
      <c r="B487" t="s">
        <v>2416</v>
      </c>
      <c r="C487" t="s">
        <v>2415</v>
      </c>
      <c r="D487" s="3">
        <f t="shared" si="42"/>
        <v>529</v>
      </c>
      <c r="G487" s="8" t="s">
        <v>1647</v>
      </c>
      <c r="I487" t="s">
        <v>98</v>
      </c>
      <c r="J487" t="s">
        <v>97</v>
      </c>
      <c r="K487">
        <v>-1</v>
      </c>
      <c r="L487">
        <v>-1</v>
      </c>
      <c r="M487">
        <v>-1</v>
      </c>
      <c r="N487">
        <v>0</v>
      </c>
      <c r="O487" s="70" t="s">
        <v>447</v>
      </c>
      <c r="P487" s="3">
        <f>IF(AND(G487&lt;&gt;"LIBSETS_SETTYPE_BATTLEGROUND",G487&lt;&gt;"LIBSETS_SETTYPE_SPECIAL",G487&lt;&gt;"LIBSETS_SETTYPE_MYTHIC"), IF(Q487&lt;&gt;"",VLOOKUP(Q487,'ESO zone constants'!$D$2:$H$4950,5,FALSE),""),"")</f>
        <v>635</v>
      </c>
      <c r="Q487" t="str">
        <f>IF(OR(K487="",K487&lt;=0,ISERROR(K487)),IF(AND(O487&lt;&gt;"",NOT(ISERROR(O487))),O487, ""),VLOOKUP(K487,'ESO wayshrine node constants'!$A$3:$D$10003,4,FALSE))</f>
        <v>Dragonstar Arena</v>
      </c>
      <c r="R487" s="70" t="s">
        <v>1798</v>
      </c>
      <c r="S487" s="19" t="str">
        <f>IF(AND(R487&lt;&gt;"",NOT(ISERROR(R487))),R487,IF(P487&lt;&gt;"",IF(NOT(ISERROR(VLOOKUP(P487,'ESO Dungeon constants'!$D$3:$H$9999,5,FALSE))),VLOOKUP(P487,'ESO Dungeon constants'!$D$3:$I$9999,6,FALSE),VLOOKUP(P487,'ESO zone constants'!$H$2:$K$9984,4,FALSE)),""))</f>
        <v>DLC_GREYMOOR</v>
      </c>
      <c r="T487" s="3" t="str">
        <f>IF(S487&lt;&gt;"",VLOOKUP(S487,'LibSets constants'!$B$4:$C$1000,2,FALSE),"")</f>
        <v>Greymoor</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constants'!$D$2:$H$4950,5,FALSE),""),""),"")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constants'!$D$2:$H$4950,5,FALSE),""),""),"")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constants'!$D$2:$H$4950,5,FALSE),""),""),"")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constants'!$D$2:$H$4950,5,FALSE),""),""),"")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constants'!$D$2:$H$4950,5,FALSE),""),""),"")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4"/>
        <v>[529] = {wayshrines={-1,-1,-1,}, dlcId=DLC_GREYMOOR</v>
      </c>
      <c r="AX487" s="21" t="str">
        <f t="shared" si="45"/>
        <v>, zoneIds={635}, veteran=true</v>
      </c>
      <c r="AY487" s="21" t="str">
        <f t="shared" si="46"/>
        <v>, setType=LIBSETS_SETTYPE_ARENA</v>
      </c>
      <c r="AZ487" s="21" t="str">
        <f t="shared" si="43"/>
        <v>, dropMechanic={LIBSETS_DROP_MECHANIC_ARENA_STAGE_CHEST}},</v>
      </c>
      <c r="BA487" s="21" t="str">
        <f t="shared" si="47"/>
        <v xml:space="preserve"> --Perfected Puncturing Remedy / Perfektionierte durchschlagende Genesung   [Dragonstar Arena]</v>
      </c>
    </row>
    <row r="488" spans="1:53" x14ac:dyDescent="0.25">
      <c r="A488" s="5">
        <v>530</v>
      </c>
      <c r="B488" t="s">
        <v>2417</v>
      </c>
      <c r="C488" t="s">
        <v>2418</v>
      </c>
      <c r="D488" s="3">
        <f t="shared" si="42"/>
        <v>530</v>
      </c>
      <c r="G488" s="8" t="s">
        <v>1647</v>
      </c>
      <c r="I488" t="s">
        <v>98</v>
      </c>
      <c r="J488" t="s">
        <v>97</v>
      </c>
      <c r="K488">
        <v>-1</v>
      </c>
      <c r="L488">
        <v>-1</v>
      </c>
      <c r="M488">
        <v>-1</v>
      </c>
      <c r="N488">
        <v>0</v>
      </c>
      <c r="O488" s="70" t="s">
        <v>447</v>
      </c>
      <c r="P488" s="3">
        <f>IF(AND(G488&lt;&gt;"LIBSETS_SETTYPE_BATTLEGROUND",G488&lt;&gt;"LIBSETS_SETTYPE_SPECIAL",G488&lt;&gt;"LIBSETS_SETTYPE_MYTHIC"), IF(Q488&lt;&gt;"",VLOOKUP(Q488,'ESO zone constants'!$D$2:$H$4950,5,FALSE),""),"")</f>
        <v>635</v>
      </c>
      <c r="Q488" t="str">
        <f>IF(OR(K488="",K488&lt;=0,ISERROR(K488)),IF(AND(O488&lt;&gt;"",NOT(ISERROR(O488))),O488, ""),VLOOKUP(K488,'ESO wayshrine node constants'!$A$3:$D$10003,4,FALSE))</f>
        <v>Dragonstar Arena</v>
      </c>
      <c r="R488" s="70" t="s">
        <v>1798</v>
      </c>
      <c r="S488" s="19" t="str">
        <f>IF(AND(R488&lt;&gt;"",NOT(ISERROR(R488))),R488,IF(P488&lt;&gt;"",IF(NOT(ISERROR(VLOOKUP(P488,'ESO Dungeon constants'!$D$3:$H$9999,5,FALSE))),VLOOKUP(P488,'ESO Dungeon constants'!$D$3:$I$9999,6,FALSE),VLOOKUP(P488,'ESO zone constants'!$H$2:$K$9984,4,FALSE)),""))</f>
        <v>DLC_GREYMOOR</v>
      </c>
      <c r="T488" s="3" t="str">
        <f>IF(S488&lt;&gt;"",VLOOKUP(S488,'LibSets constants'!$B$4:$C$1000,2,FALSE),"")</f>
        <v>Greymoor</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constants'!$D$2:$H$4950,5,FALSE),""),""),"")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constants'!$D$2:$H$4950,5,FALSE),""),""),"")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constants'!$D$2:$H$4950,5,FALSE),""),""),"")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constants'!$D$2:$H$4950,5,FALSE),""),""),"")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constants'!$D$2:$H$4950,5,FALSE),""),""),"")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4"/>
        <v>[530] = {wayshrines={-1,-1,-1,}, dlcId=DLC_GREYMOOR</v>
      </c>
      <c r="AX488" s="21" t="str">
        <f t="shared" si="45"/>
        <v>, zoneIds={635}, veteran=true</v>
      </c>
      <c r="AY488" s="21" t="str">
        <f t="shared" si="46"/>
        <v>, setType=LIBSETS_SETTYPE_ARENA</v>
      </c>
      <c r="AZ488" s="21" t="str">
        <f t="shared" si="43"/>
        <v>, dropMechanic={LIBSETS_DROP_MECHANIC_ARENA_STAGE_CHEST}},</v>
      </c>
      <c r="BA488" s="21" t="str">
        <f t="shared" si="47"/>
        <v xml:space="preserve"> --Perfected Stinging Slashes / Perfektionierte stechende Schnitte   [Dragonstar Arena]</v>
      </c>
    </row>
    <row r="489" spans="1:53" x14ac:dyDescent="0.25">
      <c r="A489" s="5">
        <v>531</v>
      </c>
      <c r="B489" t="s">
        <v>2420</v>
      </c>
      <c r="C489" t="s">
        <v>2419</v>
      </c>
      <c r="D489" s="3">
        <f t="shared" si="42"/>
        <v>531</v>
      </c>
      <c r="G489" s="8" t="s">
        <v>1647</v>
      </c>
      <c r="I489" t="s">
        <v>98</v>
      </c>
      <c r="J489" t="s">
        <v>97</v>
      </c>
      <c r="K489">
        <v>-1</v>
      </c>
      <c r="L489">
        <v>-1</v>
      </c>
      <c r="M489">
        <v>-1</v>
      </c>
      <c r="N489">
        <v>0</v>
      </c>
      <c r="O489" s="70" t="s">
        <v>447</v>
      </c>
      <c r="P489" s="3">
        <f>IF(AND(G489&lt;&gt;"LIBSETS_SETTYPE_BATTLEGROUND",G489&lt;&gt;"LIBSETS_SETTYPE_SPECIAL",G489&lt;&gt;"LIBSETS_SETTYPE_MYTHIC"), IF(Q489&lt;&gt;"",VLOOKUP(Q489,'ESO zone constants'!$D$2:$H$4950,5,FALSE),""),"")</f>
        <v>635</v>
      </c>
      <c r="Q489" t="str">
        <f>IF(OR(K489="",K489&lt;=0,ISERROR(K489)),IF(AND(O489&lt;&gt;"",NOT(ISERROR(O489))),O489, ""),VLOOKUP(K489,'ESO wayshrine node constants'!$A$3:$D$10003,4,FALSE))</f>
        <v>Dragonstar Arena</v>
      </c>
      <c r="R489" s="70" t="s">
        <v>1798</v>
      </c>
      <c r="S489" s="19" t="str">
        <f>IF(AND(R489&lt;&gt;"",NOT(ISERROR(R489))),R489,IF(P489&lt;&gt;"",IF(NOT(ISERROR(VLOOKUP(P489,'ESO Dungeon constants'!$D$3:$H$9999,5,FALSE))),VLOOKUP(P489,'ESO Dungeon constants'!$D$3:$I$9999,6,FALSE),VLOOKUP(P489,'ESO zone constants'!$H$2:$K$9984,4,FALSE)),""))</f>
        <v>DLC_GREYMOOR</v>
      </c>
      <c r="T489" s="3" t="str">
        <f>IF(S489&lt;&gt;"",VLOOKUP(S489,'LibSets constants'!$B$4:$C$1000,2,FALSE),"")</f>
        <v>Greymoor</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constants'!$D$2:$H$4950,5,FALSE),""),""),"")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constants'!$D$2:$H$4950,5,FALSE),""),""),"")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constants'!$D$2:$H$4950,5,FALSE),""),""),"")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constants'!$D$2:$H$4950,5,FALSE),""),""),"")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constants'!$D$2:$H$4950,5,FALSE),""),""),"")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4"/>
        <v>[531] = {wayshrines={-1,-1,-1,}, dlcId=DLC_GREYMOOR</v>
      </c>
      <c r="AX489" s="21" t="str">
        <f t="shared" si="45"/>
        <v>, zoneIds={635}, veteran=true</v>
      </c>
      <c r="AY489" s="21" t="str">
        <f t="shared" si="46"/>
        <v>, setType=LIBSETS_SETTYPE_ARENA</v>
      </c>
      <c r="AZ489" s="21" t="str">
        <f t="shared" si="43"/>
        <v>, dropMechanic={LIBSETS_DROP_MECHANIC_ARENA_STAGE_CHEST}},</v>
      </c>
      <c r="BA489" s="21" t="str">
        <f t="shared" si="47"/>
        <v xml:space="preserve"> --Perfected Caustic Arrow / Perfektionierter beißender Pfeil   [Dragonstar Arena]</v>
      </c>
    </row>
    <row r="490" spans="1:53" x14ac:dyDescent="0.25">
      <c r="A490" s="5">
        <v>532</v>
      </c>
      <c r="B490" t="s">
        <v>2421</v>
      </c>
      <c r="C490" t="s">
        <v>2422</v>
      </c>
      <c r="D490" s="3">
        <f t="shared" si="42"/>
        <v>532</v>
      </c>
      <c r="G490" s="8" t="s">
        <v>1647</v>
      </c>
      <c r="I490" t="s">
        <v>98</v>
      </c>
      <c r="J490" t="s">
        <v>97</v>
      </c>
      <c r="K490">
        <v>-1</v>
      </c>
      <c r="L490">
        <v>-1</v>
      </c>
      <c r="M490">
        <v>-1</v>
      </c>
      <c r="N490">
        <v>0</v>
      </c>
      <c r="O490" s="70" t="s">
        <v>447</v>
      </c>
      <c r="P490" s="3">
        <f>IF(AND(G490&lt;&gt;"LIBSETS_SETTYPE_BATTLEGROUND",G490&lt;&gt;"LIBSETS_SETTYPE_SPECIAL",G490&lt;&gt;"LIBSETS_SETTYPE_MYTHIC"), IF(Q490&lt;&gt;"",VLOOKUP(Q490,'ESO zone constants'!$D$2:$H$4950,5,FALSE),""),"")</f>
        <v>635</v>
      </c>
      <c r="Q490" t="str">
        <f>IF(OR(K490="",K490&lt;=0,ISERROR(K490)),IF(AND(O490&lt;&gt;"",NOT(ISERROR(O490))),O490, ""),VLOOKUP(K490,'ESO wayshrine node constants'!$A$3:$D$10003,4,FALSE))</f>
        <v>Dragonstar Arena</v>
      </c>
      <c r="R490" s="70" t="s">
        <v>1798</v>
      </c>
      <c r="S490" s="19" t="str">
        <f>IF(AND(R490&lt;&gt;"",NOT(ISERROR(R490))),R490,IF(P490&lt;&gt;"",IF(NOT(ISERROR(VLOOKUP(P490,'ESO Dungeon constants'!$D$3:$H$9999,5,FALSE))),VLOOKUP(P490,'ESO Dungeon constants'!$D$3:$I$9999,6,FALSE),VLOOKUP(P490,'ESO zone constants'!$H$2:$K$9984,4,FALSE)),""))</f>
        <v>DLC_GREYMOOR</v>
      </c>
      <c r="T490" s="3" t="str">
        <f>IF(S490&lt;&gt;"",VLOOKUP(S490,'LibSets constants'!$B$4:$C$1000,2,FALSE),"")</f>
        <v>Greymoor</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constants'!$D$2:$H$4950,5,FALSE),""),""),"")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constants'!$D$2:$H$4950,5,FALSE),""),""),"")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constants'!$D$2:$H$4950,5,FALSE),""),""),"")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constants'!$D$2:$H$4950,5,FALSE),""),""),"")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constants'!$D$2:$H$4950,5,FALSE),""),""),"")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4"/>
        <v>[532] = {wayshrines={-1,-1,-1,}, dlcId=DLC_GREYMOOR</v>
      </c>
      <c r="AX490" s="21" t="str">
        <f t="shared" si="45"/>
        <v>, zoneIds={635}, veteran=true</v>
      </c>
      <c r="AY490" s="21" t="str">
        <f t="shared" si="46"/>
        <v>, setType=LIBSETS_SETTYPE_ARENA</v>
      </c>
      <c r="AZ490" s="21" t="str">
        <f t="shared" si="43"/>
        <v>, dropMechanic={LIBSETS_DROP_MECHANIC_ARENA_STAGE_CHEST}},</v>
      </c>
      <c r="BA490" s="21" t="str">
        <f t="shared" si="47"/>
        <v xml:space="preserve"> --Perfected Destructive Impact / Perfektionierter zerstörerischer Einschlag   [Dragonstar Arena]</v>
      </c>
    </row>
    <row r="491" spans="1:53" x14ac:dyDescent="0.25">
      <c r="A491" s="5">
        <v>533</v>
      </c>
      <c r="B491" t="s">
        <v>2432</v>
      </c>
      <c r="C491" t="s">
        <v>2431</v>
      </c>
      <c r="D491" s="3">
        <f t="shared" si="42"/>
        <v>533</v>
      </c>
      <c r="G491" s="8" t="s">
        <v>1647</v>
      </c>
      <c r="I491" t="s">
        <v>98</v>
      </c>
      <c r="J491" t="s">
        <v>97</v>
      </c>
      <c r="K491">
        <v>-1</v>
      </c>
      <c r="L491">
        <v>-1</v>
      </c>
      <c r="M491">
        <v>-1</v>
      </c>
      <c r="N491">
        <v>0</v>
      </c>
      <c r="O491" s="70" t="s">
        <v>447</v>
      </c>
      <c r="P491" s="3">
        <f>IF(AND(G491&lt;&gt;"LIBSETS_SETTYPE_BATTLEGROUND",G491&lt;&gt;"LIBSETS_SETTYPE_SPECIAL",G491&lt;&gt;"LIBSETS_SETTYPE_MYTHIC"), IF(Q491&lt;&gt;"",VLOOKUP(Q491,'ESO zone constants'!$D$2:$H$4950,5,FALSE),""),"")</f>
        <v>635</v>
      </c>
      <c r="Q491" t="str">
        <f>IF(OR(K491="",K491&lt;=0,ISERROR(K491)),IF(AND(O491&lt;&gt;"",NOT(ISERROR(O491))),O491, ""),VLOOKUP(K491,'ESO wayshrine node constants'!$A$3:$D$10003,4,FALSE))</f>
        <v>Dragonstar Arena</v>
      </c>
      <c r="R491" s="70" t="s">
        <v>1798</v>
      </c>
      <c r="S491" s="19" t="str">
        <f>IF(AND(R491&lt;&gt;"",NOT(ISERROR(R491))),R491,IF(P491&lt;&gt;"",IF(NOT(ISERROR(VLOOKUP(P491,'ESO Dungeon constants'!$D$3:$H$9999,5,FALSE))),VLOOKUP(P491,'ESO Dungeon constants'!$D$3:$I$9999,6,FALSE),VLOOKUP(P491,'ESO zone constants'!$H$2:$K$9984,4,FALSE)),""))</f>
        <v>DLC_GREYMOOR</v>
      </c>
      <c r="T491" s="3" t="str">
        <f>IF(S491&lt;&gt;"",VLOOKUP(S491,'LibSets constants'!$B$4:$C$1000,2,FALSE),"")</f>
        <v>Greymoor</v>
      </c>
      <c r="U491" s="33" t="s">
        <v>1738</v>
      </c>
      <c r="V491" s="3" t="str">
        <f>IF(U491&lt;&gt;"",IF(U491&lt;&gt;"LIBSETS_DROP_MECHANIC_MONSTER_NAME",VLOOKUP(U491,'LibSets constants'!$I$4:$L$1000,3,FALSE),""),"")</f>
        <v>Arena stage chest</v>
      </c>
      <c r="W491" s="3" t="str">
        <f>IF(U491&lt;&gt;"",IF(U491&lt;&gt;"LIBSETS_DROP_MECHANIC_MONSTER_NAME",VLOOKUP(U491,'LibSets constants'!$I$4:$L$1000,4,FALSE),""),"")</f>
        <v>Arena-Phasen Schatztruhe</v>
      </c>
      <c r="X491" s="3" t="str">
        <f>IF(G491&lt;&gt;"LIBSETS_SETTYPE_BATTLEGROUND",IF(G491&lt;&gt;"LIBSETS_SETTYPE_SPECIAL",IF(Y491&lt;&gt;"",VLOOKUP(Y491,'ESO zone constants'!$D$2:$H$4950,5,FALSE),""),""),"")</f>
        <v/>
      </c>
      <c r="AA491" s="3" t="str">
        <f>IF(Z491&lt;&gt;"",IF(Z491&lt;&gt;"LIBSETS_DROP_MECHANIC_MONSTER_NAME",VLOOKUP(Z491,'LibSets constants'!$I$4:$L$1000,3,FALSE),""),"")</f>
        <v/>
      </c>
      <c r="AB491" s="3" t="str">
        <f>IF(Z491&lt;&gt;"",IF(Z491&lt;&gt;"LIBSETS_DROP_MECHANIC_MONSTER_NAME",VLOOKUP(Z491,'LibSets constants'!$I$4:$L$1000,4,FALSE),""),"")</f>
        <v/>
      </c>
      <c r="AC491" s="3" t="str">
        <f>IF(G491&lt;&gt;"LIBSETS_SETTYPE_BATTLEGROUND",IF(G491&lt;&gt;"LIBSETS_SETTYPE_SPECIAL",IF(AD491&lt;&gt;"",VLOOKUP(AD491,'ESO zone constants'!$D$2:$H$4950,5,FALSE),""),""),"")</f>
        <v/>
      </c>
      <c r="AF491" s="3" t="str">
        <f>IF(AE491&lt;&gt;"",IF(AE491&lt;&gt;"LIBSETS_DROP_MECHANIC_MONSTER_NAME",VLOOKUP(AE491,'LibSets constants'!$I$4:$L$1000,3,FALSE),""),"")</f>
        <v/>
      </c>
      <c r="AG491" s="3" t="str">
        <f>IF(AE491&lt;&gt;"",IF(AE491&lt;&gt;"LIBSETS_DROP_MECHANIC_MONSTER_NAME",VLOOKUP(AE491,'LibSets constants'!$I$4:$L$1000,4,FALSE),""),"")</f>
        <v/>
      </c>
      <c r="AH491" s="3" t="str">
        <f>IF(G491&lt;&gt;"LIBSETS_SETTYPE_BATTLEGROUND",IF(G491&lt;&gt;"LIBSETS_SETTYPE_SPECIAL",IF(AI491&lt;&gt;"",VLOOKUP(AI491,'ESO zone constants'!$D$2:$H$4950,5,FALSE),""),""),"")</f>
        <v/>
      </c>
      <c r="AK491" s="3" t="str">
        <f>IF(AJ491&lt;&gt;"",IF(AJ491&lt;&gt;"LIBSETS_DROP_MECHANIC_MONSTER_NAME",VLOOKUP(AJ491,'LibSets constants'!$I$4:$L$1000,3,FALSE),""),"")</f>
        <v/>
      </c>
      <c r="AL491" s="3" t="str">
        <f>IF(AJ491&lt;&gt;"",IF(AJ491&lt;&gt;"LIBSETS_DROP_MECHANIC_MONSTER_NAME",VLOOKUP(AJ491,'LibSets constants'!$I$4:$L$1000,4,FALSE),""),"")</f>
        <v/>
      </c>
      <c r="AM491" s="3" t="str">
        <f>IF(G491&lt;&gt;"LIBSETS_SETTYPE_BATTLEGROUND",IF(G491&lt;&gt;"LIBSETS_SETTYPE_SPECIAL",IF(AN491&lt;&gt;"",VLOOKUP(AN491,'ESO zone constants'!$D$2:$H$4950,5,FALSE),""),""),"")</f>
        <v/>
      </c>
      <c r="AP491" s="3" t="str">
        <f>IF(AO491&lt;&gt;"",IF(AO491&lt;&gt;"LIBSETS_DROP_MECHANIC_MONSTER_NAME",VLOOKUP(AO491,'LibSets constants'!$I$4:$L$1000,3,FALSE),""),"")</f>
        <v/>
      </c>
      <c r="AQ491" s="3" t="str">
        <f>IF(AO491&lt;&gt;"",IF(AO491&lt;&gt;"LIBSETS_DROP_MECHANIC_MONSTER_NAME",VLOOKUP(AO491,'LibSets constants'!$I$4:$L$1000,4,FALSE),""),"")</f>
        <v/>
      </c>
      <c r="AR491" s="3" t="str">
        <f>IF(G491&lt;&gt;"LIBSETS_SETTYPE_BATTLEGROUND",IF(G491&lt;&gt;"LIBSETS_SETTYPE_SPECIAL",IF(AS491&lt;&gt;"",VLOOKUP(AS491,'ESO zone constants'!$D$2:$H$4950,5,FALSE),""),""),"")</f>
        <v/>
      </c>
      <c r="AU491" s="3" t="str">
        <f>IF(AT491&lt;&gt;"",IF(AT491&lt;&gt;"LIBSETS_DROP_MECHANIC_MONSTER_NAME",VLOOKUP(AT491,'LibSets constants'!$I$4:$L$1000,3,FALSE),""),"")</f>
        <v/>
      </c>
      <c r="AV491" s="3" t="str">
        <f>IF(AT491&lt;&gt;"",IF(AT491&lt;&gt;"LIBSETS_DROP_MECHANIC_MONSTER_NAME",VLOOKUP(AT491,'LibSets constants'!$I$4:$L$1000,4,FALSE),""),"")</f>
        <v/>
      </c>
      <c r="AW491" s="21" t="str">
        <f t="shared" si="44"/>
        <v>[533] = {wayshrines={-1,-1,-1,}, dlcId=DLC_GREYMOOR</v>
      </c>
      <c r="AX491" s="21" t="str">
        <f t="shared" si="45"/>
        <v>, zoneIds={635}, veteran=true</v>
      </c>
      <c r="AY491" s="21" t="str">
        <f t="shared" si="46"/>
        <v>, setType=LIBSETS_SETTYPE_ARENA</v>
      </c>
      <c r="AZ491" s="21" t="str">
        <f t="shared" si="43"/>
        <v>, dropMechanic={LIBSETS_DROP_MECHANIC_ARENA_STAGE_CHEST}},</v>
      </c>
      <c r="BA491" s="21" t="str">
        <f t="shared" si="47"/>
        <v xml:space="preserve"> --Perfected Grand Rejuvenation / Pefektionierte Große Verjüngung   [Dragonstar Arena]</v>
      </c>
    </row>
  </sheetData>
  <autoFilter ref="A2:BA491" xr:uid="{00000000-0009-0000-0000-000000000000}">
    <sortState xmlns:xlrd2="http://schemas.microsoft.com/office/spreadsheetml/2017/richdata2" ref="A3:BA448">
      <sortCondition ref="A2:A448"/>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08D9-80D7-4E15-93E1-9482F0C61AB2}">
  <dimension ref="A1:D472"/>
  <sheetViews>
    <sheetView workbookViewId="0">
      <pane xSplit="3" ySplit="2" topLeftCell="D3" activePane="bottomRight" state="frozen"/>
      <selection pane="topRight" activeCell="D1" sqref="D1"/>
      <selection pane="bottomLeft" activeCell="A3" sqref="A3"/>
      <selection pane="bottomRight" activeCell="D3" sqref="D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71" t="s">
        <v>1871</v>
      </c>
      <c r="B1" s="71"/>
      <c r="C1" s="71"/>
      <c r="D1" s="49" t="s">
        <v>1872</v>
      </c>
    </row>
    <row r="2" spans="1:4" x14ac:dyDescent="0.25">
      <c r="A2" s="6" t="s">
        <v>89</v>
      </c>
      <c r="B2" s="7" t="s">
        <v>1869</v>
      </c>
      <c r="C2" s="7" t="s">
        <v>1870</v>
      </c>
      <c r="D2" s="1" t="s">
        <v>1868</v>
      </c>
    </row>
    <row r="3" spans="1:4" x14ac:dyDescent="0.25">
      <c r="A3" s="12">
        <v>19</v>
      </c>
      <c r="B3" s="8" t="str">
        <f>VLOOKUP(A3,'Sets data'!$A$3:$C$9991,3,FALSE)</f>
        <v>Vestments of the Warlock</v>
      </c>
      <c r="C3" s="8" t="str">
        <f>VLOOKUP(A3,'Sets data'!$A$3:$C$9991,2,FALSE)</f>
        <v>Gewänder des Hexers</v>
      </c>
    </row>
    <row r="4" spans="1:4" x14ac:dyDescent="0.25">
      <c r="A4" s="12">
        <v>20</v>
      </c>
      <c r="B4" s="8" t="str">
        <f>VLOOKUP(A4,'Sets data'!$A$3:$C$9991,3,FALSE)</f>
        <v>Witchman Armor</v>
      </c>
      <c r="C4" s="8" t="str">
        <f>VLOOKUP(A4,'Sets data'!$A$3:$C$9991,2,FALSE)</f>
        <v>Hexenwerk</v>
      </c>
    </row>
    <row r="5" spans="1:4" x14ac:dyDescent="0.25">
      <c r="A5" s="12">
        <v>21</v>
      </c>
      <c r="B5" s="8" t="str">
        <f>VLOOKUP(A5,'Sets data'!$A$3:$C$9991,3,FALSE)</f>
        <v>Akaviri Dragonguard</v>
      </c>
      <c r="C5" s="8" t="str">
        <f>VLOOKUP(A5,'Sets data'!$A$3:$C$9991,2,FALSE)</f>
        <v>Akavirische Drachengarde</v>
      </c>
    </row>
    <row r="6" spans="1:4" x14ac:dyDescent="0.25">
      <c r="A6" s="12">
        <v>22</v>
      </c>
      <c r="B6" s="8" t="str">
        <f>VLOOKUP(A6,'Sets data'!$A$3:$C$9991,3,FALSE)</f>
        <v>Dreamer's Mantle</v>
      </c>
      <c r="C6" s="8" t="str">
        <f>VLOOKUP(A6,'Sets data'!$A$3:$C$9991,2,FALSE)</f>
        <v>Mantel des Träumers</v>
      </c>
    </row>
    <row r="7" spans="1:4" x14ac:dyDescent="0.25">
      <c r="A7" s="12">
        <v>23</v>
      </c>
      <c r="B7" s="8" t="str">
        <f>VLOOKUP(A7,'Sets data'!$A$3:$C$9991,3,FALSE)</f>
        <v>Archer's Mind</v>
      </c>
      <c r="C7" s="8" t="str">
        <f>VLOOKUP(A7,'Sets data'!$A$3:$C$9991,2,FALSE)</f>
        <v>Schützensinn</v>
      </c>
    </row>
    <row r="8" spans="1:4" x14ac:dyDescent="0.25">
      <c r="A8" s="12">
        <v>24</v>
      </c>
      <c r="B8" s="8" t="str">
        <f>VLOOKUP(A8,'Sets data'!$A$3:$C$9991,3,FALSE)</f>
        <v>Footman's Fortune</v>
      </c>
      <c r="C8" s="8" t="str">
        <f>VLOOKUP(A8,'Sets data'!$A$3:$C$9991,2,FALSE)</f>
        <v>Geschick des Fußsoldaten</v>
      </c>
    </row>
    <row r="9" spans="1:4" x14ac:dyDescent="0.25">
      <c r="A9" s="12">
        <v>25</v>
      </c>
      <c r="B9" s="8" t="str">
        <f>VLOOKUP(A9,'Sets data'!$A$3:$C$9991,3,FALSE)</f>
        <v>Desert Rose</v>
      </c>
      <c r="C9" s="8" t="str">
        <f>VLOOKUP(A9,'Sets data'!$A$3:$C$9991,2,FALSE)</f>
        <v>Wüstenrose</v>
      </c>
    </row>
    <row r="10" spans="1:4" x14ac:dyDescent="0.25">
      <c r="A10" s="12">
        <v>26</v>
      </c>
      <c r="B10" s="8" t="str">
        <f>VLOOKUP(A10,'Sets data'!$A$3:$C$9991,3,FALSE)</f>
        <v>Prisoner's Rags</v>
      </c>
      <c r="C10" s="8" t="str">
        <f>VLOOKUP(A10,'Sets data'!$A$3:$C$9991,2,FALSE)</f>
        <v>Lumpen des Gefangenen</v>
      </c>
    </row>
    <row r="11" spans="1:4" x14ac:dyDescent="0.25">
      <c r="A11" s="12">
        <v>27</v>
      </c>
      <c r="B11" s="8" t="str">
        <f>VLOOKUP(A11,'Sets data'!$A$3:$C$9991,3,FALSE)</f>
        <v>Fiord's Legacy</v>
      </c>
      <c r="C11" s="8" t="str">
        <f>VLOOKUP(A11,'Sets data'!$A$3:$C$9991,2,FALSE)</f>
        <v>Fiords Erbe</v>
      </c>
    </row>
    <row r="12" spans="1:4" x14ac:dyDescent="0.25">
      <c r="A12" s="12">
        <v>28</v>
      </c>
      <c r="B12" s="8" t="str">
        <f>VLOOKUP(A12,'Sets data'!$A$3:$C$9991,3,FALSE)</f>
        <v>Barkskin</v>
      </c>
      <c r="C12" s="8" t="str">
        <f>VLOOKUP(A12,'Sets data'!$A$3:$C$9991,2,FALSE)</f>
        <v>Borkenhaut</v>
      </c>
    </row>
    <row r="13" spans="1:4" x14ac:dyDescent="0.25">
      <c r="A13" s="12">
        <v>29</v>
      </c>
      <c r="B13" s="8" t="str">
        <f>VLOOKUP(A13,'Sets data'!$A$3:$C$9991,3,FALSE)</f>
        <v>Sergeant's Mail</v>
      </c>
      <c r="C13" s="8" t="str">
        <f>VLOOKUP(A13,'Sets data'!$A$3:$C$9991,2,FALSE)</f>
        <v>Rüstung des Feldwebels</v>
      </c>
    </row>
    <row r="14" spans="1:4" x14ac:dyDescent="0.25">
      <c r="A14" s="12">
        <v>30</v>
      </c>
      <c r="B14" s="8" t="str">
        <f>VLOOKUP(A14,'Sets data'!$A$3:$C$9991,3,FALSE)</f>
        <v>Thunderbug's Carapace</v>
      </c>
      <c r="C14" s="8" t="str">
        <f>VLOOKUP(A14,'Sets data'!$A$3:$C$9991,2,FALSE)</f>
        <v>Donnerkäferpanzer</v>
      </c>
    </row>
    <row r="15" spans="1:4" x14ac:dyDescent="0.25">
      <c r="A15" s="12">
        <v>31</v>
      </c>
      <c r="B15" s="8" t="str">
        <f>VLOOKUP(A15,'Sets data'!$A$3:$C$9991,3,FALSE)</f>
        <v>Silks of the Sun</v>
      </c>
      <c r="C15" s="8" t="str">
        <f>VLOOKUP(A15,'Sets data'!$A$3:$C$9991,2,FALSE)</f>
        <v>Sonnenseide</v>
      </c>
    </row>
    <row r="16" spans="1:4" x14ac:dyDescent="0.25">
      <c r="A16" s="12">
        <v>32</v>
      </c>
      <c r="B16" s="8" t="str">
        <f>VLOOKUP(A16,'Sets data'!$A$3:$C$9991,3,FALSE)</f>
        <v>Healer's Habit</v>
      </c>
      <c r="C16" s="8" t="str">
        <f>VLOOKUP(A16,'Sets data'!$A$3:$C$9991,2,FALSE)</f>
        <v>Bräuche des Heilers</v>
      </c>
    </row>
    <row r="17" spans="1:3" x14ac:dyDescent="0.25">
      <c r="A17" s="12">
        <v>33</v>
      </c>
      <c r="B17" s="8" t="str">
        <f>VLOOKUP(A17,'Sets data'!$A$3:$C$9991,3,FALSE)</f>
        <v>Viper's Sting</v>
      </c>
      <c r="C17" s="8" t="str">
        <f>VLOOKUP(A17,'Sets data'!$A$3:$C$9991,2,FALSE)</f>
        <v>Vipernbiss</v>
      </c>
    </row>
    <row r="18" spans="1:3" x14ac:dyDescent="0.25">
      <c r="A18" s="12">
        <v>34</v>
      </c>
      <c r="B18" s="8" t="str">
        <f>VLOOKUP(A18,'Sets data'!$A$3:$C$9991,3,FALSE)</f>
        <v>Night Mother's Embrace</v>
      </c>
      <c r="C18" s="8" t="str">
        <f>VLOOKUP(A18,'Sets data'!$A$3:$C$9991,2,FALSE)</f>
        <v>Umarmung der Mutter der Nacht</v>
      </c>
    </row>
    <row r="19" spans="1:3" x14ac:dyDescent="0.25">
      <c r="A19" s="12">
        <v>35</v>
      </c>
      <c r="B19" s="8" t="str">
        <f>VLOOKUP(A19,'Sets data'!$A$3:$C$9991,3,FALSE)</f>
        <v>Knightmare</v>
      </c>
      <c r="C19" s="8" t="str">
        <f>VLOOKUP(A19,'Sets data'!$A$3:$C$9991,2,FALSE)</f>
        <v>Albtraumritter</v>
      </c>
    </row>
    <row r="20" spans="1:3" x14ac:dyDescent="0.25">
      <c r="A20" s="12">
        <v>36</v>
      </c>
      <c r="B20" s="8" t="str">
        <f>VLOOKUP(A20,'Sets data'!$A$3:$C$9991,3,FALSE)</f>
        <v>Armor of the Veiled Heritance</v>
      </c>
      <c r="C20" s="8" t="str">
        <f>VLOOKUP(A20,'Sets data'!$A$3:$C$9991,2,FALSE)</f>
        <v>Rüstung des Schleiererbes</v>
      </c>
    </row>
    <row r="21" spans="1:3" x14ac:dyDescent="0.25">
      <c r="A21" s="5">
        <v>37</v>
      </c>
      <c r="B21" s="8" t="str">
        <f>VLOOKUP(A21,'Sets data'!$A$3:$C$9991,3,FALSE)</f>
        <v>Death's Wind</v>
      </c>
      <c r="C21" s="8" t="str">
        <f>VLOOKUP(A21,'Sets data'!$A$3:$C$9991,2,FALSE)</f>
        <v xml:space="preserve">Todeswind </v>
      </c>
    </row>
    <row r="22" spans="1:3" x14ac:dyDescent="0.25">
      <c r="A22" s="5">
        <v>38</v>
      </c>
      <c r="B22" s="8" t="str">
        <f>VLOOKUP(A22,'Sets data'!$A$3:$C$9991,3,FALSE)</f>
        <v>Twilight's Embrace</v>
      </c>
      <c r="C22" s="8" t="str">
        <f>VLOOKUP(A22,'Sets data'!$A$3:$C$9991,2,FALSE)</f>
        <v xml:space="preserve">Zwielichtkuss </v>
      </c>
    </row>
    <row r="23" spans="1:3" x14ac:dyDescent="0.25">
      <c r="A23" s="12">
        <v>39</v>
      </c>
      <c r="B23" s="8" t="str">
        <f>VLOOKUP(A23,'Sets data'!$A$3:$C$9991,3,FALSE)</f>
        <v>Alessian Order</v>
      </c>
      <c r="C23" s="8" t="str">
        <f>VLOOKUP(A23,'Sets data'!$A$3:$C$9991,2,FALSE)</f>
        <v>Alessianischer Orden</v>
      </c>
    </row>
    <row r="24" spans="1:3" x14ac:dyDescent="0.25">
      <c r="A24" s="5">
        <v>40</v>
      </c>
      <c r="B24" s="8" t="str">
        <f>VLOOKUP(A24,'Sets data'!$A$3:$C$9991,3,FALSE)</f>
        <v>Night's Silence</v>
      </c>
      <c r="C24" s="8" t="str">
        <f>VLOOKUP(A24,'Sets data'!$A$3:$C$9991,2,FALSE)</f>
        <v xml:space="preserve">Stille der Nacht </v>
      </c>
    </row>
    <row r="25" spans="1:3" x14ac:dyDescent="0.25">
      <c r="A25" s="5">
        <v>41</v>
      </c>
      <c r="B25" s="8" t="str">
        <f>VLOOKUP(A25,'Sets data'!$A$3:$C$9991,3,FALSE)</f>
        <v>Whitestrake's Retribution</v>
      </c>
      <c r="C25" s="8" t="str">
        <f>VLOOKUP(A25,'Sets data'!$A$3:$C$9991,2,FALSE)</f>
        <v xml:space="preserve">Weißplankes Vergeltung </v>
      </c>
    </row>
    <row r="26" spans="1:3" x14ac:dyDescent="0.25">
      <c r="A26" s="5">
        <v>43</v>
      </c>
      <c r="B26" s="8" t="str">
        <f>VLOOKUP(A26,'Sets data'!$A$3:$C$9991,3,FALSE)</f>
        <v>Armor of the Seducer</v>
      </c>
      <c r="C26" s="8" t="str">
        <f>VLOOKUP(A26,'Sets data'!$A$3:$C$9991,2,FALSE)</f>
        <v xml:space="preserve">Rüstung der Verführung </v>
      </c>
    </row>
    <row r="27" spans="1:3" x14ac:dyDescent="0.25">
      <c r="A27" s="5">
        <v>44</v>
      </c>
      <c r="B27" s="8" t="str">
        <f>VLOOKUP(A27,'Sets data'!$A$3:$C$9991,3,FALSE)</f>
        <v>Vampire's Kiss</v>
      </c>
      <c r="C27" s="8" t="str">
        <f>VLOOKUP(A27,'Sets data'!$A$3:$C$9991,2,FALSE)</f>
        <v xml:space="preserve">Kuss des Vampirs </v>
      </c>
    </row>
    <row r="28" spans="1:3" x14ac:dyDescent="0.25">
      <c r="A28" s="12">
        <v>46</v>
      </c>
      <c r="B28" s="8" t="str">
        <f>VLOOKUP(A28,'Sets data'!$A$3:$C$9991,3,FALSE)</f>
        <v>Noble Duelist's Silks</v>
      </c>
      <c r="C28" s="8" t="str">
        <f>VLOOKUP(A28,'Sets data'!$A$3:$C$9991,2,FALSE)</f>
        <v>Seide des edlen Duellanten</v>
      </c>
    </row>
    <row r="29" spans="1:3" x14ac:dyDescent="0.25">
      <c r="A29" s="12">
        <v>47</v>
      </c>
      <c r="B29" s="8" t="str">
        <f>VLOOKUP(A29,'Sets data'!$A$3:$C$9991,3,FALSE)</f>
        <v>Robes of the Withered Hand</v>
      </c>
      <c r="C29" s="8" t="str">
        <f>VLOOKUP(A29,'Sets data'!$A$3:$C$9991,2,FALSE)</f>
        <v>Roben der Verdorrten Hand</v>
      </c>
    </row>
    <row r="30" spans="1:3" x14ac:dyDescent="0.25">
      <c r="A30" s="5">
        <v>48</v>
      </c>
      <c r="B30" s="8" t="str">
        <f>VLOOKUP(A30,'Sets data'!$A$3:$C$9991,3,FALSE)</f>
        <v>Magnus' Gift</v>
      </c>
      <c r="C30" s="8" t="str">
        <f>VLOOKUP(A30,'Sets data'!$A$3:$C$9991,2,FALSE)</f>
        <v>Magnus' Gabe</v>
      </c>
    </row>
    <row r="31" spans="1:3" x14ac:dyDescent="0.25">
      <c r="A31" s="12">
        <v>49</v>
      </c>
      <c r="B31" s="8" t="str">
        <f>VLOOKUP(A31,'Sets data'!$A$3:$C$9991,3,FALSE)</f>
        <v>Shadow of the Red Mountain</v>
      </c>
      <c r="C31" s="8" t="str">
        <f>VLOOKUP(A31,'Sets data'!$A$3:$C$9991,2,FALSE)</f>
        <v>Schatten des Roten Berges</v>
      </c>
    </row>
    <row r="32" spans="1:3" x14ac:dyDescent="0.25">
      <c r="A32" s="12">
        <v>50</v>
      </c>
      <c r="B32" s="8" t="str">
        <f>VLOOKUP(A32,'Sets data'!$A$3:$C$9991,3,FALSE)</f>
        <v>The Morag Tong</v>
      </c>
      <c r="C32" s="8" t="str">
        <f>VLOOKUP(A32,'Sets data'!$A$3:$C$9991,2,FALSE)</f>
        <v>Morag Tong</v>
      </c>
    </row>
    <row r="33" spans="1:3" x14ac:dyDescent="0.25">
      <c r="A33" s="5">
        <v>51</v>
      </c>
      <c r="B33" s="8" t="str">
        <f>VLOOKUP(A33,'Sets data'!$A$3:$C$9991,3,FALSE)</f>
        <v>Night Mother's Gaze</v>
      </c>
      <c r="C33" s="8" t="str">
        <f>VLOOKUP(A33,'Sets data'!$A$3:$C$9991,2,FALSE)</f>
        <v>Blick der Mutter der Nacht</v>
      </c>
    </row>
    <row r="34" spans="1:3" x14ac:dyDescent="0.25">
      <c r="A34" s="12">
        <v>52</v>
      </c>
      <c r="B34" s="8" t="str">
        <f>VLOOKUP(A34,'Sets data'!$A$3:$C$9991,3,FALSE)</f>
        <v>Beckoning Steel</v>
      </c>
      <c r="C34" s="8" t="str">
        <f>VLOOKUP(A34,'Sets data'!$A$3:$C$9991,2,FALSE)</f>
        <v>Klingender Stahl</v>
      </c>
    </row>
    <row r="35" spans="1:3" x14ac:dyDescent="0.25">
      <c r="A35" s="12">
        <v>53</v>
      </c>
      <c r="B35" s="8" t="str">
        <f>VLOOKUP(A35,'Sets data'!$A$3:$C$9991,3,FALSE)</f>
        <v>The Ice Furnace</v>
      </c>
      <c r="C35" s="8" t="str">
        <f>VLOOKUP(A35,'Sets data'!$A$3:$C$9991,2,FALSE)</f>
        <v>Eisschmiede</v>
      </c>
    </row>
    <row r="36" spans="1:3" x14ac:dyDescent="0.25">
      <c r="A36" s="5">
        <v>54</v>
      </c>
      <c r="B36" s="8" t="str">
        <f>VLOOKUP(A36,'Sets data'!$A$3:$C$9991,3,FALSE)</f>
        <v>Ashen Grip</v>
      </c>
      <c r="C36" s="8" t="str">
        <f>VLOOKUP(A36,'Sets data'!$A$3:$C$9991,2,FALSE)</f>
        <v>Aschengriff</v>
      </c>
    </row>
    <row r="37" spans="1:3" x14ac:dyDescent="0.25">
      <c r="A37" s="12">
        <v>55</v>
      </c>
      <c r="B37" s="8" t="str">
        <f>VLOOKUP(A37,'Sets data'!$A$3:$C$9991,3,FALSE)</f>
        <v>Prayer Shawl</v>
      </c>
      <c r="C37" s="8" t="str">
        <f>VLOOKUP(A37,'Sets data'!$A$3:$C$9991,2,FALSE)</f>
        <v>Gebetstuch</v>
      </c>
    </row>
    <row r="38" spans="1:3" x14ac:dyDescent="0.25">
      <c r="A38" s="12">
        <v>56</v>
      </c>
      <c r="B38" s="8" t="str">
        <f>VLOOKUP(A38,'Sets data'!$A$3:$C$9991,3,FALSE)</f>
        <v>Stendarr's Embrace</v>
      </c>
      <c r="C38" s="8" t="str">
        <f>VLOOKUP(A38,'Sets data'!$A$3:$C$9991,2,FALSE)</f>
        <v>Stendarrs Umarmung</v>
      </c>
    </row>
    <row r="39" spans="1:3" x14ac:dyDescent="0.25">
      <c r="A39" s="12">
        <v>57</v>
      </c>
      <c r="B39" s="8" t="str">
        <f>VLOOKUP(A39,'Sets data'!$A$3:$C$9991,3,FALSE)</f>
        <v>Syrabane's Grip</v>
      </c>
      <c r="C39" s="8" t="str">
        <f>VLOOKUP(A39,'Sets data'!$A$3:$C$9991,2,FALSE)</f>
        <v>Syrabanns Griff</v>
      </c>
    </row>
    <row r="40" spans="1:3" x14ac:dyDescent="0.25">
      <c r="A40" s="12">
        <v>58</v>
      </c>
      <c r="B40" s="8" t="str">
        <f>VLOOKUP(A40,'Sets data'!$A$3:$C$9991,3,FALSE)</f>
        <v>Hide of the Werewolf</v>
      </c>
      <c r="C40" s="8" t="str">
        <f>VLOOKUP(A40,'Sets data'!$A$3:$C$9991,2,FALSE)</f>
        <v>Fell des Werwolfs</v>
      </c>
    </row>
    <row r="41" spans="1:3" x14ac:dyDescent="0.25">
      <c r="A41" s="12">
        <v>59</v>
      </c>
      <c r="B41" s="8" t="str">
        <f>VLOOKUP(A41,'Sets data'!$A$3:$C$9991,3,FALSE)</f>
        <v>Kyne's Kiss</v>
      </c>
      <c r="C41" s="8" t="str">
        <f>VLOOKUP(A41,'Sets data'!$A$3:$C$9991,2,FALSE)</f>
        <v>Kynes Kuss</v>
      </c>
    </row>
    <row r="42" spans="1:3" x14ac:dyDescent="0.25">
      <c r="A42" s="12">
        <v>60</v>
      </c>
      <c r="B42" s="8" t="str">
        <f>VLOOKUP(A42,'Sets data'!$A$3:$C$9991,3,FALSE)</f>
        <v>Darkstride</v>
      </c>
      <c r="C42" s="8" t="str">
        <f>VLOOKUP(A42,'Sets data'!$A$3:$C$9991,2,FALSE)</f>
        <v>Dunkelschritt</v>
      </c>
    </row>
    <row r="43" spans="1:3" x14ac:dyDescent="0.25">
      <c r="A43" s="12">
        <v>61</v>
      </c>
      <c r="B43" s="8" t="str">
        <f>VLOOKUP(A43,'Sets data'!$A$3:$C$9991,3,FALSE)</f>
        <v>Dreugh King Slayer</v>
      </c>
      <c r="C43" s="8" t="str">
        <f>VLOOKUP(A43,'Sets data'!$A$3:$C$9991,2,FALSE)</f>
        <v>Dreughkönigsschlächter</v>
      </c>
    </row>
    <row r="44" spans="1:3" x14ac:dyDescent="0.25">
      <c r="A44" s="12">
        <v>62</v>
      </c>
      <c r="B44" s="8" t="str">
        <f>VLOOKUP(A44,'Sets data'!$A$3:$C$9991,3,FALSE)</f>
        <v>Hatchling's Shell</v>
      </c>
      <c r="C44" s="8" t="str">
        <f>VLOOKUP(A44,'Sets data'!$A$3:$C$9991,2,FALSE)</f>
        <v>Schlüpflingspanzer</v>
      </c>
    </row>
    <row r="45" spans="1:3" x14ac:dyDescent="0.25">
      <c r="A45" s="12">
        <v>63</v>
      </c>
      <c r="B45" s="8" t="str">
        <f>VLOOKUP(A45,'Sets data'!$A$3:$C$9991,3,FALSE)</f>
        <v>The Juggernaut</v>
      </c>
      <c r="C45" s="8" t="str">
        <f>VLOOKUP(A45,'Sets data'!$A$3:$C$9991,2,FALSE)</f>
        <v>Koloss</v>
      </c>
    </row>
    <row r="46" spans="1:3" x14ac:dyDescent="0.25">
      <c r="A46" s="12">
        <v>64</v>
      </c>
      <c r="B46" s="8" t="str">
        <f>VLOOKUP(A46,'Sets data'!$A$3:$C$9991,3,FALSE)</f>
        <v>Shadow Dancer's Raiment</v>
      </c>
      <c r="C46" s="8" t="str">
        <f>VLOOKUP(A46,'Sets data'!$A$3:$C$9991,2,FALSE)</f>
        <v>Kleidung des Schattentänzers</v>
      </c>
    </row>
    <row r="47" spans="1:3" x14ac:dyDescent="0.25">
      <c r="A47" s="12">
        <v>65</v>
      </c>
      <c r="B47" s="8" t="str">
        <f>VLOOKUP(A47,'Sets data'!$A$3:$C$9991,3,FALSE)</f>
        <v>Bloodthorn's Touch</v>
      </c>
      <c r="C47" s="8" t="str">
        <f>VLOOKUP(A47,'Sets data'!$A$3:$C$9991,2,FALSE)</f>
        <v>Spur eines Blutdorns</v>
      </c>
    </row>
    <row r="48" spans="1:3" x14ac:dyDescent="0.25">
      <c r="A48" s="12">
        <v>66</v>
      </c>
      <c r="B48" s="8" t="str">
        <f>VLOOKUP(A48,'Sets data'!$A$3:$C$9991,3,FALSE)</f>
        <v>Robes of the Hist</v>
      </c>
      <c r="C48" s="8" t="str">
        <f>VLOOKUP(A48,'Sets data'!$A$3:$C$9991,2,FALSE)</f>
        <v>Roben des Hist</v>
      </c>
    </row>
    <row r="49" spans="1:3" x14ac:dyDescent="0.25">
      <c r="A49" s="12">
        <v>67</v>
      </c>
      <c r="B49" s="8" t="str">
        <f>VLOOKUP(A49,'Sets data'!$A$3:$C$9991,3,FALSE)</f>
        <v>Shadow Walker</v>
      </c>
      <c r="C49" s="8" t="str">
        <f>VLOOKUP(A49,'Sets data'!$A$3:$C$9991,2,FALSE)</f>
        <v>Schattengänger</v>
      </c>
    </row>
    <row r="50" spans="1:3" x14ac:dyDescent="0.25">
      <c r="A50" s="12">
        <v>68</v>
      </c>
      <c r="B50" s="8" t="str">
        <f>VLOOKUP(A50,'Sets data'!$A$3:$C$9991,3,FALSE)</f>
        <v>Stygian</v>
      </c>
      <c r="C50" s="8" t="str">
        <f>VLOOKUP(A50,'Sets data'!$A$3:$C$9991,2,FALSE)</f>
        <v>Stygier</v>
      </c>
    </row>
    <row r="51" spans="1:3" x14ac:dyDescent="0.25">
      <c r="A51" s="12">
        <v>69</v>
      </c>
      <c r="B51" s="8" t="str">
        <f>VLOOKUP(A51,'Sets data'!$A$3:$C$9991,3,FALSE)</f>
        <v>Ranger's Gait</v>
      </c>
      <c r="C51" s="8" t="str">
        <f>VLOOKUP(A51,'Sets data'!$A$3:$C$9991,2,FALSE)</f>
        <v>Laufstil des Waldläufers</v>
      </c>
    </row>
    <row r="52" spans="1:3" x14ac:dyDescent="0.25">
      <c r="A52" s="12">
        <v>70</v>
      </c>
      <c r="B52" s="8" t="str">
        <f>VLOOKUP(A52,'Sets data'!$A$3:$C$9991,3,FALSE)</f>
        <v>Seventh Legion Brute</v>
      </c>
      <c r="C52" s="8" t="str">
        <f>VLOOKUP(A52,'Sets data'!$A$3:$C$9991,2,FALSE)</f>
        <v>Rohling der siebten Legion</v>
      </c>
    </row>
    <row r="53" spans="1:3" x14ac:dyDescent="0.25">
      <c r="A53" s="12">
        <v>71</v>
      </c>
      <c r="B53" s="8" t="str">
        <f>VLOOKUP(A53,'Sets data'!$A$3:$C$9991,3,FALSE)</f>
        <v>Durok's Bane</v>
      </c>
      <c r="C53" s="8" t="str">
        <f>VLOOKUP(A53,'Sets data'!$A$3:$C$9991,2,FALSE)</f>
        <v>Duroks Fluch</v>
      </c>
    </row>
    <row r="54" spans="1:3" x14ac:dyDescent="0.25">
      <c r="A54" s="12">
        <v>72</v>
      </c>
      <c r="B54" s="8" t="str">
        <f>VLOOKUP(A54,'Sets data'!$A$3:$C$9991,3,FALSE)</f>
        <v>Nikulas' Heavy Armor</v>
      </c>
      <c r="C54" s="8" t="str">
        <f>VLOOKUP(A54,'Sets data'!$A$3:$C$9991,2,FALSE)</f>
        <v>Nikulas' schwere Rüstung</v>
      </c>
    </row>
    <row r="55" spans="1:3" x14ac:dyDescent="0.25">
      <c r="A55" s="5">
        <v>73</v>
      </c>
      <c r="B55" s="8" t="str">
        <f>VLOOKUP(A55,'Sets data'!$A$3:$C$9991,3,FALSE)</f>
        <v>Oblivion's Foe</v>
      </c>
      <c r="C55" s="8" t="str">
        <f>VLOOKUP(A55,'Sets data'!$A$3:$C$9991,2,FALSE)</f>
        <v>Erinnerung</v>
      </c>
    </row>
    <row r="56" spans="1:3" x14ac:dyDescent="0.25">
      <c r="A56" s="5">
        <v>74</v>
      </c>
      <c r="B56" s="8" t="str">
        <f>VLOOKUP(A56,'Sets data'!$A$3:$C$9991,3,FALSE)</f>
        <v>Spectre's Eye</v>
      </c>
      <c r="C56" s="8" t="str">
        <f>VLOOKUP(A56,'Sets data'!$A$3:$C$9991,2,FALSE)</f>
        <v>Schemenauge</v>
      </c>
    </row>
    <row r="57" spans="1:3" x14ac:dyDescent="0.25">
      <c r="A57" s="5">
        <v>75</v>
      </c>
      <c r="B57" s="8" t="str">
        <f>VLOOKUP(A57,'Sets data'!$A$3:$C$9991,3,FALSE)</f>
        <v>Torug's Pact</v>
      </c>
      <c r="C57" s="8" t="str">
        <f>VLOOKUP(A57,'Sets data'!$A$3:$C$9991,2,FALSE)</f>
        <v>Torugs Pakt</v>
      </c>
    </row>
    <row r="58" spans="1:3" x14ac:dyDescent="0.25">
      <c r="A58" s="12">
        <v>76</v>
      </c>
      <c r="B58" s="8" t="str">
        <f>VLOOKUP(A58,'Sets data'!$A$3:$C$9991,3,FALSE)</f>
        <v>Robes of Alteration Mastery</v>
      </c>
      <c r="C58" s="8" t="str">
        <f>VLOOKUP(A58,'Sets data'!$A$3:$C$9991,2,FALSE)</f>
        <v>Roben der Veränderungsbeherrschung</v>
      </c>
    </row>
    <row r="59" spans="1:3" x14ac:dyDescent="0.25">
      <c r="A59" s="12">
        <v>77</v>
      </c>
      <c r="B59" s="8" t="str">
        <f>VLOOKUP(A59,'Sets data'!$A$3:$C$9991,3,FALSE)</f>
        <v>Crusader</v>
      </c>
      <c r="C59" s="8" t="str">
        <f>VLOOKUP(A59,'Sets data'!$A$3:$C$9991,2,FALSE)</f>
        <v>Glaubenskrieger</v>
      </c>
    </row>
    <row r="60" spans="1:3" x14ac:dyDescent="0.25">
      <c r="A60" s="5">
        <v>78</v>
      </c>
      <c r="B60" s="8" t="str">
        <f>VLOOKUP(A60,'Sets data'!$A$3:$C$9991,3,FALSE)</f>
        <v>Hist Bark</v>
      </c>
      <c r="C60" s="8" t="str">
        <f>VLOOKUP(A60,'Sets data'!$A$3:$C$9991,2,FALSE)</f>
        <v>Histrinde</v>
      </c>
    </row>
    <row r="61" spans="1:3" x14ac:dyDescent="0.25">
      <c r="A61" s="5">
        <v>79</v>
      </c>
      <c r="B61" s="8" t="str">
        <f>VLOOKUP(A61,'Sets data'!$A$3:$C$9991,3,FALSE)</f>
        <v>Willow's Path</v>
      </c>
      <c r="C61" s="8" t="str">
        <f>VLOOKUP(A61,'Sets data'!$A$3:$C$9991,2,FALSE)</f>
        <v>Weidenpfad</v>
      </c>
    </row>
    <row r="62" spans="1:3" x14ac:dyDescent="0.25">
      <c r="A62" s="5">
        <v>80</v>
      </c>
      <c r="B62" s="8" t="str">
        <f>VLOOKUP(A62,'Sets data'!$A$3:$C$9991,3,FALSE)</f>
        <v>Hunding's Rage</v>
      </c>
      <c r="C62" s="8" t="str">
        <f>VLOOKUP(A62,'Sets data'!$A$3:$C$9991,2,FALSE)</f>
        <v>Hundings Zorn</v>
      </c>
    </row>
    <row r="63" spans="1:3" x14ac:dyDescent="0.25">
      <c r="A63" s="5">
        <v>81</v>
      </c>
      <c r="B63" s="8" t="str">
        <f>VLOOKUP(A63,'Sets data'!$A$3:$C$9991,3,FALSE)</f>
        <v>Song of Lamae</v>
      </c>
      <c r="C63" s="8" t="str">
        <f>VLOOKUP(A63,'Sets data'!$A$3:$C$9991,2,FALSE)</f>
        <v>Lied der Lamien</v>
      </c>
    </row>
    <row r="64" spans="1:3" x14ac:dyDescent="0.25">
      <c r="A64" s="5">
        <v>82</v>
      </c>
      <c r="B64" s="8" t="str">
        <f>VLOOKUP(A64,'Sets data'!$A$3:$C$9991,3,FALSE)</f>
        <v>Alessia's Bulwark</v>
      </c>
      <c r="C64" s="8" t="str">
        <f>VLOOKUP(A64,'Sets data'!$A$3:$C$9991,2,FALSE)</f>
        <v>Alessias Bollwerk</v>
      </c>
    </row>
    <row r="65" spans="1:3" x14ac:dyDescent="0.25">
      <c r="A65" s="12">
        <v>83</v>
      </c>
      <c r="B65" s="8" t="str">
        <f>VLOOKUP(A65,'Sets data'!$A$3:$C$9991,3,FALSE)</f>
        <v>Elf Bane</v>
      </c>
      <c r="C65" s="8" t="str">
        <f>VLOOKUP(A65,'Sets data'!$A$3:$C$9991,2,FALSE)</f>
        <v>Elfenfluch</v>
      </c>
    </row>
    <row r="66" spans="1:3" x14ac:dyDescent="0.25">
      <c r="A66" s="5">
        <v>84</v>
      </c>
      <c r="B66" s="8" t="str">
        <f>VLOOKUP(A66,'Sets data'!$A$3:$C$9991,3,FALSE)</f>
        <v>Orgnum's Scales</v>
      </c>
      <c r="C66" s="8" t="str">
        <f>VLOOKUP(A66,'Sets data'!$A$3:$C$9991,2,FALSE)</f>
        <v>Orgnums Schuppen</v>
      </c>
    </row>
    <row r="67" spans="1:3" x14ac:dyDescent="0.25">
      <c r="A67" s="12">
        <v>85</v>
      </c>
      <c r="B67" s="8" t="str">
        <f>VLOOKUP(A67,'Sets data'!$A$3:$C$9991,3,FALSE)</f>
        <v>Almalexia's Mercy</v>
      </c>
      <c r="C67" s="8" t="str">
        <f>VLOOKUP(A67,'Sets data'!$A$3:$C$9991,2,FALSE)</f>
        <v>Almalexias Gnade</v>
      </c>
    </row>
    <row r="68" spans="1:3" x14ac:dyDescent="0.25">
      <c r="A68" s="12">
        <v>86</v>
      </c>
      <c r="B68" s="8" t="str">
        <f>VLOOKUP(A68,'Sets data'!$A$3:$C$9991,3,FALSE)</f>
        <v>Queen's Elegance</v>
      </c>
      <c r="C68" s="8" t="str">
        <f>VLOOKUP(A68,'Sets data'!$A$3:$C$9991,2,FALSE)</f>
        <v>Eleganz der Königin</v>
      </c>
    </row>
    <row r="69" spans="1:3" x14ac:dyDescent="0.25">
      <c r="A69" s="5">
        <v>87</v>
      </c>
      <c r="B69" s="8" t="str">
        <f>VLOOKUP(A69,'Sets data'!$A$3:$C$9991,3,FALSE)</f>
        <v>Eyes of Mara</v>
      </c>
      <c r="C69" s="8" t="str">
        <f>VLOOKUP(A69,'Sets data'!$A$3:$C$9991,2,FALSE)</f>
        <v>Augen von Mara</v>
      </c>
    </row>
    <row r="70" spans="1:3" x14ac:dyDescent="0.25">
      <c r="A70" s="12">
        <v>88</v>
      </c>
      <c r="B70" s="8" t="str">
        <f>VLOOKUP(A70,'Sets data'!$A$3:$C$9991,3,FALSE)</f>
        <v>Robes of Destruction Mastery</v>
      </c>
      <c r="C70" s="8" t="str">
        <f>VLOOKUP(A70,'Sets data'!$A$3:$C$9991,2,FALSE)</f>
        <v>Roben der Zerstörungsbeherrschung</v>
      </c>
    </row>
    <row r="71" spans="1:3" x14ac:dyDescent="0.25">
      <c r="A71" s="12">
        <v>89</v>
      </c>
      <c r="B71" s="8" t="str">
        <f>VLOOKUP(A71,'Sets data'!$A$3:$C$9991,3,FALSE)</f>
        <v>Sentry</v>
      </c>
      <c r="C71" s="8" t="str">
        <f>VLOOKUP(A71,'Sets data'!$A$3:$C$9991,2,FALSE)</f>
        <v>Wachposten</v>
      </c>
    </row>
    <row r="72" spans="1:3" x14ac:dyDescent="0.25">
      <c r="A72" s="12">
        <v>90</v>
      </c>
      <c r="B72" s="8" t="str">
        <f>VLOOKUP(A72,'Sets data'!$A$3:$C$9991,3,FALSE)</f>
        <v>Senche's Bite</v>
      </c>
      <c r="C72" s="8" t="str">
        <f>VLOOKUP(A72,'Sets data'!$A$3:$C$9991,2,FALSE)</f>
        <v>Biss des Senche</v>
      </c>
    </row>
    <row r="73" spans="1:3" x14ac:dyDescent="0.25">
      <c r="A73" s="12">
        <v>91</v>
      </c>
      <c r="B73" s="8" t="str">
        <f>VLOOKUP(A73,'Sets data'!$A$3:$C$9991,3,FALSE)</f>
        <v>Oblivion's Edge</v>
      </c>
      <c r="C73" s="8" t="str">
        <f>VLOOKUP(A73,'Sets data'!$A$3:$C$9991,2,FALSE)</f>
        <v>Vorteil des Vergessens</v>
      </c>
    </row>
    <row r="74" spans="1:3" x14ac:dyDescent="0.25">
      <c r="A74" s="5">
        <v>92</v>
      </c>
      <c r="B74" s="8" t="str">
        <f>VLOOKUP(A74,'Sets data'!$A$3:$C$9991,3,FALSE)</f>
        <v>Kagrenac's Hope</v>
      </c>
      <c r="C74" s="8" t="str">
        <f>VLOOKUP(A74,'Sets data'!$A$3:$C$9991,2,FALSE)</f>
        <v>Kagrenacs Hoffnung</v>
      </c>
    </row>
    <row r="75" spans="1:3" x14ac:dyDescent="0.25">
      <c r="A75" s="12">
        <v>93</v>
      </c>
      <c r="B75" s="8" t="str">
        <f>VLOOKUP(A75,'Sets data'!$A$3:$C$9991,3,FALSE)</f>
        <v>Storm Knight's Plate</v>
      </c>
      <c r="C75" s="8" t="str">
        <f>VLOOKUP(A75,'Sets data'!$A$3:$C$9991,2,FALSE)</f>
        <v>Wut des Sturmritters</v>
      </c>
    </row>
    <row r="76" spans="1:3" x14ac:dyDescent="0.25">
      <c r="A76" s="12">
        <v>94</v>
      </c>
      <c r="B76" s="8" t="str">
        <f>VLOOKUP(A76,'Sets data'!$A$3:$C$9991,3,FALSE)</f>
        <v>Meridia's Blessed Armor</v>
      </c>
      <c r="C76" s="8" t="str">
        <f>VLOOKUP(A76,'Sets data'!$A$3:$C$9991,2,FALSE)</f>
        <v>Meridias gesegnete Rüstung</v>
      </c>
    </row>
    <row r="77" spans="1:3" x14ac:dyDescent="0.25">
      <c r="A77" s="5">
        <v>95</v>
      </c>
      <c r="B77" s="8" t="str">
        <f>VLOOKUP(A77,'Sets data'!$A$3:$C$9991,3,FALSE)</f>
        <v>Shalidor's Curse</v>
      </c>
      <c r="C77" s="8" t="str">
        <f>VLOOKUP(A77,'Sets data'!$A$3:$C$9991,2,FALSE)</f>
        <v>Shalidors Fluch</v>
      </c>
    </row>
    <row r="78" spans="1:3" x14ac:dyDescent="0.25">
      <c r="A78" s="12">
        <v>96</v>
      </c>
      <c r="B78" s="8" t="str">
        <f>VLOOKUP(A78,'Sets data'!$A$3:$C$9991,3,FALSE)</f>
        <v>Armor of Truth</v>
      </c>
      <c r="C78" s="8" t="str">
        <f>VLOOKUP(A78,'Sets data'!$A$3:$C$9991,2,FALSE)</f>
        <v>Rüstung der Wahrheit</v>
      </c>
    </row>
    <row r="79" spans="1:3" x14ac:dyDescent="0.25">
      <c r="A79" s="12">
        <v>97</v>
      </c>
      <c r="B79" s="8" t="str">
        <f>VLOOKUP(A79,'Sets data'!$A$3:$C$9991,3,FALSE)</f>
        <v>The Arch-Mage</v>
      </c>
      <c r="C79" s="8" t="str">
        <f>VLOOKUP(A79,'Sets data'!$A$3:$C$9991,2,FALSE)</f>
        <v>Erzmagier</v>
      </c>
    </row>
    <row r="80" spans="1:3" x14ac:dyDescent="0.25">
      <c r="A80" s="12">
        <v>98</v>
      </c>
      <c r="B80" s="8" t="str">
        <f>VLOOKUP(A80,'Sets data'!$A$3:$C$9991,3,FALSE)</f>
        <v>Necropotence</v>
      </c>
      <c r="C80" s="8" t="str">
        <f>VLOOKUP(A80,'Sets data'!$A$3:$C$9991,2,FALSE)</f>
        <v>Nekropotenz</v>
      </c>
    </row>
    <row r="81" spans="1:3" x14ac:dyDescent="0.25">
      <c r="A81" s="12">
        <v>99</v>
      </c>
      <c r="B81" s="8" t="str">
        <f>VLOOKUP(A81,'Sets data'!$A$3:$C$9991,3,FALSE)</f>
        <v>Salvation</v>
      </c>
      <c r="C81" s="8" t="str">
        <f>VLOOKUP(A81,'Sets data'!$A$3:$C$9991,2,FALSE)</f>
        <v>Erlösung</v>
      </c>
    </row>
    <row r="82" spans="1:3" x14ac:dyDescent="0.25">
      <c r="A82" s="12">
        <v>100</v>
      </c>
      <c r="B82" s="8" t="str">
        <f>VLOOKUP(A82,'Sets data'!$A$3:$C$9991,3,FALSE)</f>
        <v>Hawk's Eye</v>
      </c>
      <c r="C82" s="8" t="str">
        <f>VLOOKUP(A82,'Sets data'!$A$3:$C$9991,2,FALSE)</f>
        <v>Falkenauge</v>
      </c>
    </row>
    <row r="83" spans="1:3" x14ac:dyDescent="0.25">
      <c r="A83" s="12">
        <v>101</v>
      </c>
      <c r="B83" s="8" t="str">
        <f>VLOOKUP(A83,'Sets data'!$A$3:$C$9991,3,FALSE)</f>
        <v>Affliction</v>
      </c>
      <c r="C83" s="8" t="str">
        <f>VLOOKUP(A83,'Sets data'!$A$3:$C$9991,2,FALSE)</f>
        <v>Elend</v>
      </c>
    </row>
    <row r="84" spans="1:3" x14ac:dyDescent="0.25">
      <c r="A84" s="12">
        <v>102</v>
      </c>
      <c r="B84" s="8" t="str">
        <f>VLOOKUP(A84,'Sets data'!$A$3:$C$9991,3,FALSE)</f>
        <v>Duneripper's Scales</v>
      </c>
      <c r="C84" s="8" t="str">
        <f>VLOOKUP(A84,'Sets data'!$A$3:$C$9991,2,FALSE)</f>
        <v>Schuppen des Dünenbrechers</v>
      </c>
    </row>
    <row r="85" spans="1:3" x14ac:dyDescent="0.25">
      <c r="A85" s="12">
        <v>103</v>
      </c>
      <c r="B85" s="8" t="str">
        <f>VLOOKUP(A85,'Sets data'!$A$3:$C$9991,3,FALSE)</f>
        <v>Magicka Furnace</v>
      </c>
      <c r="C85" s="8" t="str">
        <f>VLOOKUP(A85,'Sets data'!$A$3:$C$9991,2,FALSE)</f>
        <v>Magickaschmiede</v>
      </c>
    </row>
    <row r="86" spans="1:3" x14ac:dyDescent="0.25">
      <c r="A86" s="12">
        <v>104</v>
      </c>
      <c r="B86" s="8" t="str">
        <f>VLOOKUP(A86,'Sets data'!$A$3:$C$9991,3,FALSE)</f>
        <v>Curse Eater</v>
      </c>
      <c r="C86" s="8" t="str">
        <f>VLOOKUP(A86,'Sets data'!$A$3:$C$9991,2,FALSE)</f>
        <v>Fluchfresser</v>
      </c>
    </row>
    <row r="87" spans="1:3" x14ac:dyDescent="0.25">
      <c r="A87" s="12">
        <v>105</v>
      </c>
      <c r="B87" s="8" t="str">
        <f>VLOOKUP(A87,'Sets data'!$A$3:$C$9991,3,FALSE)</f>
        <v>Twin Sisters</v>
      </c>
      <c r="C87" s="8" t="str">
        <f>VLOOKUP(A87,'Sets data'!$A$3:$C$9991,2,FALSE)</f>
        <v>Zwillingsschwestern</v>
      </c>
    </row>
    <row r="88" spans="1:3" x14ac:dyDescent="0.25">
      <c r="A88" s="12">
        <v>106</v>
      </c>
      <c r="B88" s="8" t="str">
        <f>VLOOKUP(A88,'Sets data'!$A$3:$C$9991,3,FALSE)</f>
        <v>Wilderqueen's Arch</v>
      </c>
      <c r="C88" s="8" t="str">
        <f>VLOOKUP(A88,'Sets data'!$A$3:$C$9991,2,FALSE)</f>
        <v>Bogen der Wildkönigin</v>
      </c>
    </row>
    <row r="89" spans="1:3" x14ac:dyDescent="0.25">
      <c r="A89" s="12">
        <v>107</v>
      </c>
      <c r="B89" s="8" t="str">
        <f>VLOOKUP(A89,'Sets data'!$A$3:$C$9991,3,FALSE)</f>
        <v>Wyrd Tree's Blessing</v>
      </c>
      <c r="C89" s="8" t="str">
        <f>VLOOKUP(A89,'Sets data'!$A$3:$C$9991,2,FALSE)</f>
        <v>Segen des Wyrdbaums</v>
      </c>
    </row>
    <row r="90" spans="1:3" x14ac:dyDescent="0.25">
      <c r="A90" s="12">
        <v>108</v>
      </c>
      <c r="B90" s="8" t="str">
        <f>VLOOKUP(A90,'Sets data'!$A$3:$C$9991,3,FALSE)</f>
        <v>Ravager</v>
      </c>
      <c r="C90" s="8" t="str">
        <f>VLOOKUP(A90,'Sets data'!$A$3:$C$9991,2,FALSE)</f>
        <v>Verwüster</v>
      </c>
    </row>
    <row r="91" spans="1:3" x14ac:dyDescent="0.25">
      <c r="A91" s="12">
        <v>109</v>
      </c>
      <c r="B91" s="8" t="str">
        <f>VLOOKUP(A91,'Sets data'!$A$3:$C$9991,3,FALSE)</f>
        <v>Light of Cyrodiil</v>
      </c>
      <c r="C91" s="8" t="str">
        <f>VLOOKUP(A91,'Sets data'!$A$3:$C$9991,2,FALSE)</f>
        <v>Licht von Cyrodiil</v>
      </c>
    </row>
    <row r="92" spans="1:3" x14ac:dyDescent="0.25">
      <c r="A92" s="12">
        <v>110</v>
      </c>
      <c r="B92" s="8" t="str">
        <f>VLOOKUP(A92,'Sets data'!$A$3:$C$9991,3,FALSE)</f>
        <v>Sanctuary</v>
      </c>
      <c r="C92" s="8" t="str">
        <f>VLOOKUP(A92,'Sets data'!$A$3:$C$9991,2,FALSE)</f>
        <v>Heiligtum</v>
      </c>
    </row>
    <row r="93" spans="1:3" x14ac:dyDescent="0.25">
      <c r="A93" s="12">
        <v>111</v>
      </c>
      <c r="B93" s="8" t="str">
        <f>VLOOKUP(A93,'Sets data'!$A$3:$C$9991,3,FALSE)</f>
        <v>Ward of Cyrodiil</v>
      </c>
      <c r="C93" s="8" t="str">
        <f>VLOOKUP(A93,'Sets data'!$A$3:$C$9991,2,FALSE)</f>
        <v>Schutz von Cyrodiil</v>
      </c>
    </row>
    <row r="94" spans="1:3" x14ac:dyDescent="0.25">
      <c r="A94" s="12">
        <v>112</v>
      </c>
      <c r="B94" s="8" t="str">
        <f>VLOOKUP(A94,'Sets data'!$A$3:$C$9991,3,FALSE)</f>
        <v>Night Terror</v>
      </c>
      <c r="C94" s="8" t="str">
        <f>VLOOKUP(A94,'Sets data'!$A$3:$C$9991,2,FALSE)</f>
        <v>Nachtschrecken</v>
      </c>
    </row>
    <row r="95" spans="1:3" x14ac:dyDescent="0.25">
      <c r="A95" s="12">
        <v>113</v>
      </c>
      <c r="B95" s="8" t="str">
        <f>VLOOKUP(A95,'Sets data'!$A$3:$C$9991,3,FALSE)</f>
        <v>Crest of Cyrodiil</v>
      </c>
      <c r="C95" s="8" t="str">
        <f>VLOOKUP(A95,'Sets data'!$A$3:$C$9991,2,FALSE)</f>
        <v>Wappen von Cyrodiil</v>
      </c>
    </row>
    <row r="96" spans="1:3" x14ac:dyDescent="0.25">
      <c r="A96" s="12">
        <v>114</v>
      </c>
      <c r="B96" s="8" t="str">
        <f>VLOOKUP(A96,'Sets data'!$A$3:$C$9991,3,FALSE)</f>
        <v>Soulshine</v>
      </c>
      <c r="C96" s="8" t="str">
        <f>VLOOKUP(A96,'Sets data'!$A$3:$C$9991,2,FALSE)</f>
        <v>Seelenschein</v>
      </c>
    </row>
    <row r="97" spans="1:3" x14ac:dyDescent="0.25">
      <c r="A97" s="12">
        <v>116</v>
      </c>
      <c r="B97" s="8" t="str">
        <f>VLOOKUP(A97,'Sets data'!$A$3:$C$9991,3,FALSE)</f>
        <v>The Destruction Suite</v>
      </c>
      <c r="C97" s="8" t="str">
        <f>VLOOKUP(A97,'Sets data'!$A$3:$C$9991,2,FALSE)</f>
        <v>Garnitur der Zerstörung</v>
      </c>
    </row>
    <row r="98" spans="1:3" x14ac:dyDescent="0.25">
      <c r="A98" s="12">
        <v>117</v>
      </c>
      <c r="B98" s="8" t="str">
        <f>VLOOKUP(A98,'Sets data'!$A$3:$C$9991,3,FALSE)</f>
        <v>Relics of the Physician, Ansur</v>
      </c>
      <c r="C98" s="8" t="str">
        <f>VLOOKUP(A98,'Sets data'!$A$3:$C$9991,2,FALSE)</f>
        <v>Relikte des Mediziners Ansur</v>
      </c>
    </row>
    <row r="99" spans="1:3" x14ac:dyDescent="0.25">
      <c r="A99" s="12">
        <v>118</v>
      </c>
      <c r="B99" s="8" t="str">
        <f>VLOOKUP(A99,'Sets data'!$A$3:$C$9991,3,FALSE)</f>
        <v>Treasures of the Earthforge</v>
      </c>
      <c r="C99" s="8" t="str">
        <f>VLOOKUP(A99,'Sets data'!$A$3:$C$9991,2,FALSE)</f>
        <v>Schätze der Erdenschmiede</v>
      </c>
    </row>
    <row r="100" spans="1:3" x14ac:dyDescent="0.25">
      <c r="A100" s="12">
        <v>119</v>
      </c>
      <c r="B100" s="8" t="str">
        <f>VLOOKUP(A100,'Sets data'!$A$3:$C$9991,3,FALSE)</f>
        <v>Relics of the Rebellion</v>
      </c>
      <c r="C100" s="8" t="str">
        <f>VLOOKUP(A100,'Sets data'!$A$3:$C$9991,2,FALSE)</f>
        <v>Relikte der Rebellion</v>
      </c>
    </row>
    <row r="101" spans="1:3" x14ac:dyDescent="0.25">
      <c r="A101" s="12">
        <v>120</v>
      </c>
      <c r="B101" s="8" t="str">
        <f>VLOOKUP(A101,'Sets data'!$A$3:$C$9991,3,FALSE)</f>
        <v>Arms of Infernace</v>
      </c>
      <c r="C101" s="8" t="str">
        <f>VLOOKUP(A101,'Sets data'!$A$3:$C$9991,2,FALSE)</f>
        <v>Waffen Infernals</v>
      </c>
    </row>
    <row r="102" spans="1:3" x14ac:dyDescent="0.25">
      <c r="A102" s="12">
        <v>121</v>
      </c>
      <c r="B102" s="8" t="str">
        <f>VLOOKUP(A102,'Sets data'!$A$3:$C$9991,3,FALSE)</f>
        <v>Arms of the Ancestors</v>
      </c>
      <c r="C102" s="8" t="str">
        <f>VLOOKUP(A102,'Sets data'!$A$3:$C$9991,2,FALSE)</f>
        <v>Waffen der Ahnen</v>
      </c>
    </row>
    <row r="103" spans="1:3" x14ac:dyDescent="0.25">
      <c r="A103" s="12">
        <v>122</v>
      </c>
      <c r="B103" s="8" t="str">
        <f>VLOOKUP(A103,'Sets data'!$A$3:$C$9991,3,FALSE)</f>
        <v>Ebon Armory</v>
      </c>
      <c r="C103" s="8" t="str">
        <f>VLOOKUP(A103,'Sets data'!$A$3:$C$9991,2,FALSE)</f>
        <v>Ebenerzarsenal</v>
      </c>
    </row>
    <row r="104" spans="1:3" x14ac:dyDescent="0.25">
      <c r="A104" s="12">
        <v>123</v>
      </c>
      <c r="B104" s="8" t="str">
        <f>VLOOKUP(A104,'Sets data'!$A$3:$C$9991,3,FALSE)</f>
        <v>Hircine's Veneer</v>
      </c>
      <c r="C104" s="8" t="str">
        <f>VLOOKUP(A104,'Sets data'!$A$3:$C$9991,2,FALSE)</f>
        <v>Hircines Schein</v>
      </c>
    </row>
    <row r="105" spans="1:3" x14ac:dyDescent="0.25">
      <c r="A105" s="12">
        <v>124</v>
      </c>
      <c r="B105" s="8" t="str">
        <f>VLOOKUP(A105,'Sets data'!$A$3:$C$9991,3,FALSE)</f>
        <v>The Worm's Raiment</v>
      </c>
      <c r="C105" s="8" t="str">
        <f>VLOOKUP(A105,'Sets data'!$A$3:$C$9991,2,FALSE)</f>
        <v>Garderobe des Wurms</v>
      </c>
    </row>
    <row r="106" spans="1:3" x14ac:dyDescent="0.25">
      <c r="A106" s="12">
        <v>125</v>
      </c>
      <c r="B106" s="8" t="str">
        <f>VLOOKUP(A106,'Sets data'!$A$3:$C$9991,3,FALSE)</f>
        <v>Wrath of the Imperium</v>
      </c>
      <c r="C106" s="8" t="str">
        <f>VLOOKUP(A106,'Sets data'!$A$3:$C$9991,2,FALSE)</f>
        <v>Zorn des Kaiserreichs</v>
      </c>
    </row>
    <row r="107" spans="1:3" x14ac:dyDescent="0.25">
      <c r="A107" s="12">
        <v>126</v>
      </c>
      <c r="B107" s="8" t="str">
        <f>VLOOKUP(A107,'Sets data'!$A$3:$C$9991,3,FALSE)</f>
        <v>Grace of the Ancients</v>
      </c>
      <c r="C107" s="8" t="str">
        <f>VLOOKUP(A107,'Sets data'!$A$3:$C$9991,2,FALSE)</f>
        <v>Anmut der Uralten</v>
      </c>
    </row>
    <row r="108" spans="1:3" x14ac:dyDescent="0.25">
      <c r="A108" s="12">
        <v>127</v>
      </c>
      <c r="B108" s="8" t="str">
        <f>VLOOKUP(A108,'Sets data'!$A$3:$C$9991,3,FALSE)</f>
        <v>Deadly Strike</v>
      </c>
      <c r="C108" s="8" t="str">
        <f>VLOOKUP(A108,'Sets data'!$A$3:$C$9991,2,FALSE)</f>
        <v>Tödlicher Stoß</v>
      </c>
    </row>
    <row r="109" spans="1:3" x14ac:dyDescent="0.25">
      <c r="A109" s="12">
        <v>128</v>
      </c>
      <c r="B109" s="8" t="str">
        <f>VLOOKUP(A109,'Sets data'!$A$3:$C$9991,3,FALSE)</f>
        <v>Blessing of the Potentates</v>
      </c>
      <c r="C109" s="8" t="str">
        <f>VLOOKUP(A109,'Sets data'!$A$3:$C$9991,2,FALSE)</f>
        <v>Segen des Potentaten</v>
      </c>
    </row>
    <row r="110" spans="1:3" x14ac:dyDescent="0.25">
      <c r="A110" s="12">
        <v>129</v>
      </c>
      <c r="B110" s="8" t="str">
        <f>VLOOKUP(A110,'Sets data'!$A$3:$C$9991,3,FALSE)</f>
        <v>Vengeance Leech</v>
      </c>
      <c r="C110" s="8" t="str">
        <f>VLOOKUP(A110,'Sets data'!$A$3:$C$9991,2,FALSE)</f>
        <v>Saugende Vergeltung</v>
      </c>
    </row>
    <row r="111" spans="1:3" x14ac:dyDescent="0.25">
      <c r="A111" s="12">
        <v>130</v>
      </c>
      <c r="B111" s="8" t="str">
        <f>VLOOKUP(A111,'Sets data'!$A$3:$C$9991,3,FALSE)</f>
        <v>Eagle Eye</v>
      </c>
      <c r="C111" s="8" t="str">
        <f>VLOOKUP(A111,'Sets data'!$A$3:$C$9991,2,FALSE)</f>
        <v>Adlerauge</v>
      </c>
    </row>
    <row r="112" spans="1:3" x14ac:dyDescent="0.25">
      <c r="A112" s="12">
        <v>131</v>
      </c>
      <c r="B112" s="8" t="str">
        <f>VLOOKUP(A112,'Sets data'!$A$3:$C$9991,3,FALSE)</f>
        <v>Bastion of the Heartland</v>
      </c>
      <c r="C112" s="8" t="str">
        <f>VLOOKUP(A112,'Sets data'!$A$3:$C$9991,2,FALSE)</f>
        <v>Bastion des Herzlandes</v>
      </c>
    </row>
    <row r="113" spans="1:3" x14ac:dyDescent="0.25">
      <c r="A113" s="12">
        <v>132</v>
      </c>
      <c r="B113" s="8" t="str">
        <f>VLOOKUP(A113,'Sets data'!$A$3:$C$9991,3,FALSE)</f>
        <v>Shield of the Valiant</v>
      </c>
      <c r="C113" s="8" t="str">
        <f>VLOOKUP(A113,'Sets data'!$A$3:$C$9991,2,FALSE)</f>
        <v>Schild des Tapferen</v>
      </c>
    </row>
    <row r="114" spans="1:3" x14ac:dyDescent="0.25">
      <c r="A114" s="12">
        <v>133</v>
      </c>
      <c r="B114" s="8" t="str">
        <f>VLOOKUP(A114,'Sets data'!$A$3:$C$9991,3,FALSE)</f>
        <v>Buffer of the Swift</v>
      </c>
      <c r="C114" s="8" t="str">
        <f>VLOOKUP(A114,'Sets data'!$A$3:$C$9991,2,FALSE)</f>
        <v>Dämpfer des Geschwinden</v>
      </c>
    </row>
    <row r="115" spans="1:3" x14ac:dyDescent="0.25">
      <c r="A115" s="12">
        <v>134</v>
      </c>
      <c r="B115" s="8" t="str">
        <f>VLOOKUP(A115,'Sets data'!$A$3:$C$9991,3,FALSE)</f>
        <v>Shroud of the Lich</v>
      </c>
      <c r="C115" s="8" t="str">
        <f>VLOOKUP(A115,'Sets data'!$A$3:$C$9991,2,FALSE)</f>
        <v>Tuch des Lich</v>
      </c>
    </row>
    <row r="116" spans="1:3" x14ac:dyDescent="0.25">
      <c r="A116" s="12">
        <v>135</v>
      </c>
      <c r="B116" s="8" t="str">
        <f>VLOOKUP(A116,'Sets data'!$A$3:$C$9991,3,FALSE)</f>
        <v>Draugr's Heritage</v>
      </c>
      <c r="C116" s="8" t="str">
        <f>VLOOKUP(A116,'Sets data'!$A$3:$C$9991,2,FALSE)</f>
        <v>Erbe des Draugrs</v>
      </c>
    </row>
    <row r="117" spans="1:3" x14ac:dyDescent="0.25">
      <c r="A117" s="12">
        <v>136</v>
      </c>
      <c r="B117" s="8" t="str">
        <f>VLOOKUP(A117,'Sets data'!$A$3:$C$9991,3,FALSE)</f>
        <v>Immortal Warrior</v>
      </c>
      <c r="C117" s="8" t="str">
        <f>VLOOKUP(A117,'Sets data'!$A$3:$C$9991,2,FALSE)</f>
        <v>Unsterblicher Krieger</v>
      </c>
    </row>
    <row r="118" spans="1:3" x14ac:dyDescent="0.25">
      <c r="A118" s="12">
        <v>137</v>
      </c>
      <c r="B118" s="8" t="str">
        <f>VLOOKUP(A118,'Sets data'!$A$3:$C$9991,3,FALSE)</f>
        <v>Berserking Warrior</v>
      </c>
      <c r="C118" s="8" t="str">
        <f>VLOOKUP(A118,'Sets data'!$A$3:$C$9991,2,FALSE)</f>
        <v>Tobender Krieger</v>
      </c>
    </row>
    <row r="119" spans="1:3" x14ac:dyDescent="0.25">
      <c r="A119" s="12">
        <v>138</v>
      </c>
      <c r="B119" s="8" t="str">
        <f>VLOOKUP(A119,'Sets data'!$A$3:$C$9991,3,FALSE)</f>
        <v>Defending Warrior</v>
      </c>
      <c r="C119" s="8" t="str">
        <f>VLOOKUP(A119,'Sets data'!$A$3:$C$9991,2,FALSE)</f>
        <v>Verteidigender Krieger</v>
      </c>
    </row>
    <row r="120" spans="1:3" x14ac:dyDescent="0.25">
      <c r="A120" s="12">
        <v>139</v>
      </c>
      <c r="B120" s="8" t="str">
        <f>VLOOKUP(A120,'Sets data'!$A$3:$C$9991,3,FALSE)</f>
        <v>Wise Mage</v>
      </c>
      <c r="C120" s="8" t="str">
        <f>VLOOKUP(A120,'Sets data'!$A$3:$C$9991,2,FALSE)</f>
        <v>Weiser Magier</v>
      </c>
    </row>
    <row r="121" spans="1:3" x14ac:dyDescent="0.25">
      <c r="A121" s="12">
        <v>140</v>
      </c>
      <c r="B121" s="8" t="str">
        <f>VLOOKUP(A121,'Sets data'!$A$3:$C$9991,3,FALSE)</f>
        <v>Destructive Mage</v>
      </c>
      <c r="C121" s="8" t="str">
        <f>VLOOKUP(A121,'Sets data'!$A$3:$C$9991,2,FALSE)</f>
        <v>Zerstörerischer Magier</v>
      </c>
    </row>
    <row r="122" spans="1:3" x14ac:dyDescent="0.25">
      <c r="A122" s="12">
        <v>141</v>
      </c>
      <c r="B122" s="8" t="str">
        <f>VLOOKUP(A122,'Sets data'!$A$3:$C$9991,3,FALSE)</f>
        <v>Healing Mage</v>
      </c>
      <c r="C122" s="8" t="str">
        <f>VLOOKUP(A122,'Sets data'!$A$3:$C$9991,2,FALSE)</f>
        <v>Heilender Magier</v>
      </c>
    </row>
    <row r="123" spans="1:3" x14ac:dyDescent="0.25">
      <c r="A123" s="12">
        <v>142</v>
      </c>
      <c r="B123" s="8" t="str">
        <f>VLOOKUP(A123,'Sets data'!$A$3:$C$9991,3,FALSE)</f>
        <v>Quick Serpent</v>
      </c>
      <c r="C123" s="8" t="str">
        <f>VLOOKUP(A123,'Sets data'!$A$3:$C$9991,2,FALSE)</f>
        <v>Flinke Schlange</v>
      </c>
    </row>
    <row r="124" spans="1:3" x14ac:dyDescent="0.25">
      <c r="A124" s="12">
        <v>143</v>
      </c>
      <c r="B124" s="8" t="str">
        <f>VLOOKUP(A124,'Sets data'!$A$3:$C$9991,3,FALSE)</f>
        <v>Poisonous Serpent</v>
      </c>
      <c r="C124" s="8" t="str">
        <f>VLOOKUP(A124,'Sets data'!$A$3:$C$9991,2,FALSE)</f>
        <v>Giftschlange</v>
      </c>
    </row>
    <row r="125" spans="1:3" x14ac:dyDescent="0.25">
      <c r="A125" s="12">
        <v>144</v>
      </c>
      <c r="B125" s="8" t="str">
        <f>VLOOKUP(A125,'Sets data'!$A$3:$C$9991,3,FALSE)</f>
        <v>Twice-Fanged Serpent</v>
      </c>
      <c r="C125" s="8" t="str">
        <f>VLOOKUP(A125,'Sets data'!$A$3:$C$9991,2,FALSE)</f>
        <v>Doppelzüngige Schlange</v>
      </c>
    </row>
    <row r="126" spans="1:3" x14ac:dyDescent="0.25">
      <c r="A126" s="12">
        <v>145</v>
      </c>
      <c r="B126" s="8" t="str">
        <f>VLOOKUP(A126,'Sets data'!$A$3:$C$9991,3,FALSE)</f>
        <v>Way of Fire</v>
      </c>
      <c r="C126" s="8" t="str">
        <f>VLOOKUP(A126,'Sets data'!$A$3:$C$9991,2,FALSE)</f>
        <v>Weg des Feuers</v>
      </c>
    </row>
    <row r="127" spans="1:3" x14ac:dyDescent="0.25">
      <c r="A127" s="12">
        <v>146</v>
      </c>
      <c r="B127" s="8" t="str">
        <f>VLOOKUP(A127,'Sets data'!$A$3:$C$9991,3,FALSE)</f>
        <v>Way of Air</v>
      </c>
      <c r="C127" s="8" t="str">
        <f>VLOOKUP(A127,'Sets data'!$A$3:$C$9991,2,FALSE)</f>
        <v>Weg der Luft</v>
      </c>
    </row>
    <row r="128" spans="1:3" x14ac:dyDescent="0.25">
      <c r="A128" s="12">
        <v>147</v>
      </c>
      <c r="B128" s="8" t="str">
        <f>VLOOKUP(A128,'Sets data'!$A$3:$C$9991,3,FALSE)</f>
        <v>Way of Martial Knowledge</v>
      </c>
      <c r="C128" s="8" t="str">
        <f>VLOOKUP(A128,'Sets data'!$A$3:$C$9991,2,FALSE)</f>
        <v>Weg der Kampfkunst</v>
      </c>
    </row>
    <row r="129" spans="1:3" x14ac:dyDescent="0.25">
      <c r="A129" s="5">
        <v>148</v>
      </c>
      <c r="B129" s="8" t="str">
        <f>VLOOKUP(A129,'Sets data'!$A$3:$C$9991,3,FALSE)</f>
        <v>Way of the Arena</v>
      </c>
      <c r="C129" s="8" t="str">
        <f>VLOOKUP(A129,'Sets data'!$A$3:$C$9991,2,FALSE)</f>
        <v>Weg der Arena</v>
      </c>
    </row>
    <row r="130" spans="1:3" x14ac:dyDescent="0.25">
      <c r="A130" s="12">
        <v>155</v>
      </c>
      <c r="B130" s="8" t="str">
        <f>VLOOKUP(A130,'Sets data'!$A$3:$C$9991,3,FALSE)</f>
        <v>Undaunted Bastion</v>
      </c>
      <c r="C130" s="8" t="str">
        <f>VLOOKUP(A130,'Sets data'!$A$3:$C$9991,2,FALSE)</f>
        <v>Unerschrockenen-Bastion</v>
      </c>
    </row>
    <row r="131" spans="1:3" x14ac:dyDescent="0.25">
      <c r="A131" s="12">
        <v>156</v>
      </c>
      <c r="B131" s="8" t="str">
        <f>VLOOKUP(A131,'Sets data'!$A$3:$C$9991,3,FALSE)</f>
        <v>Undaunted Infiltrator</v>
      </c>
      <c r="C131" s="8" t="str">
        <f>VLOOKUP(A131,'Sets data'!$A$3:$C$9991,2,FALSE)</f>
        <v>Unerschrockener Infiltrator</v>
      </c>
    </row>
    <row r="132" spans="1:3" x14ac:dyDescent="0.25">
      <c r="A132" s="12">
        <v>157</v>
      </c>
      <c r="B132" s="8" t="str">
        <f>VLOOKUP(A132,'Sets data'!$A$3:$C$9991,3,FALSE)</f>
        <v>Undaunted Unweaver</v>
      </c>
      <c r="C132" s="8" t="str">
        <f>VLOOKUP(A132,'Sets data'!$A$3:$C$9991,2,FALSE)</f>
        <v>Unerschrockener Entflechter</v>
      </c>
    </row>
    <row r="133" spans="1:3" x14ac:dyDescent="0.25">
      <c r="A133" s="12">
        <v>158</v>
      </c>
      <c r="B133" s="8" t="str">
        <f>VLOOKUP(A133,'Sets data'!$A$3:$C$9991,3,FALSE)</f>
        <v>Embershield</v>
      </c>
      <c r="C133" s="8" t="str">
        <f>VLOOKUP(A133,'Sets data'!$A$3:$C$9991,2,FALSE)</f>
        <v>Glutschild</v>
      </c>
    </row>
    <row r="134" spans="1:3" x14ac:dyDescent="0.25">
      <c r="A134" s="12">
        <v>159</v>
      </c>
      <c r="B134" s="8" t="str">
        <f>VLOOKUP(A134,'Sets data'!$A$3:$C$9991,3,FALSE)</f>
        <v>Sunderflame</v>
      </c>
      <c r="C134" s="8" t="str">
        <f>VLOOKUP(A134,'Sets data'!$A$3:$C$9991,2,FALSE)</f>
        <v>Trennflamme</v>
      </c>
    </row>
    <row r="135" spans="1:3" x14ac:dyDescent="0.25">
      <c r="A135" s="12">
        <v>160</v>
      </c>
      <c r="B135" s="8" t="str">
        <f>VLOOKUP(A135,'Sets data'!$A$3:$C$9991,3,FALSE)</f>
        <v>Burning Spellweave</v>
      </c>
      <c r="C135" s="8" t="str">
        <f>VLOOKUP(A135,'Sets data'!$A$3:$C$9991,2,FALSE)</f>
        <v>Branntzauberweber</v>
      </c>
    </row>
    <row r="136" spans="1:3" x14ac:dyDescent="0.25">
      <c r="A136" s="5">
        <v>161</v>
      </c>
      <c r="B136" s="8" t="str">
        <f>VLOOKUP(A136,'Sets data'!$A$3:$C$9991,3,FALSE)</f>
        <v>Twice-Born Star</v>
      </c>
      <c r="C136" s="8" t="str">
        <f>VLOOKUP(A136,'Sets data'!$A$3:$C$9991,2,FALSE)</f>
        <v>Doppelstern</v>
      </c>
    </row>
    <row r="137" spans="1:3" x14ac:dyDescent="0.25">
      <c r="A137" s="5">
        <v>162</v>
      </c>
      <c r="B137" s="8" t="str">
        <f>VLOOKUP(A137,'Sets data'!$A$3:$C$9991,3,FALSE)</f>
        <v>Spawn of Mephala</v>
      </c>
      <c r="C137" s="8" t="str">
        <f>VLOOKUP(A137,'Sets data'!$A$3:$C$9991,2,FALSE)</f>
        <v>Mephalas Brut</v>
      </c>
    </row>
    <row r="138" spans="1:3" x14ac:dyDescent="0.25">
      <c r="A138" s="5">
        <v>163</v>
      </c>
      <c r="B138" s="8" t="str">
        <f>VLOOKUP(A138,'Sets data'!$A$3:$C$9991,3,FALSE)</f>
        <v>Blood Spawn</v>
      </c>
      <c r="C138" s="8" t="str">
        <f>VLOOKUP(A138,'Sets data'!$A$3:$C$9991,2,FALSE)</f>
        <v>Blutbrut</v>
      </c>
    </row>
    <row r="139" spans="1:3" x14ac:dyDescent="0.25">
      <c r="A139" s="5">
        <v>164</v>
      </c>
      <c r="B139" s="8" t="str">
        <f>VLOOKUP(A139,'Sets data'!$A$3:$C$9991,3,FALSE)</f>
        <v>Lord Warden</v>
      </c>
      <c r="C139" s="8" t="str">
        <f>VLOOKUP(A139,'Sets data'!$A$3:$C$9991,2,FALSE)</f>
        <v>Hochwärter</v>
      </c>
    </row>
    <row r="140" spans="1:3" x14ac:dyDescent="0.25">
      <c r="A140" s="5">
        <v>165</v>
      </c>
      <c r="B140" s="8" t="str">
        <f>VLOOKUP(A140,'Sets data'!$A$3:$C$9991,3,FALSE)</f>
        <v>Scourge Harvester</v>
      </c>
      <c r="C140" s="8" t="str">
        <f>VLOOKUP(A140,'Sets data'!$A$3:$C$9991,2,FALSE)</f>
        <v>Geißelernter</v>
      </c>
    </row>
    <row r="141" spans="1:3" x14ac:dyDescent="0.25">
      <c r="A141" s="5">
        <v>166</v>
      </c>
      <c r="B141" s="8" t="str">
        <f>VLOOKUP(A141,'Sets data'!$A$3:$C$9991,3,FALSE)</f>
        <v>Engine Guardian</v>
      </c>
      <c r="C141" s="8" t="str">
        <f>VLOOKUP(A141,'Sets data'!$A$3:$C$9991,2,FALSE)</f>
        <v>Maschinenwächter</v>
      </c>
    </row>
    <row r="142" spans="1:3" x14ac:dyDescent="0.25">
      <c r="A142" s="5">
        <v>167</v>
      </c>
      <c r="B142" s="8" t="str">
        <f>VLOOKUP(A142,'Sets data'!$A$3:$C$9991,3,FALSE)</f>
        <v>Nightflame</v>
      </c>
      <c r="C142" s="8" t="str">
        <f>VLOOKUP(A142,'Sets data'!$A$3:$C$9991,2,FALSE)</f>
        <v>Nachtflamme</v>
      </c>
    </row>
    <row r="143" spans="1:3" x14ac:dyDescent="0.25">
      <c r="A143" s="5">
        <v>168</v>
      </c>
      <c r="B143" s="8" t="str">
        <f>VLOOKUP(A143,'Sets data'!$A$3:$C$9991,3,FALSE)</f>
        <v>Nerien'eth</v>
      </c>
      <c r="C143" s="8" t="str">
        <f>VLOOKUP(A143,'Sets data'!$A$3:$C$9991,2,FALSE)</f>
        <v>Nerien'eth</v>
      </c>
    </row>
    <row r="144" spans="1:3" x14ac:dyDescent="0.25">
      <c r="A144" s="5">
        <v>169</v>
      </c>
      <c r="B144" s="8" t="str">
        <f>VLOOKUP(A144,'Sets data'!$A$3:$C$9991,3,FALSE)</f>
        <v>Valkyn Skoria</v>
      </c>
      <c r="C144" s="8" t="str">
        <f>VLOOKUP(A144,'Sets data'!$A$3:$C$9991,2,FALSE)</f>
        <v>Valkyn Skoria</v>
      </c>
    </row>
    <row r="145" spans="1:3" x14ac:dyDescent="0.25">
      <c r="A145" s="5">
        <v>170</v>
      </c>
      <c r="B145" s="8" t="str">
        <f>VLOOKUP(A145,'Sets data'!$A$3:$C$9991,3,FALSE)</f>
        <v>Maw of the Infernal</v>
      </c>
      <c r="C145" s="8" t="str">
        <f>VLOOKUP(A145,'Sets data'!$A$3:$C$9991,2,FALSE)</f>
        <v>Schlund des Infernalen</v>
      </c>
    </row>
    <row r="146" spans="1:3" x14ac:dyDescent="0.25">
      <c r="A146" s="12">
        <v>171</v>
      </c>
      <c r="B146" s="8" t="str">
        <f>VLOOKUP(A146,'Sets data'!$A$3:$C$9991,3,FALSE)</f>
        <v>Eternal Warrior</v>
      </c>
      <c r="C146" s="8" t="str">
        <f>VLOOKUP(A146,'Sets data'!$A$3:$C$9991,2,FALSE)</f>
        <v>Ewiger Krieger</v>
      </c>
    </row>
    <row r="147" spans="1:3" x14ac:dyDescent="0.25">
      <c r="A147" s="12">
        <v>172</v>
      </c>
      <c r="B147" s="8" t="str">
        <f>VLOOKUP(A147,'Sets data'!$A$3:$C$9991,3,FALSE)</f>
        <v>Infallible Mage</v>
      </c>
      <c r="C147" s="8" t="str">
        <f>VLOOKUP(A147,'Sets data'!$A$3:$C$9991,2,FALSE)</f>
        <v>Unfehlbare Magierin</v>
      </c>
    </row>
    <row r="148" spans="1:3" x14ac:dyDescent="0.25">
      <c r="A148" s="12">
        <v>173</v>
      </c>
      <c r="B148" s="8" t="str">
        <f>VLOOKUP(A148,'Sets data'!$A$3:$C$9991,3,FALSE)</f>
        <v>Vicious Serpent</v>
      </c>
      <c r="C148" s="8" t="str">
        <f>VLOOKUP(A148,'Sets data'!$A$3:$C$9991,2,FALSE)</f>
        <v>Boshafte Schlange</v>
      </c>
    </row>
    <row r="149" spans="1:3" x14ac:dyDescent="0.25">
      <c r="A149" s="5">
        <v>176</v>
      </c>
      <c r="B149" s="8" t="str">
        <f>VLOOKUP(A149,'Sets data'!$A$3:$C$9991,3,FALSE)</f>
        <v>Noble's Conquest</v>
      </c>
      <c r="C149" s="8" t="str">
        <f>VLOOKUP(A149,'Sets data'!$A$3:$C$9991,2,FALSE)</f>
        <v>Adelssieg</v>
      </c>
    </row>
    <row r="150" spans="1:3" x14ac:dyDescent="0.25">
      <c r="A150" s="5">
        <v>177</v>
      </c>
      <c r="B150" s="8" t="str">
        <f>VLOOKUP(A150,'Sets data'!$A$3:$C$9991,3,FALSE)</f>
        <v>Redistributor</v>
      </c>
      <c r="C150" s="8" t="str">
        <f>VLOOKUP(A150,'Sets data'!$A$3:$C$9991,2,FALSE)</f>
        <v>Umverteilung</v>
      </c>
    </row>
    <row r="151" spans="1:3" x14ac:dyDescent="0.25">
      <c r="A151" s="5">
        <v>178</v>
      </c>
      <c r="B151" s="8" t="str">
        <f>VLOOKUP(A151,'Sets data'!$A$3:$C$9991,3,FALSE)</f>
        <v>Armor Master</v>
      </c>
      <c r="C151" s="8" t="str">
        <f>VLOOKUP(A151,'Sets data'!$A$3:$C$9991,2,FALSE)</f>
        <v>Rüstungsmeister</v>
      </c>
    </row>
    <row r="152" spans="1:3" x14ac:dyDescent="0.25">
      <c r="A152" s="12">
        <v>179</v>
      </c>
      <c r="B152" s="8" t="str">
        <f>VLOOKUP(A152,'Sets data'!$A$3:$C$9991,3,FALSE)</f>
        <v>Black Rose</v>
      </c>
      <c r="C152" s="8" t="str">
        <f>VLOOKUP(A152,'Sets data'!$A$3:$C$9991,2,FALSE)</f>
        <v>Schwarze Rose</v>
      </c>
    </row>
    <row r="153" spans="1:3" x14ac:dyDescent="0.25">
      <c r="A153" s="12">
        <v>180</v>
      </c>
      <c r="B153" s="8" t="str">
        <f>VLOOKUP(A153,'Sets data'!$A$3:$C$9991,3,FALSE)</f>
        <v>Powerful Assault</v>
      </c>
      <c r="C153" s="8" t="str">
        <f>VLOOKUP(A153,'Sets data'!$A$3:$C$9991,2,FALSE)</f>
        <v>Kraftvoller Ansturm</v>
      </c>
    </row>
    <row r="154" spans="1:3" x14ac:dyDescent="0.25">
      <c r="A154" s="12">
        <v>181</v>
      </c>
      <c r="B154" s="8" t="str">
        <f>VLOOKUP(A154,'Sets data'!$A$3:$C$9991,3,FALSE)</f>
        <v>Meritorious Service</v>
      </c>
      <c r="C154" s="8" t="str">
        <f>VLOOKUP(A154,'Sets data'!$A$3:$C$9991,2,FALSE)</f>
        <v>Meritorischer Dienst</v>
      </c>
    </row>
    <row r="155" spans="1:3" x14ac:dyDescent="0.25">
      <c r="A155" s="5">
        <v>183</v>
      </c>
      <c r="B155" s="8" t="str">
        <f>VLOOKUP(A155,'Sets data'!$A$3:$C$9991,3,FALSE)</f>
        <v>Molag Kena</v>
      </c>
      <c r="C155" s="8" t="str">
        <f>VLOOKUP(A155,'Sets data'!$A$3:$C$9991,2,FALSE)</f>
        <v>Molag Kena</v>
      </c>
    </row>
    <row r="156" spans="1:3" x14ac:dyDescent="0.25">
      <c r="A156" s="12">
        <v>184</v>
      </c>
      <c r="B156" s="8" t="str">
        <f>VLOOKUP(A156,'Sets data'!$A$3:$C$9991,3,FALSE)</f>
        <v>Brands of Imperium</v>
      </c>
      <c r="C156" s="8" t="str">
        <f>VLOOKUP(A156,'Sets data'!$A$3:$C$9991,2,FALSE)</f>
        <v>Male des Kaiserreichs</v>
      </c>
    </row>
    <row r="157" spans="1:3" x14ac:dyDescent="0.25">
      <c r="A157" s="12">
        <v>185</v>
      </c>
      <c r="B157" s="8" t="str">
        <f>VLOOKUP(A157,'Sets data'!$A$3:$C$9991,3,FALSE)</f>
        <v>Spell Power Cure</v>
      </c>
      <c r="C157" s="8" t="str">
        <f>VLOOKUP(A157,'Sets data'!$A$3:$C$9991,2,FALSE)</f>
        <v>Magiekraftheilung</v>
      </c>
    </row>
    <row r="158" spans="1:3" x14ac:dyDescent="0.25">
      <c r="A158" s="12">
        <v>186</v>
      </c>
      <c r="B158" s="8" t="str">
        <f>VLOOKUP(A158,'Sets data'!$A$3:$C$9991,3,FALSE)</f>
        <v>Jolting Arms</v>
      </c>
      <c r="C158" s="8" t="str">
        <f>VLOOKUP(A158,'Sets data'!$A$3:$C$9991,2,FALSE)</f>
        <v>Rüttelnde Rüstung</v>
      </c>
    </row>
    <row r="159" spans="1:3" x14ac:dyDescent="0.25">
      <c r="A159" s="12">
        <v>187</v>
      </c>
      <c r="B159" s="8" t="str">
        <f>VLOOKUP(A159,'Sets data'!$A$3:$C$9991,3,FALSE)</f>
        <v>Swamp Raider</v>
      </c>
      <c r="C159" s="8" t="str">
        <f>VLOOKUP(A159,'Sets data'!$A$3:$C$9991,2,FALSE)</f>
        <v>Sumpfräuber</v>
      </c>
    </row>
    <row r="160" spans="1:3" x14ac:dyDescent="0.25">
      <c r="A160" s="12">
        <v>188</v>
      </c>
      <c r="B160" s="8" t="str">
        <f>VLOOKUP(A160,'Sets data'!$A$3:$C$9991,3,FALSE)</f>
        <v>Storm Master</v>
      </c>
      <c r="C160" s="8" t="str">
        <f>VLOOKUP(A160,'Sets data'!$A$3:$C$9991,2,FALSE)</f>
        <v>Sturmmeister</v>
      </c>
    </row>
    <row r="161" spans="1:3" x14ac:dyDescent="0.25">
      <c r="A161" s="12">
        <v>190</v>
      </c>
      <c r="B161" s="8" t="str">
        <f>VLOOKUP(A161,'Sets data'!$A$3:$C$9991,3,FALSE)</f>
        <v>Scathing Mage</v>
      </c>
      <c r="C161" s="8" t="str">
        <f>VLOOKUP(A161,'Sets data'!$A$3:$C$9991,2,FALSE)</f>
        <v>Verletzender Magier</v>
      </c>
    </row>
    <row r="162" spans="1:3" x14ac:dyDescent="0.25">
      <c r="A162" s="12">
        <v>193</v>
      </c>
      <c r="B162" s="8" t="str">
        <f>VLOOKUP(A162,'Sets data'!$A$3:$C$9991,3,FALSE)</f>
        <v>Overwhelming Surge</v>
      </c>
      <c r="C162" s="8" t="str">
        <f>VLOOKUP(A162,'Sets data'!$A$3:$C$9991,2,FALSE)</f>
        <v>Überwältigende Woge</v>
      </c>
    </row>
    <row r="163" spans="1:3" x14ac:dyDescent="0.25">
      <c r="A163" s="12">
        <v>194</v>
      </c>
      <c r="B163" s="8" t="str">
        <f>VLOOKUP(A163,'Sets data'!$A$3:$C$9991,3,FALSE)</f>
        <v>Combat Physician</v>
      </c>
      <c r="C163" s="8" t="str">
        <f>VLOOKUP(A163,'Sets data'!$A$3:$C$9991,2,FALSE)</f>
        <v>Feldarzt</v>
      </c>
    </row>
    <row r="164" spans="1:3" x14ac:dyDescent="0.25">
      <c r="A164" s="12">
        <v>195</v>
      </c>
      <c r="B164" s="8" t="str">
        <f>VLOOKUP(A164,'Sets data'!$A$3:$C$9991,3,FALSE)</f>
        <v>Sheer Venom</v>
      </c>
      <c r="C164" s="8" t="str">
        <f>VLOOKUP(A164,'Sets data'!$A$3:$C$9991,2,FALSE)</f>
        <v>Reingift</v>
      </c>
    </row>
    <row r="165" spans="1:3" x14ac:dyDescent="0.25">
      <c r="A165" s="12">
        <v>196</v>
      </c>
      <c r="B165" s="8" t="str">
        <f>VLOOKUP(A165,'Sets data'!$A$3:$C$9991,3,FALSE)</f>
        <v>Leeching Plate</v>
      </c>
      <c r="C165" s="8" t="str">
        <f>VLOOKUP(A165,'Sets data'!$A$3:$C$9991,2,FALSE)</f>
        <v>Auslaugende Rüstung</v>
      </c>
    </row>
    <row r="166" spans="1:3" x14ac:dyDescent="0.25">
      <c r="A166" s="12">
        <v>197</v>
      </c>
      <c r="B166" s="8" t="str">
        <f>VLOOKUP(A166,'Sets data'!$A$3:$C$9991,3,FALSE)</f>
        <v>Tormentor</v>
      </c>
      <c r="C166" s="8" t="str">
        <f>VLOOKUP(A166,'Sets data'!$A$3:$C$9991,2,FALSE)</f>
        <v>Quälender</v>
      </c>
    </row>
    <row r="167" spans="1:3" x14ac:dyDescent="0.25">
      <c r="A167" s="12">
        <v>198</v>
      </c>
      <c r="B167" s="8" t="str">
        <f>VLOOKUP(A167,'Sets data'!$A$3:$C$9991,3,FALSE)</f>
        <v>Essence Thief</v>
      </c>
      <c r="C167" s="8" t="str">
        <f>VLOOKUP(A167,'Sets data'!$A$3:$C$9991,2,FALSE)</f>
        <v>Essenzdieb</v>
      </c>
    </row>
    <row r="168" spans="1:3" x14ac:dyDescent="0.25">
      <c r="A168" s="12">
        <v>199</v>
      </c>
      <c r="B168" s="8" t="str">
        <f>VLOOKUP(A168,'Sets data'!$A$3:$C$9991,3,FALSE)</f>
        <v>Shield Breaker</v>
      </c>
      <c r="C168" s="8" t="str">
        <f>VLOOKUP(A168,'Sets data'!$A$3:$C$9991,2,FALSE)</f>
        <v>Schildbrecher</v>
      </c>
    </row>
    <row r="169" spans="1:3" x14ac:dyDescent="0.25">
      <c r="A169" s="12">
        <v>200</v>
      </c>
      <c r="B169" s="8" t="str">
        <f>VLOOKUP(A169,'Sets data'!$A$3:$C$9991,3,FALSE)</f>
        <v>Phoenix</v>
      </c>
      <c r="C169" s="8" t="str">
        <f>VLOOKUP(A169,'Sets data'!$A$3:$C$9991,2,FALSE)</f>
        <v>Phönix</v>
      </c>
    </row>
    <row r="170" spans="1:3" x14ac:dyDescent="0.25">
      <c r="A170" s="12">
        <v>201</v>
      </c>
      <c r="B170" s="8" t="str">
        <f>VLOOKUP(A170,'Sets data'!$A$3:$C$9991,3,FALSE)</f>
        <v>Reactive Armor</v>
      </c>
      <c r="C170" s="8" t="str">
        <f>VLOOKUP(A170,'Sets data'!$A$3:$C$9991,2,FALSE)</f>
        <v>Reaktive Rüstung</v>
      </c>
    </row>
    <row r="171" spans="1:3" x14ac:dyDescent="0.25">
      <c r="A171" s="12">
        <v>204</v>
      </c>
      <c r="B171" s="8" t="str">
        <f>VLOOKUP(A171,'Sets data'!$A$3:$C$9991,3,FALSE)</f>
        <v>Endurance</v>
      </c>
      <c r="C171" s="8" t="str">
        <f>VLOOKUP(A171,'Sets data'!$A$3:$C$9991,2,FALSE)</f>
        <v>Beständigkeit</v>
      </c>
    </row>
    <row r="172" spans="1:3" x14ac:dyDescent="0.25">
      <c r="A172" s="12">
        <v>205</v>
      </c>
      <c r="B172" s="8" t="str">
        <f>VLOOKUP(A172,'Sets data'!$A$3:$C$9991,3,FALSE)</f>
        <v>Willpower</v>
      </c>
      <c r="C172" s="8" t="str">
        <f>VLOOKUP(A172,'Sets data'!$A$3:$C$9991,2,FALSE)</f>
        <v>Willenskraft</v>
      </c>
    </row>
    <row r="173" spans="1:3" x14ac:dyDescent="0.25">
      <c r="A173" s="12">
        <v>206</v>
      </c>
      <c r="B173" s="8" t="str">
        <f>VLOOKUP(A173,'Sets data'!$A$3:$C$9991,3,FALSE)</f>
        <v>Agility</v>
      </c>
      <c r="C173" s="8" t="str">
        <f>VLOOKUP(A173,'Sets data'!$A$3:$C$9991,2,FALSE)</f>
        <v>Agilität</v>
      </c>
    </row>
    <row r="174" spans="1:3" x14ac:dyDescent="0.25">
      <c r="A174" s="5">
        <v>207</v>
      </c>
      <c r="B174" s="8" t="str">
        <f>VLOOKUP(A174,'Sets data'!$A$3:$C$9991,3,FALSE)</f>
        <v>Law of Julianos</v>
      </c>
      <c r="C174" s="8" t="str">
        <f>VLOOKUP(A174,'Sets data'!$A$3:$C$9991,2,FALSE)</f>
        <v>Gesetz von Julianos</v>
      </c>
    </row>
    <row r="175" spans="1:3" x14ac:dyDescent="0.25">
      <c r="A175" s="5">
        <v>208</v>
      </c>
      <c r="B175" s="8" t="str">
        <f>VLOOKUP(A175,'Sets data'!$A$3:$C$9991,3,FALSE)</f>
        <v>Trial by Fire</v>
      </c>
      <c r="C175" s="8" t="str">
        <f>VLOOKUP(A175,'Sets data'!$A$3:$C$9991,2,FALSE)</f>
        <v>Feuertaufe</v>
      </c>
    </row>
    <row r="176" spans="1:3" x14ac:dyDescent="0.25">
      <c r="A176" s="24">
        <v>209</v>
      </c>
      <c r="B176" s="8" t="str">
        <f>VLOOKUP(A176,'Sets data'!$A$3:$C$9991,3,FALSE)</f>
        <v>Armor of the Code</v>
      </c>
      <c r="C176" s="8" t="str">
        <f>VLOOKUP(A176,'Sets data'!$A$3:$C$9991,2,FALSE)</f>
        <v>Armor of the Code</v>
      </c>
    </row>
    <row r="177" spans="1:3" x14ac:dyDescent="0.25">
      <c r="A177" s="12">
        <v>210</v>
      </c>
      <c r="B177" s="8" t="str">
        <f>VLOOKUP(A177,'Sets data'!$A$3:$C$9991,3,FALSE)</f>
        <v>Mark of the Pariah</v>
      </c>
      <c r="C177" s="8" t="str">
        <f>VLOOKUP(A177,'Sets data'!$A$3:$C$9991,2,FALSE)</f>
        <v>Zeichen des Ausgestoßenen</v>
      </c>
    </row>
    <row r="178" spans="1:3" x14ac:dyDescent="0.25">
      <c r="A178" s="12">
        <v>211</v>
      </c>
      <c r="B178" s="8" t="str">
        <f>VLOOKUP(A178,'Sets data'!$A$3:$C$9991,3,FALSE)</f>
        <v>Permafrost</v>
      </c>
      <c r="C178" s="8" t="str">
        <f>VLOOKUP(A178,'Sets data'!$A$3:$C$9991,2,FALSE)</f>
        <v>Permafrost</v>
      </c>
    </row>
    <row r="179" spans="1:3" x14ac:dyDescent="0.25">
      <c r="A179" s="12">
        <v>212</v>
      </c>
      <c r="B179" s="8" t="str">
        <f>VLOOKUP(A179,'Sets data'!$A$3:$C$9991,3,FALSE)</f>
        <v>Briarheart</v>
      </c>
      <c r="C179" s="8" t="str">
        <f>VLOOKUP(A179,'Sets data'!$A$3:$C$9991,2,FALSE)</f>
        <v>Dornenherz</v>
      </c>
    </row>
    <row r="180" spans="1:3" x14ac:dyDescent="0.25">
      <c r="A180" s="12">
        <v>213</v>
      </c>
      <c r="B180" s="8" t="str">
        <f>VLOOKUP(A180,'Sets data'!$A$3:$C$9991,3,FALSE)</f>
        <v>Glorious Defender</v>
      </c>
      <c r="C180" s="8" t="str">
        <f>VLOOKUP(A180,'Sets data'!$A$3:$C$9991,2,FALSE)</f>
        <v>Ruhmreicher Verteidiger</v>
      </c>
    </row>
    <row r="181" spans="1:3" x14ac:dyDescent="0.25">
      <c r="A181" s="12">
        <v>214</v>
      </c>
      <c r="B181" s="8" t="str">
        <f>VLOOKUP(A181,'Sets data'!$A$3:$C$9991,3,FALSE)</f>
        <v>Para Bellum</v>
      </c>
      <c r="C181" s="8" t="str">
        <f>VLOOKUP(A181,'Sets data'!$A$3:$C$9991,2,FALSE)</f>
        <v>Para Bellum</v>
      </c>
    </row>
    <row r="182" spans="1:3" x14ac:dyDescent="0.25">
      <c r="A182" s="12">
        <v>215</v>
      </c>
      <c r="B182" s="8" t="str">
        <f>VLOOKUP(A182,'Sets data'!$A$3:$C$9991,3,FALSE)</f>
        <v>Elemental Succession</v>
      </c>
      <c r="C182" s="8" t="str">
        <f>VLOOKUP(A182,'Sets data'!$A$3:$C$9991,2,FALSE)</f>
        <v>Elementarfolge</v>
      </c>
    </row>
    <row r="183" spans="1:3" x14ac:dyDescent="0.25">
      <c r="A183" s="12">
        <v>216</v>
      </c>
      <c r="B183" s="8" t="str">
        <f>VLOOKUP(A183,'Sets data'!$A$3:$C$9991,3,FALSE)</f>
        <v>Hunt Leader</v>
      </c>
      <c r="C183" s="8" t="str">
        <f>VLOOKUP(A183,'Sets data'!$A$3:$C$9991,2,FALSE)</f>
        <v>Jagdleiter</v>
      </c>
    </row>
    <row r="184" spans="1:3" x14ac:dyDescent="0.25">
      <c r="A184" s="12">
        <v>217</v>
      </c>
      <c r="B184" s="8" t="str">
        <f>VLOOKUP(A184,'Sets data'!$A$3:$C$9991,3,FALSE)</f>
        <v>Winterborn</v>
      </c>
      <c r="C184" s="8" t="str">
        <f>VLOOKUP(A184,'Sets data'!$A$3:$C$9991,2,FALSE)</f>
        <v>Winterkind</v>
      </c>
    </row>
    <row r="185" spans="1:3" x14ac:dyDescent="0.25">
      <c r="A185" s="12">
        <v>218</v>
      </c>
      <c r="B185" s="8" t="str">
        <f>VLOOKUP(A185,'Sets data'!$A$3:$C$9991,3,FALSE)</f>
        <v>Trinimac's Valor</v>
      </c>
      <c r="C185" s="8" t="str">
        <f>VLOOKUP(A185,'Sets data'!$A$3:$C$9991,2,FALSE)</f>
        <v>Trinimacs Heldenmut</v>
      </c>
    </row>
    <row r="186" spans="1:3" x14ac:dyDescent="0.25">
      <c r="A186" s="5">
        <v>219</v>
      </c>
      <c r="B186" s="8" t="str">
        <f>VLOOKUP(A186,'Sets data'!$A$3:$C$9991,3,FALSE)</f>
        <v>Morkuldin</v>
      </c>
      <c r="C186" s="8" t="str">
        <f>VLOOKUP(A186,'Sets data'!$A$3:$C$9991,2,FALSE)</f>
        <v>Morkuldin</v>
      </c>
    </row>
    <row r="187" spans="1:3" x14ac:dyDescent="0.25">
      <c r="A187" s="5">
        <v>224</v>
      </c>
      <c r="B187" s="8" t="str">
        <f>VLOOKUP(A187,'Sets data'!$A$3:$C$9991,3,FALSE)</f>
        <v>Tava's Favor</v>
      </c>
      <c r="C187" s="8" t="str">
        <f>VLOOKUP(A187,'Sets data'!$A$3:$C$9991,2,FALSE)</f>
        <v>Tavas Gunst</v>
      </c>
    </row>
    <row r="188" spans="1:3" x14ac:dyDescent="0.25">
      <c r="A188" s="5">
        <v>225</v>
      </c>
      <c r="B188" s="8" t="str">
        <f>VLOOKUP(A188,'Sets data'!$A$3:$C$9991,3,FALSE)</f>
        <v>Clever Alchemist</v>
      </c>
      <c r="C188" s="8" t="str">
        <f>VLOOKUP(A188,'Sets data'!$A$3:$C$9991,2,FALSE)</f>
        <v>Schlauer Alchemist</v>
      </c>
    </row>
    <row r="189" spans="1:3" x14ac:dyDescent="0.25">
      <c r="A189" s="5">
        <v>226</v>
      </c>
      <c r="B189" s="8" t="str">
        <f>VLOOKUP(A189,'Sets data'!$A$3:$C$9991,3,FALSE)</f>
        <v>Eternal Hunt</v>
      </c>
      <c r="C189" s="8" t="str">
        <f>VLOOKUP(A189,'Sets data'!$A$3:$C$9991,2,FALSE)</f>
        <v>Ewige Jagd</v>
      </c>
    </row>
    <row r="190" spans="1:3" x14ac:dyDescent="0.25">
      <c r="A190" s="12">
        <v>227</v>
      </c>
      <c r="B190" s="8" t="str">
        <f>VLOOKUP(A190,'Sets data'!$A$3:$C$9991,3,FALSE)</f>
        <v>Bahraha's Curse</v>
      </c>
      <c r="C190" s="8" t="str">
        <f>VLOOKUP(A190,'Sets data'!$A$3:$C$9991,2,FALSE)</f>
        <v>Bahrahas Fluch</v>
      </c>
    </row>
    <row r="191" spans="1:3" x14ac:dyDescent="0.25">
      <c r="A191" s="12">
        <v>228</v>
      </c>
      <c r="B191" s="8" t="str">
        <f>VLOOKUP(A191,'Sets data'!$A$3:$C$9991,3,FALSE)</f>
        <v>Syvarra's Scales</v>
      </c>
      <c r="C191" s="8" t="str">
        <f>VLOOKUP(A191,'Sets data'!$A$3:$C$9991,2,FALSE)</f>
        <v>Syvarras Schuppen</v>
      </c>
    </row>
    <row r="192" spans="1:3" x14ac:dyDescent="0.25">
      <c r="A192" s="12">
        <v>229</v>
      </c>
      <c r="B192" s="8" t="str">
        <f>VLOOKUP(A192,'Sets data'!$A$3:$C$9991,3,FALSE)</f>
        <v>Twilight Remedy</v>
      </c>
      <c r="C192" s="8" t="str">
        <f>VLOOKUP(A192,'Sets data'!$A$3:$C$9991,2,FALSE)</f>
        <v>Zwielichtgenesung</v>
      </c>
    </row>
    <row r="193" spans="1:3" x14ac:dyDescent="0.25">
      <c r="A193" s="12">
        <v>230</v>
      </c>
      <c r="B193" s="8" t="str">
        <f>VLOOKUP(A193,'Sets data'!$A$3:$C$9991,3,FALSE)</f>
        <v>Moondancer</v>
      </c>
      <c r="C193" s="8" t="str">
        <f>VLOOKUP(A193,'Sets data'!$A$3:$C$9991,2,FALSE)</f>
        <v>Mondtänzer</v>
      </c>
    </row>
    <row r="194" spans="1:3" x14ac:dyDescent="0.25">
      <c r="A194" s="12">
        <v>231</v>
      </c>
      <c r="B194" s="8" t="str">
        <f>VLOOKUP(A194,'Sets data'!$A$3:$C$9991,3,FALSE)</f>
        <v>Lunar Bastion</v>
      </c>
      <c r="C194" s="8" t="str">
        <f>VLOOKUP(A194,'Sets data'!$A$3:$C$9991,2,FALSE)</f>
        <v>Mondbastion</v>
      </c>
    </row>
    <row r="195" spans="1:3" x14ac:dyDescent="0.25">
      <c r="A195" s="12">
        <v>232</v>
      </c>
      <c r="B195" s="8" t="str">
        <f>VLOOKUP(A195,'Sets data'!$A$3:$C$9991,3,FALSE)</f>
        <v>Roar of Alkosh</v>
      </c>
      <c r="C195" s="8" t="str">
        <f>VLOOKUP(A195,'Sets data'!$A$3:$C$9991,2,FALSE)</f>
        <v>Brüllen von Alkosh</v>
      </c>
    </row>
    <row r="196" spans="1:3" x14ac:dyDescent="0.25">
      <c r="A196" s="12">
        <v>234</v>
      </c>
      <c r="B196" s="8" t="str">
        <f>VLOOKUP(A196,'Sets data'!$A$3:$C$9991,3,FALSE)</f>
        <v>Marksman's Crest</v>
      </c>
      <c r="C196" s="8" t="str">
        <f>VLOOKUP(A196,'Sets data'!$A$3:$C$9991,2,FALSE)</f>
        <v>Wappen des Meisterschützen</v>
      </c>
    </row>
    <row r="197" spans="1:3" x14ac:dyDescent="0.25">
      <c r="A197" s="12">
        <v>235</v>
      </c>
      <c r="B197" s="8" t="str">
        <f>VLOOKUP(A197,'Sets data'!$A$3:$C$9991,3,FALSE)</f>
        <v>Robes of Transmutation</v>
      </c>
      <c r="C197" s="8" t="str">
        <f>VLOOKUP(A197,'Sets data'!$A$3:$C$9991,2,FALSE)</f>
        <v>Roben der Transmutation</v>
      </c>
    </row>
    <row r="198" spans="1:3" x14ac:dyDescent="0.25">
      <c r="A198" s="12">
        <v>236</v>
      </c>
      <c r="B198" s="8" t="str">
        <f>VLOOKUP(A198,'Sets data'!$A$3:$C$9991,3,FALSE)</f>
        <v>Vicious Death</v>
      </c>
      <c r="C198" s="8" t="str">
        <f>VLOOKUP(A198,'Sets data'!$A$3:$C$9991,2,FALSE)</f>
        <v>Grausamer Tod</v>
      </c>
    </row>
    <row r="199" spans="1:3" x14ac:dyDescent="0.25">
      <c r="A199" s="12">
        <v>237</v>
      </c>
      <c r="B199" s="8" t="str">
        <f>VLOOKUP(A199,'Sets data'!$A$3:$C$9991,3,FALSE)</f>
        <v>Leki's Focus</v>
      </c>
      <c r="C199" s="8" t="str">
        <f>VLOOKUP(A199,'Sets data'!$A$3:$C$9991,2,FALSE)</f>
        <v>Lekis Fokus</v>
      </c>
    </row>
    <row r="200" spans="1:3" x14ac:dyDescent="0.25">
      <c r="A200" s="12">
        <v>238</v>
      </c>
      <c r="B200" s="8" t="str">
        <f>VLOOKUP(A200,'Sets data'!$A$3:$C$9991,3,FALSE)</f>
        <v>Fasalla's Guile</v>
      </c>
      <c r="C200" s="8" t="str">
        <f>VLOOKUP(A200,'Sets data'!$A$3:$C$9991,2,FALSE)</f>
        <v>Fasallas List</v>
      </c>
    </row>
    <row r="201" spans="1:3" x14ac:dyDescent="0.25">
      <c r="A201" s="12">
        <v>239</v>
      </c>
      <c r="B201" s="8" t="str">
        <f>VLOOKUP(A201,'Sets data'!$A$3:$C$9991,3,FALSE)</f>
        <v>Warrior's Fury</v>
      </c>
      <c r="C201" s="8" t="str">
        <f>VLOOKUP(A201,'Sets data'!$A$3:$C$9991,2,FALSE)</f>
        <v>Raserei des Kriegers</v>
      </c>
    </row>
    <row r="202" spans="1:3" x14ac:dyDescent="0.25">
      <c r="A202" s="5">
        <v>240</v>
      </c>
      <c r="B202" s="8" t="str">
        <f>VLOOKUP(A202,'Sets data'!$A$3:$C$9991,3,FALSE)</f>
        <v>Kvatch Gladiator</v>
      </c>
      <c r="C202" s="8" t="str">
        <f>VLOOKUP(A202,'Sets data'!$A$3:$C$9991,2,FALSE)</f>
        <v>Gladiator von Kvatch</v>
      </c>
    </row>
    <row r="203" spans="1:3" x14ac:dyDescent="0.25">
      <c r="A203" s="5">
        <v>241</v>
      </c>
      <c r="B203" s="8" t="str">
        <f>VLOOKUP(A203,'Sets data'!$A$3:$C$9991,3,FALSE)</f>
        <v>Varen's Legacy</v>
      </c>
      <c r="C203" s="8" t="str">
        <f>VLOOKUP(A203,'Sets data'!$A$3:$C$9991,2,FALSE)</f>
        <v>Varens Erbe</v>
      </c>
    </row>
    <row r="204" spans="1:3" x14ac:dyDescent="0.25">
      <c r="A204" s="5">
        <v>242</v>
      </c>
      <c r="B204" s="8" t="str">
        <f>VLOOKUP(A204,'Sets data'!$A$3:$C$9991,3,FALSE)</f>
        <v>Pelinal's Aptitude</v>
      </c>
      <c r="C204" s="8" t="str">
        <f>VLOOKUP(A204,'Sets data'!$A$3:$C$9991,2,FALSE)</f>
        <v>Pelinals Talent</v>
      </c>
    </row>
    <row r="205" spans="1:3" x14ac:dyDescent="0.25">
      <c r="A205" s="12">
        <v>243</v>
      </c>
      <c r="B205" s="8" t="str">
        <f>VLOOKUP(A205,'Sets data'!$A$3:$C$9991,3,FALSE)</f>
        <v>Hide of Morihaus</v>
      </c>
      <c r="C205" s="8" t="str">
        <f>VLOOKUP(A205,'Sets data'!$A$3:$C$9991,2,FALSE)</f>
        <v>Haut von Morihaus</v>
      </c>
    </row>
    <row r="206" spans="1:3" x14ac:dyDescent="0.25">
      <c r="A206" s="12">
        <v>244</v>
      </c>
      <c r="B206" s="8" t="str">
        <f>VLOOKUP(A206,'Sets data'!$A$3:$C$9991,3,FALSE)</f>
        <v>Flanking Strategist</v>
      </c>
      <c r="C206" s="8" t="str">
        <f>VLOOKUP(A206,'Sets data'!$A$3:$C$9991,2,FALSE)</f>
        <v>Flankierender Stratege</v>
      </c>
    </row>
    <row r="207" spans="1:3" x14ac:dyDescent="0.25">
      <c r="A207" s="12">
        <v>245</v>
      </c>
      <c r="B207" s="8" t="str">
        <f>VLOOKUP(A207,'Sets data'!$A$3:$C$9991,3,FALSE)</f>
        <v>Sithis' Touch</v>
      </c>
      <c r="C207" s="8" t="str">
        <f>VLOOKUP(A207,'Sets data'!$A$3:$C$9991,2,FALSE)</f>
        <v>Sithis' Berührung</v>
      </c>
    </row>
    <row r="208" spans="1:3" x14ac:dyDescent="0.25">
      <c r="A208" s="12">
        <v>246</v>
      </c>
      <c r="B208" s="8" t="str">
        <f>VLOOKUP(A208,'Sets data'!$A$3:$C$9991,3,FALSE)</f>
        <v>Galerion's Revenge</v>
      </c>
      <c r="C208" s="8" t="str">
        <f>VLOOKUP(A208,'Sets data'!$A$3:$C$9991,2,FALSE)</f>
        <v>Galerions Revanche</v>
      </c>
    </row>
    <row r="209" spans="1:3" x14ac:dyDescent="0.25">
      <c r="A209" s="12">
        <v>247</v>
      </c>
      <c r="B209" s="8" t="str">
        <f>VLOOKUP(A209,'Sets data'!$A$3:$C$9991,3,FALSE)</f>
        <v>Vicecanon of Venom</v>
      </c>
      <c r="C209" s="8" t="str">
        <f>VLOOKUP(A209,'Sets data'!$A$3:$C$9991,2,FALSE)</f>
        <v>Vizekanoniker des Gifts</v>
      </c>
    </row>
    <row r="210" spans="1:3" x14ac:dyDescent="0.25">
      <c r="A210" s="12">
        <v>248</v>
      </c>
      <c r="B210" s="8" t="str">
        <f>VLOOKUP(A210,'Sets data'!$A$3:$C$9991,3,FALSE)</f>
        <v>Thews of the Harbinger</v>
      </c>
      <c r="C210" s="8" t="str">
        <f>VLOOKUP(A210,'Sets data'!$A$3:$C$9991,2,FALSE)</f>
        <v>Muskeln des Vorboten</v>
      </c>
    </row>
    <row r="211" spans="1:3" x14ac:dyDescent="0.25">
      <c r="A211" s="12">
        <v>253</v>
      </c>
      <c r="B211" s="8" t="str">
        <f>VLOOKUP(A211,'Sets data'!$A$3:$C$9991,3,FALSE)</f>
        <v>Imperial Physique</v>
      </c>
      <c r="C211" s="8" t="str">
        <f>VLOOKUP(A211,'Sets data'!$A$3:$C$9991,2,FALSE)</f>
        <v>Kaiserliche Physis</v>
      </c>
    </row>
    <row r="212" spans="1:3" x14ac:dyDescent="0.25">
      <c r="A212" s="5">
        <v>256</v>
      </c>
      <c r="B212" s="8" t="str">
        <f>VLOOKUP(A212,'Sets data'!$A$3:$C$9991,3,FALSE)</f>
        <v>Mighty Chudan</v>
      </c>
      <c r="C212" s="8" t="str">
        <f>VLOOKUP(A212,'Sets data'!$A$3:$C$9991,2,FALSE)</f>
        <v>Mächtiger Chudan</v>
      </c>
    </row>
    <row r="213" spans="1:3" x14ac:dyDescent="0.25">
      <c r="A213" s="5">
        <v>257</v>
      </c>
      <c r="B213" s="8" t="str">
        <f>VLOOKUP(A213,'Sets data'!$A$3:$C$9991,3,FALSE)</f>
        <v>Velidreth</v>
      </c>
      <c r="C213" s="8" t="str">
        <f>VLOOKUP(A213,'Sets data'!$A$3:$C$9991,2,FALSE)</f>
        <v>Velidreth</v>
      </c>
    </row>
    <row r="214" spans="1:3" x14ac:dyDescent="0.25">
      <c r="A214" s="12">
        <v>258</v>
      </c>
      <c r="B214" s="8" t="str">
        <f>VLOOKUP(A214,'Sets data'!$A$3:$C$9991,3,FALSE)</f>
        <v>Amber Plasm</v>
      </c>
      <c r="C214" s="8" t="str">
        <f>VLOOKUP(A214,'Sets data'!$A$3:$C$9991,2,FALSE)</f>
        <v>Bernsteinplasma</v>
      </c>
    </row>
    <row r="215" spans="1:3" x14ac:dyDescent="0.25">
      <c r="A215" s="12">
        <v>259</v>
      </c>
      <c r="B215" s="8" t="str">
        <f>VLOOKUP(A215,'Sets data'!$A$3:$C$9991,3,FALSE)</f>
        <v>Heem-Jas' Retribution</v>
      </c>
      <c r="C215" s="8" t="str">
        <f>VLOOKUP(A215,'Sets data'!$A$3:$C$9991,2,FALSE)</f>
        <v>Heem-Jas' Vergeltung</v>
      </c>
    </row>
    <row r="216" spans="1:3" x14ac:dyDescent="0.25">
      <c r="A216" s="12">
        <v>260</v>
      </c>
      <c r="B216" s="8" t="str">
        <f>VLOOKUP(A216,'Sets data'!$A$3:$C$9991,3,FALSE)</f>
        <v>Aspect of Mazzatun</v>
      </c>
      <c r="C216" s="8" t="str">
        <f>VLOOKUP(A216,'Sets data'!$A$3:$C$9991,2,FALSE)</f>
        <v>Aspekt von Mazzatun</v>
      </c>
    </row>
    <row r="217" spans="1:3" x14ac:dyDescent="0.25">
      <c r="A217" s="12">
        <v>261</v>
      </c>
      <c r="B217" s="8" t="str">
        <f>VLOOKUP(A217,'Sets data'!$A$3:$C$9991,3,FALSE)</f>
        <v>Gossamer</v>
      </c>
      <c r="C217" s="8" t="str">
        <f>VLOOKUP(A217,'Sets data'!$A$3:$C$9991,2,FALSE)</f>
        <v>Gespinst</v>
      </c>
    </row>
    <row r="218" spans="1:3" x14ac:dyDescent="0.25">
      <c r="A218" s="12">
        <v>262</v>
      </c>
      <c r="B218" s="8" t="str">
        <f>VLOOKUP(A218,'Sets data'!$A$3:$C$9991,3,FALSE)</f>
        <v>Widowmaker</v>
      </c>
      <c r="C218" s="8" t="str">
        <f>VLOOKUP(A218,'Sets data'!$A$3:$C$9991,2,FALSE)</f>
        <v>Witwenmacher</v>
      </c>
    </row>
    <row r="219" spans="1:3" x14ac:dyDescent="0.25">
      <c r="A219" s="12">
        <v>263</v>
      </c>
      <c r="B219" s="8" t="str">
        <f>VLOOKUP(A219,'Sets data'!$A$3:$C$9991,3,FALSE)</f>
        <v>Hand of Mephala</v>
      </c>
      <c r="C219" s="8" t="str">
        <f>VLOOKUP(A219,'Sets data'!$A$3:$C$9991,2,FALSE)</f>
        <v>Hand von Mephala</v>
      </c>
    </row>
    <row r="220" spans="1:3" x14ac:dyDescent="0.25">
      <c r="A220" s="16">
        <v>264</v>
      </c>
      <c r="B220" s="8" t="str">
        <f>VLOOKUP(A220,'Sets data'!$A$3:$C$9991,3,FALSE)</f>
        <v>Giant Spider</v>
      </c>
      <c r="C220" s="8" t="str">
        <f>VLOOKUP(A220,'Sets data'!$A$3:$C$9991,2,FALSE)</f>
        <v>Riesenspinne</v>
      </c>
    </row>
    <row r="221" spans="1:3" x14ac:dyDescent="0.25">
      <c r="A221" s="5">
        <v>265</v>
      </c>
      <c r="B221" s="8" t="str">
        <f>VLOOKUP(A221,'Sets data'!$A$3:$C$9991,3,FALSE)</f>
        <v>Shadowrend</v>
      </c>
      <c r="C221" s="8" t="str">
        <f>VLOOKUP(A221,'Sets data'!$A$3:$C$9991,2,FALSE)</f>
        <v>Schattenriss</v>
      </c>
    </row>
    <row r="222" spans="1:3" x14ac:dyDescent="0.25">
      <c r="A222" s="5">
        <v>266</v>
      </c>
      <c r="B222" s="8" t="str">
        <f>VLOOKUP(A222,'Sets data'!$A$3:$C$9991,3,FALSE)</f>
        <v>Kra'gh</v>
      </c>
      <c r="C222" s="8" t="str">
        <f>VLOOKUP(A222,'Sets data'!$A$3:$C$9991,2,FALSE)</f>
        <v>Kra'gh</v>
      </c>
    </row>
    <row r="223" spans="1:3" x14ac:dyDescent="0.25">
      <c r="A223" s="5">
        <v>267</v>
      </c>
      <c r="B223" s="8" t="str">
        <f>VLOOKUP(A223,'Sets data'!$A$3:$C$9991,3,FALSE)</f>
        <v>Swarm Mother</v>
      </c>
      <c r="C223" s="8" t="str">
        <f>VLOOKUP(A223,'Sets data'!$A$3:$C$9991,2,FALSE)</f>
        <v>Schwarmmutter</v>
      </c>
    </row>
    <row r="224" spans="1:3" x14ac:dyDescent="0.25">
      <c r="A224" s="5">
        <v>268</v>
      </c>
      <c r="B224" s="8" t="str">
        <f>VLOOKUP(A224,'Sets data'!$A$3:$C$9991,3,FALSE)</f>
        <v>Sentinel of Rkugamz</v>
      </c>
      <c r="C224" s="8" t="str">
        <f>VLOOKUP(A224,'Sets data'!$A$3:$C$9991,2,FALSE)</f>
        <v>Wachposten von Rkugamz</v>
      </c>
    </row>
    <row r="225" spans="1:3" x14ac:dyDescent="0.25">
      <c r="A225" s="5">
        <v>269</v>
      </c>
      <c r="B225" s="8" t="str">
        <f>VLOOKUP(A225,'Sets data'!$A$3:$C$9991,3,FALSE)</f>
        <v>Chokethorn</v>
      </c>
      <c r="C225" s="8" t="str">
        <f>VLOOKUP(A225,'Sets data'!$A$3:$C$9991,2,FALSE)</f>
        <v>Würgedorn</v>
      </c>
    </row>
    <row r="226" spans="1:3" x14ac:dyDescent="0.25">
      <c r="A226" s="5">
        <v>270</v>
      </c>
      <c r="B226" s="8" t="str">
        <f>VLOOKUP(A226,'Sets data'!$A$3:$C$9991,3,FALSE)</f>
        <v>Slimecraw</v>
      </c>
      <c r="C226" s="8" t="str">
        <f>VLOOKUP(A226,'Sets data'!$A$3:$C$9991,2,FALSE)</f>
        <v>Schleimkropf</v>
      </c>
    </row>
    <row r="227" spans="1:3" x14ac:dyDescent="0.25">
      <c r="A227" s="5">
        <v>271</v>
      </c>
      <c r="B227" s="8" t="str">
        <f>VLOOKUP(A227,'Sets data'!$A$3:$C$9991,3,FALSE)</f>
        <v>Sellistrix</v>
      </c>
      <c r="C227" s="8" t="str">
        <f>VLOOKUP(A227,'Sets data'!$A$3:$C$9991,2,FALSE)</f>
        <v>Sellistrix</v>
      </c>
    </row>
    <row r="228" spans="1:3" x14ac:dyDescent="0.25">
      <c r="A228" s="5">
        <v>272</v>
      </c>
      <c r="B228" s="8" t="str">
        <f>VLOOKUP(A228,'Sets data'!$A$3:$C$9991,3,FALSE)</f>
        <v>Infernal Guardian</v>
      </c>
      <c r="C228" s="8" t="str">
        <f>VLOOKUP(A228,'Sets data'!$A$3:$C$9991,2,FALSE)</f>
        <v>Infernaler Wächter</v>
      </c>
    </row>
    <row r="229" spans="1:3" x14ac:dyDescent="0.25">
      <c r="A229" s="5">
        <v>273</v>
      </c>
      <c r="B229" s="8" t="str">
        <f>VLOOKUP(A229,'Sets data'!$A$3:$C$9991,3,FALSE)</f>
        <v>Ilambris</v>
      </c>
      <c r="C229" s="8" t="str">
        <f>VLOOKUP(A229,'Sets data'!$A$3:$C$9991,2,FALSE)</f>
        <v>Ilambris</v>
      </c>
    </row>
    <row r="230" spans="1:3" x14ac:dyDescent="0.25">
      <c r="A230" s="5">
        <v>274</v>
      </c>
      <c r="B230" s="8" t="str">
        <f>VLOOKUP(A230,'Sets data'!$A$3:$C$9991,3,FALSE)</f>
        <v>Iceheart</v>
      </c>
      <c r="C230" s="8" t="str">
        <f>VLOOKUP(A230,'Sets data'!$A$3:$C$9991,2,FALSE)</f>
        <v>Eisherz</v>
      </c>
    </row>
    <row r="231" spans="1:3" x14ac:dyDescent="0.25">
      <c r="A231" s="5">
        <v>275</v>
      </c>
      <c r="B231" s="8" t="str">
        <f>VLOOKUP(A231,'Sets data'!$A$3:$C$9991,3,FALSE)</f>
        <v>Stormfist</v>
      </c>
      <c r="C231" s="8" t="str">
        <f>VLOOKUP(A231,'Sets data'!$A$3:$C$9991,2,FALSE)</f>
        <v>Sturmfaust</v>
      </c>
    </row>
    <row r="232" spans="1:3" x14ac:dyDescent="0.25">
      <c r="A232" s="5">
        <v>276</v>
      </c>
      <c r="B232" s="8" t="str">
        <f>VLOOKUP(A232,'Sets data'!$A$3:$C$9991,3,FALSE)</f>
        <v>Tremorscale</v>
      </c>
      <c r="C232" s="8" t="str">
        <f>VLOOKUP(A232,'Sets data'!$A$3:$C$9991,2,FALSE)</f>
        <v>Bebenschuppe</v>
      </c>
    </row>
    <row r="233" spans="1:3" x14ac:dyDescent="0.25">
      <c r="A233" s="5">
        <v>277</v>
      </c>
      <c r="B233" s="8" t="str">
        <f>VLOOKUP(A233,'Sets data'!$A$3:$C$9991,3,FALSE)</f>
        <v>Pirate Skeleton</v>
      </c>
      <c r="C233" s="8" t="str">
        <f>VLOOKUP(A233,'Sets data'!$A$3:$C$9991,2,FALSE)</f>
        <v>Piratenskelett</v>
      </c>
    </row>
    <row r="234" spans="1:3" x14ac:dyDescent="0.25">
      <c r="A234" s="5">
        <v>278</v>
      </c>
      <c r="B234" s="8" t="str">
        <f>VLOOKUP(A234,'Sets data'!$A$3:$C$9991,3,FALSE)</f>
        <v>The Troll King</v>
      </c>
      <c r="C234" s="8" t="str">
        <f>VLOOKUP(A234,'Sets data'!$A$3:$C$9991,2,FALSE)</f>
        <v>Trollkönig</v>
      </c>
    </row>
    <row r="235" spans="1:3" x14ac:dyDescent="0.25">
      <c r="A235" s="5">
        <v>279</v>
      </c>
      <c r="B235" s="8" t="str">
        <f>VLOOKUP(A235,'Sets data'!$A$3:$C$9991,3,FALSE)</f>
        <v>Selene</v>
      </c>
      <c r="C235" s="8" t="str">
        <f>VLOOKUP(A235,'Sets data'!$A$3:$C$9991,2,FALSE)</f>
        <v>Selene</v>
      </c>
    </row>
    <row r="236" spans="1:3" x14ac:dyDescent="0.25">
      <c r="A236" s="5">
        <v>280</v>
      </c>
      <c r="B236" s="8" t="str">
        <f>VLOOKUP(A236,'Sets data'!$A$3:$C$9991,3,FALSE)</f>
        <v>Grothdarr</v>
      </c>
      <c r="C236" s="8" t="str">
        <f>VLOOKUP(A236,'Sets data'!$A$3:$C$9991,2,FALSE)</f>
        <v>Grothdarr</v>
      </c>
    </row>
    <row r="237" spans="1:3" x14ac:dyDescent="0.25">
      <c r="A237" s="12">
        <v>281</v>
      </c>
      <c r="B237" s="8" t="str">
        <f>VLOOKUP(A237,'Sets data'!$A$3:$C$9991,3,FALSE)</f>
        <v>Armor of the Trainee</v>
      </c>
      <c r="C237" s="8" t="str">
        <f>VLOOKUP(A237,'Sets data'!$A$3:$C$9991,2,FALSE)</f>
        <v>Rüstung des Auszubildenden</v>
      </c>
    </row>
    <row r="238" spans="1:3" x14ac:dyDescent="0.25">
      <c r="A238" s="12">
        <v>282</v>
      </c>
      <c r="B238" s="8" t="str">
        <f>VLOOKUP(A238,'Sets data'!$A$3:$C$9991,3,FALSE)</f>
        <v>Vampire Cloak</v>
      </c>
      <c r="C238" s="8" t="str">
        <f>VLOOKUP(A238,'Sets data'!$A$3:$C$9991,2,FALSE)</f>
        <v>Vampirumhang</v>
      </c>
    </row>
    <row r="239" spans="1:3" x14ac:dyDescent="0.25">
      <c r="A239" s="12">
        <v>283</v>
      </c>
      <c r="B239" s="8" t="str">
        <f>VLOOKUP(A239,'Sets data'!$A$3:$C$9991,3,FALSE)</f>
        <v>Sword-Singer</v>
      </c>
      <c r="C239" s="8" t="str">
        <f>VLOOKUP(A239,'Sets data'!$A$3:$C$9991,2,FALSE)</f>
        <v>Schwertsänger</v>
      </c>
    </row>
    <row r="240" spans="1:3" x14ac:dyDescent="0.25">
      <c r="A240" s="12">
        <v>284</v>
      </c>
      <c r="B240" s="8" t="str">
        <f>VLOOKUP(A240,'Sets data'!$A$3:$C$9991,3,FALSE)</f>
        <v>Order of Diagna</v>
      </c>
      <c r="C240" s="8" t="str">
        <f>VLOOKUP(A240,'Sets data'!$A$3:$C$9991,2,FALSE)</f>
        <v>Orden von Diagna</v>
      </c>
    </row>
    <row r="241" spans="1:3" x14ac:dyDescent="0.25">
      <c r="A241" s="12">
        <v>285</v>
      </c>
      <c r="B241" s="8" t="str">
        <f>VLOOKUP(A241,'Sets data'!$A$3:$C$9991,3,FALSE)</f>
        <v>Vampire Lord</v>
      </c>
      <c r="C241" s="8" t="str">
        <f>VLOOKUP(A241,'Sets data'!$A$3:$C$9991,2,FALSE)</f>
        <v>Vampirfürst</v>
      </c>
    </row>
    <row r="242" spans="1:3" x14ac:dyDescent="0.25">
      <c r="A242" s="12">
        <v>286</v>
      </c>
      <c r="B242" s="8" t="str">
        <f>VLOOKUP(A242,'Sets data'!$A$3:$C$9991,3,FALSE)</f>
        <v>Spriggan's Thorns</v>
      </c>
      <c r="C242" s="8" t="str">
        <f>VLOOKUP(A242,'Sets data'!$A$3:$C$9991,2,FALSE)</f>
        <v>Dornen des Zweiglings</v>
      </c>
    </row>
    <row r="243" spans="1:3" x14ac:dyDescent="0.25">
      <c r="A243" s="12">
        <v>287</v>
      </c>
      <c r="B243" s="8" t="str">
        <f>VLOOKUP(A243,'Sets data'!$A$3:$C$9991,3,FALSE)</f>
        <v>Green Pact</v>
      </c>
      <c r="C243" s="8" t="str">
        <f>VLOOKUP(A243,'Sets data'!$A$3:$C$9991,2,FALSE)</f>
        <v>Der Grüne Pakt</v>
      </c>
    </row>
    <row r="244" spans="1:3" x14ac:dyDescent="0.25">
      <c r="A244" s="12">
        <v>288</v>
      </c>
      <c r="B244" s="8" t="str">
        <f>VLOOKUP(A244,'Sets data'!$A$3:$C$9991,3,FALSE)</f>
        <v>Beekeeper's Gear</v>
      </c>
      <c r="C244" s="8" t="str">
        <f>VLOOKUP(A244,'Sets data'!$A$3:$C$9991,2,FALSE)</f>
        <v>Werkzeug des Bienenhüters</v>
      </c>
    </row>
    <row r="245" spans="1:3" x14ac:dyDescent="0.25">
      <c r="A245" s="12">
        <v>289</v>
      </c>
      <c r="B245" s="8" t="str">
        <f>VLOOKUP(A245,'Sets data'!$A$3:$C$9991,3,FALSE)</f>
        <v>Spinner's Garments</v>
      </c>
      <c r="C245" s="8" t="str">
        <f>VLOOKUP(A245,'Sets data'!$A$3:$C$9991,2,FALSE)</f>
        <v>Gewänder des Webers</v>
      </c>
    </row>
    <row r="246" spans="1:3" x14ac:dyDescent="0.25">
      <c r="A246" s="12">
        <v>290</v>
      </c>
      <c r="B246" s="8" t="str">
        <f>VLOOKUP(A246,'Sets data'!$A$3:$C$9991,3,FALSE)</f>
        <v>Skooma Smuggler</v>
      </c>
      <c r="C246" s="8" t="str">
        <f>VLOOKUP(A246,'Sets data'!$A$3:$C$9991,2,FALSE)</f>
        <v>Skoomaschmuggler</v>
      </c>
    </row>
    <row r="247" spans="1:3" x14ac:dyDescent="0.25">
      <c r="A247" s="12">
        <v>291</v>
      </c>
      <c r="B247" s="8" t="str">
        <f>VLOOKUP(A247,'Sets data'!$A$3:$C$9991,3,FALSE)</f>
        <v>Shalk Exoskeleton</v>
      </c>
      <c r="C247" s="8" t="str">
        <f>VLOOKUP(A247,'Sets data'!$A$3:$C$9991,2,FALSE)</f>
        <v>Schröterpanzer</v>
      </c>
    </row>
    <row r="248" spans="1:3" x14ac:dyDescent="0.25">
      <c r="A248" s="12">
        <v>292</v>
      </c>
      <c r="B248" s="8" t="str">
        <f>VLOOKUP(A248,'Sets data'!$A$3:$C$9991,3,FALSE)</f>
        <v>Mother's Sorrow</v>
      </c>
      <c r="C248" s="8" t="str">
        <f>VLOOKUP(A248,'Sets data'!$A$3:$C$9991,2,FALSE)</f>
        <v>Muttertränen</v>
      </c>
    </row>
    <row r="249" spans="1:3" x14ac:dyDescent="0.25">
      <c r="A249" s="12">
        <v>293</v>
      </c>
      <c r="B249" s="8" t="str">
        <f>VLOOKUP(A249,'Sets data'!$A$3:$C$9991,3,FALSE)</f>
        <v>Plague Doctor</v>
      </c>
      <c r="C249" s="8" t="str">
        <f>VLOOKUP(A249,'Sets data'!$A$3:$C$9991,2,FALSE)</f>
        <v>Seuchendoktor</v>
      </c>
    </row>
    <row r="250" spans="1:3" x14ac:dyDescent="0.25">
      <c r="A250" s="12">
        <v>294</v>
      </c>
      <c r="B250" s="8" t="str">
        <f>VLOOKUP(A250,'Sets data'!$A$3:$C$9991,3,FALSE)</f>
        <v>Ysgramor's Birthright</v>
      </c>
      <c r="C250" s="8" t="str">
        <f>VLOOKUP(A250,'Sets data'!$A$3:$C$9991,2,FALSE)</f>
        <v>Ysgramors Geburtsrecht</v>
      </c>
    </row>
    <row r="251" spans="1:3" x14ac:dyDescent="0.25">
      <c r="A251" s="12">
        <v>295</v>
      </c>
      <c r="B251" s="8" t="str">
        <f>VLOOKUP(A251,'Sets data'!$A$3:$C$9991,3,FALSE)</f>
        <v>Jailbreaker</v>
      </c>
      <c r="C251" s="8" t="str">
        <f>VLOOKUP(A251,'Sets data'!$A$3:$C$9991,2,FALSE)</f>
        <v>Ausbrecher</v>
      </c>
    </row>
    <row r="252" spans="1:3" x14ac:dyDescent="0.25">
      <c r="A252" s="12">
        <v>296</v>
      </c>
      <c r="B252" s="8" t="str">
        <f>VLOOKUP(A252,'Sets data'!$A$3:$C$9991,3,FALSE)</f>
        <v>Spelunker</v>
      </c>
      <c r="C252" s="8" t="str">
        <f>VLOOKUP(A252,'Sets data'!$A$3:$C$9991,2,FALSE)</f>
        <v>Höhlenforscher</v>
      </c>
    </row>
    <row r="253" spans="1:3" x14ac:dyDescent="0.25">
      <c r="A253" s="12">
        <v>297</v>
      </c>
      <c r="B253" s="8" t="str">
        <f>VLOOKUP(A253,'Sets data'!$A$3:$C$9991,3,FALSE)</f>
        <v>Spider Cultist Cowl</v>
      </c>
      <c r="C253" s="8" t="str">
        <f>VLOOKUP(A253,'Sets data'!$A$3:$C$9991,2,FALSE)</f>
        <v>Spinnenkultistenkutte</v>
      </c>
    </row>
    <row r="254" spans="1:3" x14ac:dyDescent="0.25">
      <c r="A254" s="12">
        <v>298</v>
      </c>
      <c r="B254" s="8" t="str">
        <f>VLOOKUP(A254,'Sets data'!$A$3:$C$9991,3,FALSE)</f>
        <v>Light Speaker</v>
      </c>
      <c r="C254" s="8" t="str">
        <f>VLOOKUP(A254,'Sets data'!$A$3:$C$9991,2,FALSE)</f>
        <v>Lichtsprecher</v>
      </c>
    </row>
    <row r="255" spans="1:3" x14ac:dyDescent="0.25">
      <c r="A255" s="12">
        <v>299</v>
      </c>
      <c r="B255" s="8" t="str">
        <f>VLOOKUP(A255,'Sets data'!$A$3:$C$9991,3,FALSE)</f>
        <v>Toothrow</v>
      </c>
      <c r="C255" s="8" t="str">
        <f>VLOOKUP(A255,'Sets data'!$A$3:$C$9991,2,FALSE)</f>
        <v>Zahnreihe</v>
      </c>
    </row>
    <row r="256" spans="1:3" x14ac:dyDescent="0.25">
      <c r="A256" s="12">
        <v>300</v>
      </c>
      <c r="B256" s="8" t="str">
        <f>VLOOKUP(A256,'Sets data'!$A$3:$C$9991,3,FALSE)</f>
        <v>Netch's Touch</v>
      </c>
      <c r="C256" s="8" t="str">
        <f>VLOOKUP(A256,'Sets data'!$A$3:$C$9991,2,FALSE)</f>
        <v>Berührung des Netch</v>
      </c>
    </row>
    <row r="257" spans="1:3" x14ac:dyDescent="0.25">
      <c r="A257" s="12">
        <v>301</v>
      </c>
      <c r="B257" s="8" t="str">
        <f>VLOOKUP(A257,'Sets data'!$A$3:$C$9991,3,FALSE)</f>
        <v>Strength of the Automaton</v>
      </c>
      <c r="C257" s="8" t="str">
        <f>VLOOKUP(A257,'Sets data'!$A$3:$C$9991,2,FALSE)</f>
        <v>Stärke des Automaten</v>
      </c>
    </row>
    <row r="258" spans="1:3" x14ac:dyDescent="0.25">
      <c r="A258" s="12">
        <v>302</v>
      </c>
      <c r="B258" s="8" t="str">
        <f>VLOOKUP(A258,'Sets data'!$A$3:$C$9991,3,FALSE)</f>
        <v>Leviathan</v>
      </c>
      <c r="C258" s="8" t="str">
        <f>VLOOKUP(A258,'Sets data'!$A$3:$C$9991,2,FALSE)</f>
        <v>Leviathan</v>
      </c>
    </row>
    <row r="259" spans="1:3" x14ac:dyDescent="0.25">
      <c r="A259" s="12">
        <v>303</v>
      </c>
      <c r="B259" s="8" t="str">
        <f>VLOOKUP(A259,'Sets data'!$A$3:$C$9991,3,FALSE)</f>
        <v>Lamia's Song</v>
      </c>
      <c r="C259" s="8" t="str">
        <f>VLOOKUP(A259,'Sets data'!$A$3:$C$9991,2,FALSE)</f>
        <v>Lied der Lamie</v>
      </c>
    </row>
    <row r="260" spans="1:3" x14ac:dyDescent="0.25">
      <c r="A260" s="12">
        <v>304</v>
      </c>
      <c r="B260" s="8" t="str">
        <f>VLOOKUP(A260,'Sets data'!$A$3:$C$9991,3,FALSE)</f>
        <v>Medusa</v>
      </c>
      <c r="C260" s="8" t="str">
        <f>VLOOKUP(A260,'Sets data'!$A$3:$C$9991,2,FALSE)</f>
        <v>Versteinernder Blick</v>
      </c>
    </row>
    <row r="261" spans="1:3" x14ac:dyDescent="0.25">
      <c r="A261" s="12">
        <v>305</v>
      </c>
      <c r="B261" s="8" t="str">
        <f>VLOOKUP(A261,'Sets data'!$A$3:$C$9991,3,FALSE)</f>
        <v>Treasure Hunter</v>
      </c>
      <c r="C261" s="8" t="str">
        <f>VLOOKUP(A261,'Sets data'!$A$3:$C$9991,2,FALSE)</f>
        <v>Schatzjäger</v>
      </c>
    </row>
    <row r="262" spans="1:3" x14ac:dyDescent="0.25">
      <c r="A262" s="12">
        <v>307</v>
      </c>
      <c r="B262" s="8" t="str">
        <f>VLOOKUP(A262,'Sets data'!$A$3:$C$9991,3,FALSE)</f>
        <v>Draugr Hulk</v>
      </c>
      <c r="C262" s="8" t="str">
        <f>VLOOKUP(A262,'Sets data'!$A$3:$C$9991,2,FALSE)</f>
        <v>Schwerfälliger Draugr</v>
      </c>
    </row>
    <row r="263" spans="1:3" x14ac:dyDescent="0.25">
      <c r="A263" s="12">
        <v>308</v>
      </c>
      <c r="B263" s="8" t="str">
        <f>VLOOKUP(A263,'Sets data'!$A$3:$C$9991,3,FALSE)</f>
        <v>Bone Pirate's Tatters</v>
      </c>
      <c r="C263" s="8" t="str">
        <f>VLOOKUP(A263,'Sets data'!$A$3:$C$9991,2,FALSE)</f>
        <v>Lumpen des Knochenpiraten</v>
      </c>
    </row>
    <row r="264" spans="1:3" x14ac:dyDescent="0.25">
      <c r="A264" s="12">
        <v>309</v>
      </c>
      <c r="B264" s="8" t="str">
        <f>VLOOKUP(A264,'Sets data'!$A$3:$C$9991,3,FALSE)</f>
        <v>Knight-errant's Mail</v>
      </c>
      <c r="C264" s="8" t="str">
        <f>VLOOKUP(A264,'Sets data'!$A$3:$C$9991,2,FALSE)</f>
        <v>Platten des Wanderritters</v>
      </c>
    </row>
    <row r="265" spans="1:3" x14ac:dyDescent="0.25">
      <c r="A265" s="12">
        <v>310</v>
      </c>
      <c r="B265" s="8" t="str">
        <f>VLOOKUP(A265,'Sets data'!$A$3:$C$9991,3,FALSE)</f>
        <v>Sword Dancer</v>
      </c>
      <c r="C265" s="8" t="str">
        <f>VLOOKUP(A265,'Sets data'!$A$3:$C$9991,2,FALSE)</f>
        <v>Schwerttänzer</v>
      </c>
    </row>
    <row r="266" spans="1:3" x14ac:dyDescent="0.25">
      <c r="A266" s="12">
        <v>311</v>
      </c>
      <c r="B266" s="8" t="str">
        <f>VLOOKUP(A266,'Sets data'!$A$3:$C$9991,3,FALSE)</f>
        <v>Rattlecage</v>
      </c>
      <c r="C266" s="8" t="str">
        <f>VLOOKUP(A266,'Sets data'!$A$3:$C$9991,2,FALSE)</f>
        <v>Klapperkäfig</v>
      </c>
    </row>
    <row r="267" spans="1:3" x14ac:dyDescent="0.25">
      <c r="A267" s="12">
        <v>313</v>
      </c>
      <c r="B267" s="8" t="str">
        <f>VLOOKUP(A267,'Sets data'!$A$3:$C$9991,3,FALSE)</f>
        <v>Titanic Cleave</v>
      </c>
      <c r="C267" s="8" t="str">
        <f>VLOOKUP(A267,'Sets data'!$A$3:$C$9991,2,FALSE)</f>
        <v>Titanisches Trennen</v>
      </c>
    </row>
    <row r="268" spans="1:3" x14ac:dyDescent="0.25">
      <c r="A268" s="12">
        <v>314</v>
      </c>
      <c r="B268" s="8" t="str">
        <f>VLOOKUP(A268,'Sets data'!$A$3:$C$9991,3,FALSE)</f>
        <v>Puncturing Remedy</v>
      </c>
      <c r="C268" s="8" t="str">
        <f>VLOOKUP(A268,'Sets data'!$A$3:$C$9991,2,FALSE)</f>
        <v>Durchschlagende Genesung</v>
      </c>
    </row>
    <row r="269" spans="1:3" x14ac:dyDescent="0.25">
      <c r="A269" s="12">
        <v>315</v>
      </c>
      <c r="B269" s="8" t="str">
        <f>VLOOKUP(A269,'Sets data'!$A$3:$C$9991,3,FALSE)</f>
        <v>Stinging Slashes</v>
      </c>
      <c r="C269" s="8" t="str">
        <f>VLOOKUP(A269,'Sets data'!$A$3:$C$9991,2,FALSE)</f>
        <v>Stechende Schnitte</v>
      </c>
    </row>
    <row r="270" spans="1:3" x14ac:dyDescent="0.25">
      <c r="A270" s="12">
        <v>316</v>
      </c>
      <c r="B270" s="8" t="str">
        <f>VLOOKUP(A270,'Sets data'!$A$3:$C$9991,3,FALSE)</f>
        <v>Caustic Arrow</v>
      </c>
      <c r="C270" s="8" t="str">
        <f>VLOOKUP(A270,'Sets data'!$A$3:$C$9991,2,FALSE)</f>
        <v>Beißender Pfeil</v>
      </c>
    </row>
    <row r="271" spans="1:3" x14ac:dyDescent="0.25">
      <c r="A271" s="12">
        <v>317</v>
      </c>
      <c r="B271" s="8" t="str">
        <f>VLOOKUP(A271,'Sets data'!$A$3:$C$9991,3,FALSE)</f>
        <v>Destructive Impact</v>
      </c>
      <c r="C271" s="8" t="str">
        <f>VLOOKUP(A271,'Sets data'!$A$3:$C$9991,2,FALSE)</f>
        <v>Zerstörerischer Einschlag</v>
      </c>
    </row>
    <row r="272" spans="1:3" x14ac:dyDescent="0.25">
      <c r="A272" s="12">
        <v>318</v>
      </c>
      <c r="B272" s="8" t="str">
        <f>VLOOKUP(A272,'Sets data'!$A$3:$C$9991,3,FALSE)</f>
        <v>Grand Rejuvenation</v>
      </c>
      <c r="C272" s="8" t="str">
        <f>VLOOKUP(A272,'Sets data'!$A$3:$C$9991,2,FALSE)</f>
        <v>Große Verjüngung</v>
      </c>
    </row>
    <row r="273" spans="1:3" x14ac:dyDescent="0.25">
      <c r="A273" s="12">
        <v>320</v>
      </c>
      <c r="B273" s="8" t="str">
        <f>VLOOKUP(A273,'Sets data'!$A$3:$C$9991,3,FALSE)</f>
        <v>War Maiden</v>
      </c>
      <c r="C273" s="8" t="str">
        <f>VLOOKUP(A273,'Sets data'!$A$3:$C$9991,2,FALSE)</f>
        <v>Kriegsjungfer</v>
      </c>
    </row>
    <row r="274" spans="1:3" x14ac:dyDescent="0.25">
      <c r="A274" s="12">
        <v>321</v>
      </c>
      <c r="B274" s="8" t="str">
        <f>VLOOKUP(A274,'Sets data'!$A$3:$C$9991,3,FALSE)</f>
        <v>Defiler</v>
      </c>
      <c r="C274" s="8" t="str">
        <f>VLOOKUP(A274,'Sets data'!$A$3:$C$9991,2,FALSE)</f>
        <v>Schänder</v>
      </c>
    </row>
    <row r="275" spans="1:3" x14ac:dyDescent="0.25">
      <c r="A275" s="12">
        <v>322</v>
      </c>
      <c r="B275" s="8" t="str">
        <f>VLOOKUP(A275,'Sets data'!$A$3:$C$9991,3,FALSE)</f>
        <v>Warrior-Poet</v>
      </c>
      <c r="C275" s="8" t="str">
        <f>VLOOKUP(A275,'Sets data'!$A$3:$C$9991,2,FALSE)</f>
        <v>Kriegerpoet</v>
      </c>
    </row>
    <row r="276" spans="1:3" x14ac:dyDescent="0.25">
      <c r="A276" s="5">
        <v>323</v>
      </c>
      <c r="B276" s="8" t="str">
        <f>VLOOKUP(A276,'Sets data'!$A$3:$C$9991,3,FALSE)</f>
        <v>Assassin's Guile</v>
      </c>
      <c r="C276" s="8" t="str">
        <f>VLOOKUP(A276,'Sets data'!$A$3:$C$9991,2,FALSE)</f>
        <v>Assassinenlist</v>
      </c>
    </row>
    <row r="277" spans="1:3" x14ac:dyDescent="0.25">
      <c r="A277" s="5">
        <v>324</v>
      </c>
      <c r="B277" s="8" t="str">
        <f>VLOOKUP(A277,'Sets data'!$A$3:$C$9991,3,FALSE)</f>
        <v>Daedric Trickery</v>
      </c>
      <c r="C277" s="8" t="str">
        <f>VLOOKUP(A277,'Sets data'!$A$3:$C$9991,2,FALSE)</f>
        <v>Daedrische Gaunerei</v>
      </c>
    </row>
    <row r="278" spans="1:3" x14ac:dyDescent="0.25">
      <c r="A278" s="5">
        <v>325</v>
      </c>
      <c r="B278" s="8" t="str">
        <f>VLOOKUP(A278,'Sets data'!$A$3:$C$9991,3,FALSE)</f>
        <v>Shacklebreaker</v>
      </c>
      <c r="C278" s="8" t="str">
        <f>VLOOKUP(A278,'Sets data'!$A$3:$C$9991,2,FALSE)</f>
        <v>Kettensprenger</v>
      </c>
    </row>
    <row r="279" spans="1:3" x14ac:dyDescent="0.25">
      <c r="A279" s="12">
        <v>326</v>
      </c>
      <c r="B279" s="8" t="str">
        <f>VLOOKUP(A279,'Sets data'!$A$3:$C$9991,3,FALSE)</f>
        <v>Vanguard's Challenge</v>
      </c>
      <c r="C279" s="8" t="str">
        <f>VLOOKUP(A279,'Sets data'!$A$3:$C$9991,2,FALSE)</f>
        <v>Vorhutdisput</v>
      </c>
    </row>
    <row r="280" spans="1:3" x14ac:dyDescent="0.25">
      <c r="A280" s="12">
        <v>327</v>
      </c>
      <c r="B280" s="8" t="str">
        <f>VLOOKUP(A280,'Sets data'!$A$3:$C$9991,3,FALSE)</f>
        <v>Coward's Gear</v>
      </c>
      <c r="C280" s="8" t="str">
        <f>VLOOKUP(A280,'Sets data'!$A$3:$C$9991,2,FALSE)</f>
        <v>Feiglingstracht</v>
      </c>
    </row>
    <row r="281" spans="1:3" x14ac:dyDescent="0.25">
      <c r="A281" s="12">
        <v>328</v>
      </c>
      <c r="B281" s="8" t="str">
        <f>VLOOKUP(A281,'Sets data'!$A$3:$C$9991,3,FALSE)</f>
        <v>Knight Slayer</v>
      </c>
      <c r="C281" s="8" t="str">
        <f>VLOOKUP(A281,'Sets data'!$A$3:$C$9991,2,FALSE)</f>
        <v>Ritterschlächter</v>
      </c>
    </row>
    <row r="282" spans="1:3" x14ac:dyDescent="0.25">
      <c r="A282" s="12">
        <v>329</v>
      </c>
      <c r="B282" s="8" t="str">
        <f>VLOOKUP(A282,'Sets data'!$A$3:$C$9991,3,FALSE)</f>
        <v>Wizard's Riposte</v>
      </c>
      <c r="C282" s="8" t="str">
        <f>VLOOKUP(A282,'Sets data'!$A$3:$C$9991,2,FALSE)</f>
        <v>Zaubererreplik</v>
      </c>
    </row>
    <row r="283" spans="1:3" x14ac:dyDescent="0.25">
      <c r="A283" s="12">
        <v>330</v>
      </c>
      <c r="B283" s="8" t="str">
        <f>VLOOKUP(A283,'Sets data'!$A$3:$C$9991,3,FALSE)</f>
        <v>Automated Defense</v>
      </c>
      <c r="C283" s="8" t="str">
        <f>VLOOKUP(A283,'Sets data'!$A$3:$C$9991,2,FALSE)</f>
        <v>Automatisierte Verteidigung</v>
      </c>
    </row>
    <row r="284" spans="1:3" x14ac:dyDescent="0.25">
      <c r="A284" s="12">
        <v>331</v>
      </c>
      <c r="B284" s="8" t="str">
        <f>VLOOKUP(A284,'Sets data'!$A$3:$C$9991,3,FALSE)</f>
        <v>War Machine</v>
      </c>
      <c r="C284" s="8" t="str">
        <f>VLOOKUP(A284,'Sets data'!$A$3:$C$9991,2,FALSE)</f>
        <v>Kriegsmaschine</v>
      </c>
    </row>
    <row r="285" spans="1:3" x14ac:dyDescent="0.25">
      <c r="A285" s="12">
        <v>332</v>
      </c>
      <c r="B285" s="8" t="str">
        <f>VLOOKUP(A285,'Sets data'!$A$3:$C$9991,3,FALSE)</f>
        <v>Master Architect</v>
      </c>
      <c r="C285" s="8" t="str">
        <f>VLOOKUP(A285,'Sets data'!$A$3:$C$9991,2,FALSE)</f>
        <v>Meisterarchitekt</v>
      </c>
    </row>
    <row r="286" spans="1:3" x14ac:dyDescent="0.25">
      <c r="A286" s="12">
        <v>333</v>
      </c>
      <c r="B286" s="8" t="str">
        <f>VLOOKUP(A286,'Sets data'!$A$3:$C$9991,3,FALSE)</f>
        <v>Inventor's Guard</v>
      </c>
      <c r="C286" s="8" t="str">
        <f>VLOOKUP(A286,'Sets data'!$A$3:$C$9991,2,FALSE)</f>
        <v>Erfindergarde</v>
      </c>
    </row>
    <row r="287" spans="1:3" x14ac:dyDescent="0.25">
      <c r="A287" s="12">
        <v>334</v>
      </c>
      <c r="B287" s="8" t="str">
        <f>VLOOKUP(A287,'Sets data'!$A$3:$C$9991,3,FALSE)</f>
        <v>Impregnable Armor</v>
      </c>
      <c r="C287" s="8" t="str">
        <f>VLOOKUP(A287,'Sets data'!$A$3:$C$9991,2,FALSE)</f>
        <v>Unüberwindliche Rüstung</v>
      </c>
    </row>
    <row r="288" spans="1:3" x14ac:dyDescent="0.25">
      <c r="A288" s="12">
        <v>335</v>
      </c>
      <c r="B288" s="8" t="str">
        <f>VLOOKUP(A288,'Sets data'!$A$3:$C$9991,3,FALSE)</f>
        <v>Draugr's Rest</v>
      </c>
      <c r="C288" s="8" t="str">
        <f>VLOOKUP(A288,'Sets data'!$A$3:$C$9991,2,FALSE)</f>
        <v>Draugrruhe</v>
      </c>
    </row>
    <row r="289" spans="1:3" x14ac:dyDescent="0.25">
      <c r="A289" s="12">
        <v>336</v>
      </c>
      <c r="B289" s="8" t="str">
        <f>VLOOKUP(A289,'Sets data'!$A$3:$C$9991,3,FALSE)</f>
        <v>Pillar of Nirn</v>
      </c>
      <c r="C289" s="8" t="str">
        <f>VLOOKUP(A289,'Sets data'!$A$3:$C$9991,2,FALSE)</f>
        <v>Säulen von Nirn</v>
      </c>
    </row>
    <row r="290" spans="1:3" x14ac:dyDescent="0.25">
      <c r="A290" s="12">
        <v>337</v>
      </c>
      <c r="B290" s="8" t="str">
        <f>VLOOKUP(A290,'Sets data'!$A$3:$C$9991,3,FALSE)</f>
        <v>Ironblood</v>
      </c>
      <c r="C290" s="8" t="str">
        <f>VLOOKUP(A290,'Sets data'!$A$3:$C$9991,2,FALSE)</f>
        <v>Eisenblut</v>
      </c>
    </row>
    <row r="291" spans="1:3" x14ac:dyDescent="0.25">
      <c r="A291" s="12">
        <v>338</v>
      </c>
      <c r="B291" s="8" t="str">
        <f>VLOOKUP(A291,'Sets data'!$A$3:$C$9991,3,FALSE)</f>
        <v>Flame Blossom</v>
      </c>
      <c r="C291" s="8" t="str">
        <f>VLOOKUP(A291,'Sets data'!$A$3:$C$9991,2,FALSE)</f>
        <v>Flammenblüte</v>
      </c>
    </row>
    <row r="292" spans="1:3" x14ac:dyDescent="0.25">
      <c r="A292" s="12">
        <v>339</v>
      </c>
      <c r="B292" s="8" t="str">
        <f>VLOOKUP(A292,'Sets data'!$A$3:$C$9991,3,FALSE)</f>
        <v>Blooddrinker</v>
      </c>
      <c r="C292" s="8" t="str">
        <f>VLOOKUP(A292,'Sets data'!$A$3:$C$9991,2,FALSE)</f>
        <v>Bluttrinker</v>
      </c>
    </row>
    <row r="293" spans="1:3" x14ac:dyDescent="0.25">
      <c r="A293" s="12">
        <v>340</v>
      </c>
      <c r="B293" s="8" t="str">
        <f>VLOOKUP(A293,'Sets data'!$A$3:$C$9991,3,FALSE)</f>
        <v>Hagraven's Garden</v>
      </c>
      <c r="C293" s="8" t="str">
        <f>VLOOKUP(A293,'Sets data'!$A$3:$C$9991,2,FALSE)</f>
        <v>Vettelgarten</v>
      </c>
    </row>
    <row r="294" spans="1:3" x14ac:dyDescent="0.25">
      <c r="A294" s="5">
        <v>341</v>
      </c>
      <c r="B294" s="8" t="str">
        <f>VLOOKUP(A294,'Sets data'!$A$3:$C$9991,3,FALSE)</f>
        <v>Earthgore</v>
      </c>
      <c r="C294" s="8" t="str">
        <f>VLOOKUP(A294,'Sets data'!$A$3:$C$9991,2,FALSE)</f>
        <v>Erdbluter</v>
      </c>
    </row>
    <row r="295" spans="1:3" x14ac:dyDescent="0.25">
      <c r="A295" s="5">
        <v>342</v>
      </c>
      <c r="B295" s="8" t="str">
        <f>VLOOKUP(A295,'Sets data'!$A$3:$C$9991,3,FALSE)</f>
        <v>Domihaus</v>
      </c>
      <c r="C295" s="8" t="str">
        <f>VLOOKUP(A295,'Sets data'!$A$3:$C$9991,2,FALSE)</f>
        <v>Domihaus</v>
      </c>
    </row>
    <row r="296" spans="1:3" x14ac:dyDescent="0.25">
      <c r="A296" s="12">
        <v>343</v>
      </c>
      <c r="B296" s="8" t="str">
        <f>VLOOKUP(A296,'Sets data'!$A$3:$C$9991,3,FALSE)</f>
        <v>Caluurion's Legacy</v>
      </c>
      <c r="C296" s="8" t="str">
        <f>VLOOKUP(A296,'Sets data'!$A$3:$C$9991,2,FALSE)</f>
        <v>Caluurions Erbe</v>
      </c>
    </row>
    <row r="297" spans="1:3" x14ac:dyDescent="0.25">
      <c r="A297" s="12">
        <v>344</v>
      </c>
      <c r="B297" s="8" t="str">
        <f>VLOOKUP(A297,'Sets data'!$A$3:$C$9991,3,FALSE)</f>
        <v>Trappings of Invigoration</v>
      </c>
      <c r="C297" s="8" t="str">
        <f>VLOOKUP(A297,'Sets data'!$A$3:$C$9991,2,FALSE)</f>
        <v>Stärkungsprunk</v>
      </c>
    </row>
    <row r="298" spans="1:3" x14ac:dyDescent="0.25">
      <c r="A298" s="12">
        <v>345</v>
      </c>
      <c r="B298" s="8" t="str">
        <f>VLOOKUP(A298,'Sets data'!$A$3:$C$9991,3,FALSE)</f>
        <v>Ulfnor's Favor</v>
      </c>
      <c r="C298" s="8" t="str">
        <f>VLOOKUP(A298,'Sets data'!$A$3:$C$9991,2,FALSE)</f>
        <v>Ulfnors Gunst</v>
      </c>
    </row>
    <row r="299" spans="1:3" x14ac:dyDescent="0.25">
      <c r="A299" s="12">
        <v>346</v>
      </c>
      <c r="B299" s="8" t="str">
        <f>VLOOKUP(A299,'Sets data'!$A$3:$C$9991,3,FALSE)</f>
        <v>Jorvuld's Guidance</v>
      </c>
      <c r="C299" s="8" t="str">
        <f>VLOOKUP(A299,'Sets data'!$A$3:$C$9991,2,FALSE)</f>
        <v>Jorvulds Führung</v>
      </c>
    </row>
    <row r="300" spans="1:3" x14ac:dyDescent="0.25">
      <c r="A300" s="12">
        <v>347</v>
      </c>
      <c r="B300" s="8" t="str">
        <f>VLOOKUP(A300,'Sets data'!$A$3:$C$9991,3,FALSE)</f>
        <v>Plague Slinger</v>
      </c>
      <c r="C300" s="8" t="str">
        <f>VLOOKUP(A300,'Sets data'!$A$3:$C$9991,2,FALSE)</f>
        <v>Seuchenschleuder</v>
      </c>
    </row>
    <row r="301" spans="1:3" x14ac:dyDescent="0.25">
      <c r="A301" s="12">
        <v>348</v>
      </c>
      <c r="B301" s="8" t="str">
        <f>VLOOKUP(A301,'Sets data'!$A$3:$C$9991,3,FALSE)</f>
        <v>Curse of Doylemish</v>
      </c>
      <c r="C301" s="8" t="str">
        <f>VLOOKUP(A301,'Sets data'!$A$3:$C$9991,2,FALSE)</f>
        <v>Fluch von Doylemish</v>
      </c>
    </row>
    <row r="302" spans="1:3" x14ac:dyDescent="0.25">
      <c r="A302" s="5">
        <v>349</v>
      </c>
      <c r="B302" s="8" t="str">
        <f>VLOOKUP(A302,'Sets data'!$A$3:$C$9991,3,FALSE)</f>
        <v>Thurvokun</v>
      </c>
      <c r="C302" s="8" t="str">
        <f>VLOOKUP(A302,'Sets data'!$A$3:$C$9991,2,FALSE)</f>
        <v>Thurvokun</v>
      </c>
    </row>
    <row r="303" spans="1:3" x14ac:dyDescent="0.25">
      <c r="A303" s="5">
        <v>350</v>
      </c>
      <c r="B303" s="8" t="str">
        <f>VLOOKUP(A303,'Sets data'!$A$3:$C$9991,3,FALSE)</f>
        <v>Zaan</v>
      </c>
      <c r="C303" s="8" t="str">
        <f>VLOOKUP(A303,'Sets data'!$A$3:$C$9991,2,FALSE)</f>
        <v>Zaan</v>
      </c>
    </row>
    <row r="304" spans="1:3" x14ac:dyDescent="0.25">
      <c r="A304" s="5">
        <v>351</v>
      </c>
      <c r="B304" s="8" t="str">
        <f>VLOOKUP(A304,'Sets data'!$A$3:$C$9991,3,FALSE)</f>
        <v>Innate Axiom</v>
      </c>
      <c r="C304" s="8" t="str">
        <f>VLOOKUP(A304,'Sets data'!$A$3:$C$9991,2,FALSE)</f>
        <v>Kernaxiom</v>
      </c>
    </row>
    <row r="305" spans="1:3" x14ac:dyDescent="0.25">
      <c r="A305" s="5">
        <v>352</v>
      </c>
      <c r="B305" s="8" t="str">
        <f>VLOOKUP(A305,'Sets data'!$A$3:$C$9991,3,FALSE)</f>
        <v>Fortified Brass</v>
      </c>
      <c r="C305" s="8" t="str">
        <f>VLOOKUP(A305,'Sets data'!$A$3:$C$9991,2,FALSE)</f>
        <v>Messingpanzer</v>
      </c>
    </row>
    <row r="306" spans="1:3" x14ac:dyDescent="0.25">
      <c r="A306" s="5">
        <v>353</v>
      </c>
      <c r="B306" s="8" t="str">
        <f>VLOOKUP(A306,'Sets data'!$A$3:$C$9991,3,FALSE)</f>
        <v>Mechanical Acuity</v>
      </c>
      <c r="C306" s="8" t="str">
        <f>VLOOKUP(A306,'Sets data'!$A$3:$C$9991,2,FALSE)</f>
        <v>Mechanikblick</v>
      </c>
    </row>
    <row r="307" spans="1:3" x14ac:dyDescent="0.25">
      <c r="A307" s="12">
        <v>354</v>
      </c>
      <c r="B307" s="8" t="str">
        <f>VLOOKUP(A307,'Sets data'!$A$3:$C$9991,3,FALSE)</f>
        <v>Mad Tinkerer</v>
      </c>
      <c r="C307" s="8" t="str">
        <f>VLOOKUP(A307,'Sets data'!$A$3:$C$9991,2,FALSE)</f>
        <v>Wahntüftler</v>
      </c>
    </row>
    <row r="308" spans="1:3" x14ac:dyDescent="0.25">
      <c r="A308" s="12">
        <v>355</v>
      </c>
      <c r="B308" s="8" t="str">
        <f>VLOOKUP(A308,'Sets data'!$A$3:$C$9991,3,FALSE)</f>
        <v>Unfathomable Darkness</v>
      </c>
      <c r="C308" s="8" t="str">
        <f>VLOOKUP(A308,'Sets data'!$A$3:$C$9991,2,FALSE)</f>
        <v>Unermessliche Dunkelheit</v>
      </c>
    </row>
    <row r="309" spans="1:3" x14ac:dyDescent="0.25">
      <c r="A309" s="12">
        <v>356</v>
      </c>
      <c r="B309" s="8" t="str">
        <f>VLOOKUP(A309,'Sets data'!$A$3:$C$9991,3,FALSE)</f>
        <v>Livewire</v>
      </c>
      <c r="C309" s="8" t="str">
        <f>VLOOKUP(A309,'Sets data'!$A$3:$C$9991,2,FALSE)</f>
        <v>Stromschlag</v>
      </c>
    </row>
    <row r="310" spans="1:3" x14ac:dyDescent="0.25">
      <c r="A310" s="12">
        <v>357</v>
      </c>
      <c r="B310" s="8" t="str">
        <f>VLOOKUP(A310,'Sets data'!$A$3:$C$9991,3,FALSE)</f>
        <v>Disciplined Slash (Perfected)</v>
      </c>
      <c r="C310" s="8" t="str">
        <f>VLOOKUP(A310,'Sets data'!$A$3:$C$9991,2,FALSE)</f>
        <v>Disziplinierter Schnitt (vollendet)</v>
      </c>
    </row>
    <row r="311" spans="1:3" x14ac:dyDescent="0.25">
      <c r="A311" s="12">
        <v>358</v>
      </c>
      <c r="B311" s="8" t="str">
        <f>VLOOKUP(A311,'Sets data'!$A$3:$C$9991,3,FALSE)</f>
        <v>Defensive Position (Perfected)</v>
      </c>
      <c r="C311" s="8" t="str">
        <f>VLOOKUP(A311,'Sets data'!$A$3:$C$9991,2,FALSE)</f>
        <v>Defensive Position (vollendet)</v>
      </c>
    </row>
    <row r="312" spans="1:3" x14ac:dyDescent="0.25">
      <c r="A312" s="12">
        <v>359</v>
      </c>
      <c r="B312" s="8" t="str">
        <f>VLOOKUP(A312,'Sets data'!$A$3:$C$9991,3,FALSE)</f>
        <v>Chaotic Whirlwind (Perfected)</v>
      </c>
      <c r="C312" s="8" t="str">
        <f>VLOOKUP(A312,'Sets data'!$A$3:$C$9991,2,FALSE)</f>
        <v>Chaotischer Wirbelwind (vollendet)</v>
      </c>
    </row>
    <row r="313" spans="1:3" x14ac:dyDescent="0.25">
      <c r="A313" s="12">
        <v>360</v>
      </c>
      <c r="B313" s="8" t="str">
        <f>VLOOKUP(A313,'Sets data'!$A$3:$C$9991,3,FALSE)</f>
        <v>Piercing Spray (Perfected)</v>
      </c>
      <c r="C313" s="8" t="str">
        <f>VLOOKUP(A313,'Sets data'!$A$3:$C$9991,2,FALSE)</f>
        <v>Durchdringende Salve (vollendet)</v>
      </c>
    </row>
    <row r="314" spans="1:3" x14ac:dyDescent="0.25">
      <c r="A314" s="12">
        <v>361</v>
      </c>
      <c r="B314" s="8" t="str">
        <f>VLOOKUP(A314,'Sets data'!$A$3:$C$9991,3,FALSE)</f>
        <v>Concentrated Force (Perfected)</v>
      </c>
      <c r="C314" s="8" t="str">
        <f>VLOOKUP(A314,'Sets data'!$A$3:$C$9991,2,FALSE)</f>
        <v>Konzentrierte Kraft (vollendet)</v>
      </c>
    </row>
    <row r="315" spans="1:3" x14ac:dyDescent="0.25">
      <c r="A315" s="12">
        <v>362</v>
      </c>
      <c r="B315" s="8" t="str">
        <f>VLOOKUP(A315,'Sets data'!$A$3:$C$9991,3,FALSE)</f>
        <v>Timeless Blessing (Perfected)</v>
      </c>
      <c r="C315" s="8" t="str">
        <f>VLOOKUP(A315,'Sets data'!$A$3:$C$9991,2,FALSE)</f>
        <v>Zeitloser Segen (vollendet)</v>
      </c>
    </row>
    <row r="316" spans="1:3" x14ac:dyDescent="0.25">
      <c r="A316" s="12">
        <v>363</v>
      </c>
      <c r="B316" s="8" t="str">
        <f>VLOOKUP(A316,'Sets data'!$A$3:$C$9991,3,FALSE)</f>
        <v>Disciplined Slash</v>
      </c>
      <c r="C316" s="8" t="str">
        <f>VLOOKUP(A316,'Sets data'!$A$3:$C$9991,2,FALSE)</f>
        <v>Disziplinierter Schnitt</v>
      </c>
    </row>
    <row r="317" spans="1:3" x14ac:dyDescent="0.25">
      <c r="A317" s="12">
        <v>364</v>
      </c>
      <c r="B317" s="8" t="str">
        <f>VLOOKUP(A317,'Sets data'!$A$3:$C$9991,3,FALSE)</f>
        <v>Defensive Position</v>
      </c>
      <c r="C317" s="8" t="str">
        <f>VLOOKUP(A317,'Sets data'!$A$3:$C$9991,2,FALSE)</f>
        <v>Defensive Position</v>
      </c>
    </row>
    <row r="318" spans="1:3" x14ac:dyDescent="0.25">
      <c r="A318" s="12">
        <v>365</v>
      </c>
      <c r="B318" s="8" t="str">
        <f>VLOOKUP(A318,'Sets data'!$A$3:$C$9991,3,FALSE)</f>
        <v>Chaotic Whirlwind</v>
      </c>
      <c r="C318" s="8" t="str">
        <f>VLOOKUP(A318,'Sets data'!$A$3:$C$9991,2,FALSE)</f>
        <v>Chaotischer Wirbelwind</v>
      </c>
    </row>
    <row r="319" spans="1:3" x14ac:dyDescent="0.25">
      <c r="A319" s="12">
        <v>366</v>
      </c>
      <c r="B319" s="8" t="str">
        <f>VLOOKUP(A319,'Sets data'!$A$3:$C$9991,3,FALSE)</f>
        <v>Piercing Spray</v>
      </c>
      <c r="C319" s="8" t="str">
        <f>VLOOKUP(A319,'Sets data'!$A$3:$C$9991,2,FALSE)</f>
        <v>Durchdringende Salve</v>
      </c>
    </row>
    <row r="320" spans="1:3" x14ac:dyDescent="0.25">
      <c r="A320" s="12">
        <v>367</v>
      </c>
      <c r="B320" s="8" t="str">
        <f>VLOOKUP(A320,'Sets data'!$A$3:$C$9991,3,FALSE)</f>
        <v>Concentrated Force</v>
      </c>
      <c r="C320" s="8" t="str">
        <f>VLOOKUP(A320,'Sets data'!$A$3:$C$9991,2,FALSE)</f>
        <v>Konzentrierte Kraft</v>
      </c>
    </row>
    <row r="321" spans="1:3" x14ac:dyDescent="0.25">
      <c r="A321" s="12">
        <v>368</v>
      </c>
      <c r="B321" s="8" t="str">
        <f>VLOOKUP(A321,'Sets data'!$A$3:$C$9991,3,FALSE)</f>
        <v>Timeless Blessing</v>
      </c>
      <c r="C321" s="8" t="str">
        <f>VLOOKUP(A321,'Sets data'!$A$3:$C$9991,2,FALSE)</f>
        <v>Zeitloser Segen</v>
      </c>
    </row>
    <row r="322" spans="1:3" x14ac:dyDescent="0.25">
      <c r="A322" s="12">
        <v>369</v>
      </c>
      <c r="B322" s="8" t="str">
        <f>VLOOKUP(A322,'Sets data'!$A$3:$C$9991,3,FALSE)</f>
        <v>Merciless Charge</v>
      </c>
      <c r="C322" s="8" t="str">
        <f>VLOOKUP(A322,'Sets data'!$A$3:$C$9991,2,FALSE)</f>
        <v>Gnadenloser Ansturm</v>
      </c>
    </row>
    <row r="323" spans="1:3" x14ac:dyDescent="0.25">
      <c r="A323" s="12">
        <v>370</v>
      </c>
      <c r="B323" s="8" t="str">
        <f>VLOOKUP(A323,'Sets data'!$A$3:$C$9991,3,FALSE)</f>
        <v>Rampaging Slash</v>
      </c>
      <c r="C323" s="8" t="str">
        <f>VLOOKUP(A323,'Sets data'!$A$3:$C$9991,2,FALSE)</f>
        <v>Tobender Schnitt</v>
      </c>
    </row>
    <row r="324" spans="1:3" x14ac:dyDescent="0.25">
      <c r="A324" s="12">
        <v>371</v>
      </c>
      <c r="B324" s="8" t="str">
        <f>VLOOKUP(A324,'Sets data'!$A$3:$C$9991,3,FALSE)</f>
        <v>Cruel Flurry</v>
      </c>
      <c r="C324" s="8" t="str">
        <f>VLOOKUP(A324,'Sets data'!$A$3:$C$9991,2,FALSE)</f>
        <v>Grausamer Schlaghagel</v>
      </c>
    </row>
    <row r="325" spans="1:3" x14ac:dyDescent="0.25">
      <c r="A325" s="12">
        <v>372</v>
      </c>
      <c r="B325" s="8" t="str">
        <f>VLOOKUP(A325,'Sets data'!$A$3:$C$9991,3,FALSE)</f>
        <v>Thunderous Volley</v>
      </c>
      <c r="C325" s="8" t="str">
        <f>VLOOKUP(A325,'Sets data'!$A$3:$C$9991,2,FALSE)</f>
        <v>Donnernde Salve</v>
      </c>
    </row>
    <row r="326" spans="1:3" x14ac:dyDescent="0.25">
      <c r="A326" s="12">
        <v>373</v>
      </c>
      <c r="B326" s="8" t="str">
        <f>VLOOKUP(A326,'Sets data'!$A$3:$C$9991,3,FALSE)</f>
        <v>Crushing Wall</v>
      </c>
      <c r="C326" s="8" t="str">
        <f>VLOOKUP(A326,'Sets data'!$A$3:$C$9991,2,FALSE)</f>
        <v>Zermalmende Mauer</v>
      </c>
    </row>
    <row r="327" spans="1:3" x14ac:dyDescent="0.25">
      <c r="A327" s="12">
        <v>374</v>
      </c>
      <c r="B327" s="8" t="str">
        <f>VLOOKUP(A327,'Sets data'!$A$3:$C$9991,3,FALSE)</f>
        <v>Precise Regeneration</v>
      </c>
      <c r="C327" s="8" t="str">
        <f>VLOOKUP(A327,'Sets data'!$A$3:$C$9991,2,FALSE)</f>
        <v>Präzise Regeneration</v>
      </c>
    </row>
    <row r="328" spans="1:3" x14ac:dyDescent="0.25">
      <c r="A328" s="12">
        <v>380</v>
      </c>
      <c r="B328" s="8" t="str">
        <f>VLOOKUP(A328,'Sets data'!$A$3:$C$9991,3,FALSE)</f>
        <v>Prophet's</v>
      </c>
      <c r="C328" s="8" t="str">
        <f>VLOOKUP(A328,'Sets data'!$A$3:$C$9991,2,FALSE)</f>
        <v>Prophet</v>
      </c>
    </row>
    <row r="329" spans="1:3" x14ac:dyDescent="0.25">
      <c r="A329" s="12">
        <v>381</v>
      </c>
      <c r="B329" s="8" t="str">
        <f>VLOOKUP(A329,'Sets data'!$A$3:$C$9991,3,FALSE)</f>
        <v>Broken Soul</v>
      </c>
      <c r="C329" s="8" t="str">
        <f>VLOOKUP(A329,'Sets data'!$A$3:$C$9991,2,FALSE)</f>
        <v>Zerbrochene Seele</v>
      </c>
    </row>
    <row r="330" spans="1:3" x14ac:dyDescent="0.25">
      <c r="A330" s="12">
        <v>382</v>
      </c>
      <c r="B330" s="8" t="str">
        <f>VLOOKUP(A330,'Sets data'!$A$3:$C$9991,3,FALSE)</f>
        <v>Grace of Gloom</v>
      </c>
      <c r="C330" s="8" t="str">
        <f>VLOOKUP(A330,'Sets data'!$A$3:$C$9991,2,FALSE)</f>
        <v>Anmut der Gräue</v>
      </c>
    </row>
    <row r="331" spans="1:3" x14ac:dyDescent="0.25">
      <c r="A331" s="12">
        <v>383</v>
      </c>
      <c r="B331" s="8" t="str">
        <f>VLOOKUP(A331,'Sets data'!$A$3:$C$9991,3,FALSE)</f>
        <v>Gryphon's Ferocity</v>
      </c>
      <c r="C331" s="8" t="str">
        <f>VLOOKUP(A331,'Sets data'!$A$3:$C$9991,2,FALSE)</f>
        <v>Wildheit des Greifen</v>
      </c>
    </row>
    <row r="332" spans="1:3" x14ac:dyDescent="0.25">
      <c r="A332" s="12">
        <v>384</v>
      </c>
      <c r="B332" s="8" t="str">
        <f>VLOOKUP(A332,'Sets data'!$A$3:$C$9991,3,FALSE)</f>
        <v>Wisdom of Vanus</v>
      </c>
      <c r="C332" s="8" t="str">
        <f>VLOOKUP(A332,'Sets data'!$A$3:$C$9991,2,FALSE)</f>
        <v>Weisheit von Vanus</v>
      </c>
    </row>
    <row r="333" spans="1:3" x14ac:dyDescent="0.25">
      <c r="A333" s="5">
        <v>385</v>
      </c>
      <c r="B333" s="8" t="str">
        <f>VLOOKUP(A333,'Sets data'!$A$3:$C$9991,3,FALSE)</f>
        <v>Adept Rider</v>
      </c>
      <c r="C333" s="8" t="str">
        <f>VLOOKUP(A333,'Sets data'!$A$3:$C$9991,2,FALSE)</f>
        <v>Versierter Reiter</v>
      </c>
    </row>
    <row r="334" spans="1:3" x14ac:dyDescent="0.25">
      <c r="A334" s="5">
        <v>386</v>
      </c>
      <c r="B334" s="8" t="str">
        <f>VLOOKUP(A334,'Sets data'!$A$3:$C$9991,3,FALSE)</f>
        <v>Sload's Semblance</v>
      </c>
      <c r="C334" s="8" t="str">
        <f>VLOOKUP(A334,'Sets data'!$A$3:$C$9991,2,FALSE)</f>
        <v>Kreckenantlitz</v>
      </c>
    </row>
    <row r="335" spans="1:3" x14ac:dyDescent="0.25">
      <c r="A335" s="5">
        <v>387</v>
      </c>
      <c r="B335" s="8" t="str">
        <f>VLOOKUP(A335,'Sets data'!$A$3:$C$9991,3,FALSE)</f>
        <v>Nocturnal's Favor</v>
      </c>
      <c r="C335" s="8" t="str">
        <f>VLOOKUP(A335,'Sets data'!$A$3:$C$9991,2,FALSE)</f>
        <v>Nocturnals Gunst</v>
      </c>
    </row>
    <row r="336" spans="1:3" x14ac:dyDescent="0.25">
      <c r="A336" s="12">
        <v>388</v>
      </c>
      <c r="B336" s="8" t="str">
        <f>VLOOKUP(A336,'Sets data'!$A$3:$C$9991,3,FALSE)</f>
        <v>Aegis of Galenwe</v>
      </c>
      <c r="C336" s="8" t="str">
        <f>VLOOKUP(A336,'Sets data'!$A$3:$C$9991,2,FALSE)</f>
        <v>Ägis von Galenwe</v>
      </c>
    </row>
    <row r="337" spans="1:3" x14ac:dyDescent="0.25">
      <c r="A337" s="12">
        <v>389</v>
      </c>
      <c r="B337" s="8" t="str">
        <f>VLOOKUP(A337,'Sets data'!$A$3:$C$9991,3,FALSE)</f>
        <v>Arms of Relequen</v>
      </c>
      <c r="C337" s="8" t="str">
        <f>VLOOKUP(A337,'Sets data'!$A$3:$C$9991,2,FALSE)</f>
        <v>Waffen von Relequen</v>
      </c>
    </row>
    <row r="338" spans="1:3" x14ac:dyDescent="0.25">
      <c r="A338" s="12">
        <v>390</v>
      </c>
      <c r="B338" s="8" t="str">
        <f>VLOOKUP(A338,'Sets data'!$A$3:$C$9991,3,FALSE)</f>
        <v>Mantle of Siroria</v>
      </c>
      <c r="C338" s="8" t="str">
        <f>VLOOKUP(A338,'Sets data'!$A$3:$C$9991,2,FALSE)</f>
        <v>Mantel von Siroria</v>
      </c>
    </row>
    <row r="339" spans="1:3" x14ac:dyDescent="0.25">
      <c r="A339" s="12">
        <v>391</v>
      </c>
      <c r="B339" s="8" t="str">
        <f>VLOOKUP(A339,'Sets data'!$A$3:$C$9991,3,FALSE)</f>
        <v>Vestment of Olorime</v>
      </c>
      <c r="C339" s="8" t="str">
        <f>VLOOKUP(A339,'Sets data'!$A$3:$C$9991,2,FALSE)</f>
        <v>Gewandung von Olorime</v>
      </c>
    </row>
    <row r="340" spans="1:3" x14ac:dyDescent="0.25">
      <c r="A340" s="12">
        <v>392</v>
      </c>
      <c r="B340" s="8" t="str">
        <f>VLOOKUP(A340,'Sets data'!$A$3:$C$9991,3,FALSE)</f>
        <v>Perfect Aegis of Galenwe</v>
      </c>
      <c r="C340" s="8" t="str">
        <f>VLOOKUP(A340,'Sets data'!$A$3:$C$9991,2,FALSE)</f>
        <v>Perfekte Ägis von Galenwe</v>
      </c>
    </row>
    <row r="341" spans="1:3" x14ac:dyDescent="0.25">
      <c r="A341" s="48">
        <v>393</v>
      </c>
      <c r="B341" s="8" t="str">
        <f>VLOOKUP(A341,'Sets data'!$A$3:$C$9991,3,FALSE)</f>
        <v>Perfect Arms of Relequen</v>
      </c>
      <c r="C341" s="8" t="str">
        <f>VLOOKUP(A341,'Sets data'!$A$3:$C$9991,2,FALSE)</f>
        <v>Perfekte Waffen von Relequen</v>
      </c>
    </row>
    <row r="342" spans="1:3" x14ac:dyDescent="0.25">
      <c r="A342" s="12">
        <v>394</v>
      </c>
      <c r="B342" s="8" t="str">
        <f>VLOOKUP(A342,'Sets data'!$A$3:$C$9991,3,FALSE)</f>
        <v>Perfect Mantle of Siroria</v>
      </c>
      <c r="C342" s="8" t="str">
        <f>VLOOKUP(A342,'Sets data'!$A$3:$C$9991,2,FALSE)</f>
        <v>Perfekter Mantel von Siroria</v>
      </c>
    </row>
    <row r="343" spans="1:3" x14ac:dyDescent="0.25">
      <c r="A343" s="12">
        <v>395</v>
      </c>
      <c r="B343" s="8" t="str">
        <f>VLOOKUP(A343,'Sets data'!$A$3:$C$9991,3,FALSE)</f>
        <v>Perfect Vestment of Olorime</v>
      </c>
      <c r="C343" s="8" t="str">
        <f>VLOOKUP(A343,'Sets data'!$A$3:$C$9991,2,FALSE)</f>
        <v>Perfekte Gewandung von Olorime</v>
      </c>
    </row>
    <row r="344" spans="1:3" x14ac:dyDescent="0.25">
      <c r="A344" s="5">
        <v>397</v>
      </c>
      <c r="B344" s="8" t="str">
        <f>VLOOKUP(A344,'Sets data'!$A$3:$C$9991,3,FALSE)</f>
        <v>Balorgh</v>
      </c>
      <c r="C344" s="8" t="str">
        <f>VLOOKUP(A344,'Sets data'!$A$3:$C$9991,2,FALSE)</f>
        <v>Balorgh</v>
      </c>
    </row>
    <row r="345" spans="1:3" x14ac:dyDescent="0.25">
      <c r="A345" s="5">
        <v>398</v>
      </c>
      <c r="B345" s="8" t="str">
        <f>VLOOKUP(A345,'Sets data'!$A$3:$C$9991,3,FALSE)</f>
        <v>Vykosa</v>
      </c>
      <c r="C345" s="8" t="str">
        <f>VLOOKUP(A345,'Sets data'!$A$3:$C$9991,2,FALSE)</f>
        <v>Vykosa</v>
      </c>
    </row>
    <row r="346" spans="1:3" x14ac:dyDescent="0.25">
      <c r="A346" s="12">
        <v>399</v>
      </c>
      <c r="B346" s="8" t="str">
        <f>VLOOKUP(A346,'Sets data'!$A$3:$C$9991,3,FALSE)</f>
        <v>Hanu's Compassion</v>
      </c>
      <c r="C346" s="8" t="str">
        <f>VLOOKUP(A346,'Sets data'!$A$3:$C$9991,2,FALSE)</f>
        <v>Hanus Mitgefühl</v>
      </c>
    </row>
    <row r="347" spans="1:3" x14ac:dyDescent="0.25">
      <c r="A347" s="12">
        <v>400</v>
      </c>
      <c r="B347" s="8" t="str">
        <f>VLOOKUP(A347,'Sets data'!$A$3:$C$9991,3,FALSE)</f>
        <v>Blood Moon</v>
      </c>
      <c r="C347" s="8" t="str">
        <f>VLOOKUP(A347,'Sets data'!$A$3:$C$9991,2,FALSE)</f>
        <v>Blutmond</v>
      </c>
    </row>
    <row r="348" spans="1:3" x14ac:dyDescent="0.25">
      <c r="A348" s="12">
        <v>401</v>
      </c>
      <c r="B348" s="8" t="str">
        <f>VLOOKUP(A348,'Sets data'!$A$3:$C$9991,3,FALSE)</f>
        <v>Haven of Ursus</v>
      </c>
      <c r="C348" s="8" t="str">
        <f>VLOOKUP(A348,'Sets data'!$A$3:$C$9991,2,FALSE)</f>
        <v>Zuflucht von Ursus</v>
      </c>
    </row>
    <row r="349" spans="1:3" x14ac:dyDescent="0.25">
      <c r="A349" s="12">
        <v>402</v>
      </c>
      <c r="B349" s="8" t="str">
        <f>VLOOKUP(A349,'Sets data'!$A$3:$C$9991,3,FALSE)</f>
        <v>Moon Hunter</v>
      </c>
      <c r="C349" s="8" t="str">
        <f>VLOOKUP(A349,'Sets data'!$A$3:$C$9991,2,FALSE)</f>
        <v>Mondjäger</v>
      </c>
    </row>
    <row r="350" spans="1:3" x14ac:dyDescent="0.25">
      <c r="A350" s="12">
        <v>403</v>
      </c>
      <c r="B350" s="8" t="str">
        <f>VLOOKUP(A350,'Sets data'!$A$3:$C$9991,3,FALSE)</f>
        <v>Savage Werewolf</v>
      </c>
      <c r="C350" s="8" t="str">
        <f>VLOOKUP(A350,'Sets data'!$A$3:$C$9991,2,FALSE)</f>
        <v>Wilder Werwolf</v>
      </c>
    </row>
    <row r="351" spans="1:3" x14ac:dyDescent="0.25">
      <c r="A351" s="12">
        <v>404</v>
      </c>
      <c r="B351" s="8" t="str">
        <f>VLOOKUP(A351,'Sets data'!$A$3:$C$9991,3,FALSE)</f>
        <v>Jailer's Tenacity</v>
      </c>
      <c r="C351" s="8" t="str">
        <f>VLOOKUP(A351,'Sets data'!$A$3:$C$9991,2,FALSE)</f>
        <v>Tenazität des Kerkermeisters</v>
      </c>
    </row>
    <row r="352" spans="1:3" x14ac:dyDescent="0.25">
      <c r="A352" s="12">
        <v>405</v>
      </c>
      <c r="B352" s="8" t="str">
        <f>VLOOKUP(A352,'Sets data'!$A$3:$C$9991,3,FALSE)</f>
        <v>Bright-Throat's Boast</v>
      </c>
      <c r="C352" s="8" t="str">
        <f>VLOOKUP(A352,'Sets data'!$A$3:$C$9991,2,FALSE)</f>
        <v>Hellhalsstolz</v>
      </c>
    </row>
    <row r="353" spans="1:3" x14ac:dyDescent="0.25">
      <c r="A353" s="12">
        <v>406</v>
      </c>
      <c r="B353" s="8" t="str">
        <f>VLOOKUP(A353,'Sets data'!$A$3:$C$9991,3,FALSE)</f>
        <v>Dead-Water's Guile</v>
      </c>
      <c r="C353" s="8" t="str">
        <f>VLOOKUP(A353,'Sets data'!$A$3:$C$9991,2,FALSE)</f>
        <v>Totwassertücke</v>
      </c>
    </row>
    <row r="354" spans="1:3" x14ac:dyDescent="0.25">
      <c r="A354" s="12">
        <v>407</v>
      </c>
      <c r="B354" s="8" t="str">
        <f>VLOOKUP(A354,'Sets data'!$A$3:$C$9991,3,FALSE)</f>
        <v>Champion of the Hist</v>
      </c>
      <c r="C354" s="8" t="str">
        <f>VLOOKUP(A354,'Sets data'!$A$3:$C$9991,2,FALSE)</f>
        <v>Histchampion</v>
      </c>
    </row>
    <row r="355" spans="1:3" x14ac:dyDescent="0.25">
      <c r="A355" s="5">
        <v>408</v>
      </c>
      <c r="B355" s="8" t="str">
        <f>VLOOKUP(A355,'Sets data'!$A$3:$C$9991,3,FALSE)</f>
        <v>Grave-Stake Collector</v>
      </c>
      <c r="C355" s="8" t="str">
        <f>VLOOKUP(A355,'Sets data'!$A$3:$C$9991,2,FALSE)</f>
        <v>Grabpflocksammler</v>
      </c>
    </row>
    <row r="356" spans="1:3" x14ac:dyDescent="0.25">
      <c r="A356" s="5">
        <v>409</v>
      </c>
      <c r="B356" s="8" t="str">
        <f>VLOOKUP(A356,'Sets data'!$A$3:$C$9991,3,FALSE)</f>
        <v>Naga Shaman</v>
      </c>
      <c r="C356" s="8" t="str">
        <f>VLOOKUP(A356,'Sets data'!$A$3:$C$9991,2,FALSE)</f>
        <v>Nagaschamane</v>
      </c>
    </row>
    <row r="357" spans="1:3" x14ac:dyDescent="0.25">
      <c r="A357" s="5">
        <v>410</v>
      </c>
      <c r="B357" s="8" t="str">
        <f>VLOOKUP(A357,'Sets data'!$A$3:$C$9991,3,FALSE)</f>
        <v>Might of the Lost Legion</v>
      </c>
      <c r="C357" s="8" t="str">
        <f>VLOOKUP(A357,'Sets data'!$A$3:$C$9991,2,FALSE)</f>
        <v>Macht der Verlorenen Legion</v>
      </c>
    </row>
    <row r="358" spans="1:3" x14ac:dyDescent="0.25">
      <c r="A358" s="12">
        <v>411</v>
      </c>
      <c r="B358" s="8" t="str">
        <f>VLOOKUP(A358,'Sets data'!$A$3:$C$9991,3,FALSE)</f>
        <v>Gallant Charge</v>
      </c>
      <c r="C358" s="8" t="str">
        <f>VLOOKUP(A358,'Sets data'!$A$3:$C$9991,2,FALSE)</f>
        <v>Galanter Ansturm</v>
      </c>
    </row>
    <row r="359" spans="1:3" x14ac:dyDescent="0.25">
      <c r="A359" s="12">
        <v>412</v>
      </c>
      <c r="B359" s="8" t="str">
        <f>VLOOKUP(A359,'Sets data'!$A$3:$C$9991,3,FALSE)</f>
        <v>Radial Uppercut</v>
      </c>
      <c r="C359" s="8" t="str">
        <f>VLOOKUP(A359,'Sets data'!$A$3:$C$9991,2,FALSE)</f>
        <v>Rundum-Aufwärtsschnitt</v>
      </c>
    </row>
    <row r="360" spans="1:3" x14ac:dyDescent="0.25">
      <c r="A360" s="12">
        <v>413</v>
      </c>
      <c r="B360" s="8" t="str">
        <f>VLOOKUP(A360,'Sets data'!$A$3:$C$9991,3,FALSE)</f>
        <v>Spectral Cloak</v>
      </c>
      <c r="C360" s="8" t="str">
        <f>VLOOKUP(A360,'Sets data'!$A$3:$C$9991,2,FALSE)</f>
        <v>Spektraler Mantel</v>
      </c>
    </row>
    <row r="361" spans="1:3" x14ac:dyDescent="0.25">
      <c r="A361" s="12">
        <v>414</v>
      </c>
      <c r="B361" s="8" t="str">
        <f>VLOOKUP(A361,'Sets data'!$A$3:$C$9991,3,FALSE)</f>
        <v>Virulent Shot</v>
      </c>
      <c r="C361" s="8" t="str">
        <f>VLOOKUP(A361,'Sets data'!$A$3:$C$9991,2,FALSE)</f>
        <v>Virulenter Schuss</v>
      </c>
    </row>
    <row r="362" spans="1:3" x14ac:dyDescent="0.25">
      <c r="A362" s="12">
        <v>415</v>
      </c>
      <c r="B362" s="8" t="str">
        <f>VLOOKUP(A362,'Sets data'!$A$3:$C$9991,3,FALSE)</f>
        <v>Wild Impulse</v>
      </c>
      <c r="C362" s="8" t="str">
        <f>VLOOKUP(A362,'Sets data'!$A$3:$C$9991,2,FALSE)</f>
        <v>Wilder Impuls</v>
      </c>
    </row>
    <row r="363" spans="1:3" x14ac:dyDescent="0.25">
      <c r="A363" s="12">
        <v>416</v>
      </c>
      <c r="B363" s="8" t="str">
        <f>VLOOKUP(A363,'Sets data'!$A$3:$C$9991,3,FALSE)</f>
        <v>Mender's Ward</v>
      </c>
      <c r="C363" s="8" t="str">
        <f>VLOOKUP(A363,'Sets data'!$A$3:$C$9991,2,FALSE)</f>
        <v>Schutz des Pflegers</v>
      </c>
    </row>
    <row r="364" spans="1:3" x14ac:dyDescent="0.25">
      <c r="A364" s="12">
        <v>417</v>
      </c>
      <c r="B364" s="8" t="str">
        <f>VLOOKUP(A364,'Sets data'!$A$3:$C$9991,3,FALSE)</f>
        <v>Indomitable Fury</v>
      </c>
      <c r="C364" s="8" t="str">
        <f>VLOOKUP(A364,'Sets data'!$A$3:$C$9991,2,FALSE)</f>
        <v>Unbeugsamer Zorn</v>
      </c>
    </row>
    <row r="365" spans="1:3" x14ac:dyDescent="0.25">
      <c r="A365" s="12">
        <v>418</v>
      </c>
      <c r="B365" s="8" t="str">
        <f>VLOOKUP(A365,'Sets data'!$A$3:$C$9991,3,FALSE)</f>
        <v>Spell Strategist</v>
      </c>
      <c r="C365" s="8" t="str">
        <f>VLOOKUP(A365,'Sets data'!$A$3:$C$9991,2,FALSE)</f>
        <v>Zauberstratege</v>
      </c>
    </row>
    <row r="366" spans="1:3" x14ac:dyDescent="0.25">
      <c r="A366" s="12">
        <v>419</v>
      </c>
      <c r="B366" s="8" t="str">
        <f>VLOOKUP(A366,'Sets data'!$A$3:$C$9991,3,FALSE)</f>
        <v>Battlefield Acrobat</v>
      </c>
      <c r="C366" s="8" t="str">
        <f>VLOOKUP(A366,'Sets data'!$A$3:$C$9991,2,FALSE)</f>
        <v>Schlachtfeldakrobat</v>
      </c>
    </row>
    <row r="367" spans="1:3" x14ac:dyDescent="0.25">
      <c r="A367" s="12">
        <v>420</v>
      </c>
      <c r="B367" s="8" t="str">
        <f>VLOOKUP(A367,'Sets data'!$A$3:$C$9991,3,FALSE)</f>
        <v>Soldier of Anguish</v>
      </c>
      <c r="C367" s="8" t="str">
        <f>VLOOKUP(A367,'Sets data'!$A$3:$C$9991,2,FALSE)</f>
        <v>Soldat der Pein</v>
      </c>
    </row>
    <row r="368" spans="1:3" x14ac:dyDescent="0.25">
      <c r="A368" s="12">
        <v>421</v>
      </c>
      <c r="B368" s="8" t="str">
        <f>VLOOKUP(A368,'Sets data'!$A$3:$C$9991,3,FALSE)</f>
        <v>Steadfast Hero</v>
      </c>
      <c r="C368" s="8" t="str">
        <f>VLOOKUP(A368,'Sets data'!$A$3:$C$9991,2,FALSE)</f>
        <v>Standhafter Held</v>
      </c>
    </row>
    <row r="369" spans="1:3" x14ac:dyDescent="0.25">
      <c r="A369" s="12">
        <v>422</v>
      </c>
      <c r="B369" s="8" t="str">
        <f>VLOOKUP(A369,'Sets data'!$A$3:$C$9991,3,FALSE)</f>
        <v>Battalion Defender</v>
      </c>
      <c r="C369" s="8" t="str">
        <f>VLOOKUP(A369,'Sets data'!$A$3:$C$9991,2,FALSE)</f>
        <v>Bataillonsverteidiger</v>
      </c>
    </row>
    <row r="370" spans="1:3" x14ac:dyDescent="0.25">
      <c r="A370" s="12">
        <v>423</v>
      </c>
      <c r="B370" s="8" t="str">
        <f>VLOOKUP(A370,'Sets data'!$A$3:$C$9991,3,FALSE)</f>
        <v>Perfect Gallant Charge</v>
      </c>
      <c r="C370" s="8" t="str">
        <f>VLOOKUP(A370,'Sets data'!$A$3:$C$9991,2,FALSE)</f>
        <v>Perfekter galanter Ansturm</v>
      </c>
    </row>
    <row r="371" spans="1:3" x14ac:dyDescent="0.25">
      <c r="A371" s="12">
        <v>424</v>
      </c>
      <c r="B371" s="8" t="str">
        <f>VLOOKUP(A371,'Sets data'!$A$3:$C$9991,3,FALSE)</f>
        <v>Perfect Radial Uppercut</v>
      </c>
      <c r="C371" s="8" t="str">
        <f>VLOOKUP(A371,'Sets data'!$A$3:$C$9991,2,FALSE)</f>
        <v>Perfekter Rundum-Aufwärtsschnitt</v>
      </c>
    </row>
    <row r="372" spans="1:3" x14ac:dyDescent="0.25">
      <c r="A372" s="12">
        <v>425</v>
      </c>
      <c r="B372" s="8" t="str">
        <f>VLOOKUP(A372,'Sets data'!$A$3:$C$9991,3,FALSE)</f>
        <v>Perfect Spectral Cloak</v>
      </c>
      <c r="C372" s="8" t="str">
        <f>VLOOKUP(A372,'Sets data'!$A$3:$C$9991,2,FALSE)</f>
        <v>Perfekter spektraler Mantel</v>
      </c>
    </row>
    <row r="373" spans="1:3" x14ac:dyDescent="0.25">
      <c r="A373" s="12">
        <v>426</v>
      </c>
      <c r="B373" s="8" t="str">
        <f>VLOOKUP(A373,'Sets data'!$A$3:$C$9991,3,FALSE)</f>
        <v>Perfect Virulent Shot</v>
      </c>
      <c r="C373" s="8" t="str">
        <f>VLOOKUP(A373,'Sets data'!$A$3:$C$9991,2,FALSE)</f>
        <v>Perfekter virulenter Schuss</v>
      </c>
    </row>
    <row r="374" spans="1:3" x14ac:dyDescent="0.25">
      <c r="A374" s="12">
        <v>427</v>
      </c>
      <c r="B374" s="8" t="str">
        <f>VLOOKUP(A374,'Sets data'!$A$3:$C$9991,3,FALSE)</f>
        <v>Perfect Wild Impulse</v>
      </c>
      <c r="C374" s="8" t="str">
        <f>VLOOKUP(A374,'Sets data'!$A$3:$C$9991,2,FALSE)</f>
        <v>Perfekter wilder Impuls</v>
      </c>
    </row>
    <row r="375" spans="1:3" x14ac:dyDescent="0.25">
      <c r="A375" s="12">
        <v>428</v>
      </c>
      <c r="B375" s="8" t="str">
        <f>VLOOKUP(A375,'Sets data'!$A$3:$C$9991,3,FALSE)</f>
        <v>Perfect Mender's Ward</v>
      </c>
      <c r="C375" s="8" t="str">
        <f>VLOOKUP(A375,'Sets data'!$A$3:$C$9991,2,FALSE)</f>
        <v>Perfekter Schutz des Pflegers</v>
      </c>
    </row>
    <row r="376" spans="1:3" x14ac:dyDescent="0.25">
      <c r="A376" s="12">
        <v>429</v>
      </c>
      <c r="B376" s="8" t="str">
        <f>VLOOKUP(A376,'Sets data'!$A$3:$C$9991,3,FALSE)</f>
        <v>Mighty Glacier</v>
      </c>
      <c r="C376" s="8" t="str">
        <f>VLOOKUP(A376,'Sets data'!$A$3:$C$9991,2,FALSE)</f>
        <v>Mächtiger Gletscher</v>
      </c>
    </row>
    <row r="377" spans="1:3" x14ac:dyDescent="0.25">
      <c r="A377" s="12">
        <v>430</v>
      </c>
      <c r="B377" s="8" t="str">
        <f>VLOOKUP(A377,'Sets data'!$A$3:$C$9991,3,FALSE)</f>
        <v>Tzogvin's Warband</v>
      </c>
      <c r="C377" s="8" t="str">
        <f>VLOOKUP(A377,'Sets data'!$A$3:$C$9991,2,FALSE)</f>
        <v>Tzogvins Kriegstrupp</v>
      </c>
    </row>
    <row r="378" spans="1:3" x14ac:dyDescent="0.25">
      <c r="A378" s="12">
        <v>431</v>
      </c>
      <c r="B378" s="8" t="str">
        <f>VLOOKUP(A378,'Sets data'!$A$3:$C$9991,3,FALSE)</f>
        <v>Icy Conjuror</v>
      </c>
      <c r="C378" s="8" t="str">
        <f>VLOOKUP(A378,'Sets data'!$A$3:$C$9991,2,FALSE)</f>
        <v>Eisiger Anrufer</v>
      </c>
    </row>
    <row r="379" spans="1:3" x14ac:dyDescent="0.25">
      <c r="A379" s="5">
        <v>432</v>
      </c>
      <c r="B379" s="8" t="str">
        <f>VLOOKUP(A379,'Sets data'!$A$3:$C$9991,3,FALSE)</f>
        <v>Stonekeeper</v>
      </c>
      <c r="C379" s="8" t="str">
        <f>VLOOKUP(A379,'Sets data'!$A$3:$C$9991,2,FALSE)</f>
        <v>Steinwahrer</v>
      </c>
    </row>
    <row r="380" spans="1:3" x14ac:dyDescent="0.25">
      <c r="A380" s="12">
        <v>433</v>
      </c>
      <c r="B380" s="8" t="str">
        <f>VLOOKUP(A380,'Sets data'!$A$3:$C$9991,3,FALSE)</f>
        <v>Frozen Watcher</v>
      </c>
      <c r="C380" s="8" t="str">
        <f>VLOOKUP(A380,'Sets data'!$A$3:$C$9991,2,FALSE)</f>
        <v>Gefrorener Beobachter</v>
      </c>
    </row>
    <row r="381" spans="1:3" x14ac:dyDescent="0.25">
      <c r="A381" s="12">
        <v>434</v>
      </c>
      <c r="B381" s="8" t="str">
        <f>VLOOKUP(A381,'Sets data'!$A$3:$C$9991,3,FALSE)</f>
        <v>Scavenging Demise</v>
      </c>
      <c r="C381" s="8" t="str">
        <f>VLOOKUP(A381,'Sets data'!$A$3:$C$9991,2,FALSE)</f>
        <v>Ausbeutender Niedergang</v>
      </c>
    </row>
    <row r="382" spans="1:3" x14ac:dyDescent="0.25">
      <c r="A382" s="12">
        <v>435</v>
      </c>
      <c r="B382" s="8" t="str">
        <f>VLOOKUP(A382,'Sets data'!$A$3:$C$9991,3,FALSE)</f>
        <v>Auroran's Thunder</v>
      </c>
      <c r="C382" s="8" t="str">
        <f>VLOOKUP(A382,'Sets data'!$A$3:$C$9991,2,FALSE)</f>
        <v>Donner des Auroraners</v>
      </c>
    </row>
    <row r="383" spans="1:3" x14ac:dyDescent="0.25">
      <c r="A383" s="5">
        <v>436</v>
      </c>
      <c r="B383" s="8" t="str">
        <f>VLOOKUP(A383,'Sets data'!$A$3:$C$9991,3,FALSE)</f>
        <v>Symphony of Blades</v>
      </c>
      <c r="C383" s="8" t="str">
        <f>VLOOKUP(A383,'Sets data'!$A$3:$C$9991,2,FALSE)</f>
        <v>Sinfonie der Klingen</v>
      </c>
    </row>
    <row r="384" spans="1:3" x14ac:dyDescent="0.25">
      <c r="A384" s="12">
        <v>437</v>
      </c>
      <c r="B384" s="8" t="str">
        <f>VLOOKUP(A384,'Sets data'!$A$3:$C$9991,3,FALSE)</f>
        <v>Coldharbour's Favorite</v>
      </c>
      <c r="C384" s="8" t="str">
        <f>VLOOKUP(A384,'Sets data'!$A$3:$C$9991,2,FALSE)</f>
        <v>Kalthafens Günstling</v>
      </c>
    </row>
    <row r="385" spans="1:3" x14ac:dyDescent="0.25">
      <c r="A385" s="12">
        <v>438</v>
      </c>
      <c r="B385" s="8" t="str">
        <f>VLOOKUP(A385,'Sets data'!$A$3:$C$9991,3,FALSE)</f>
        <v>Senche-raht's Grit</v>
      </c>
      <c r="C385" s="8" t="str">
        <f>VLOOKUP(A385,'Sets data'!$A$3:$C$9991,2,FALSE)</f>
        <v>Mut des Senche-raht</v>
      </c>
    </row>
    <row r="386" spans="1:3" x14ac:dyDescent="0.25">
      <c r="A386" s="5">
        <v>439</v>
      </c>
      <c r="B386" s="8" t="str">
        <f>VLOOKUP(A386,'Sets data'!$A$3:$C$9991,3,FALSE)</f>
        <v>Vastarie's Tutelage</v>
      </c>
      <c r="C386" s="8" t="str">
        <f>VLOOKUP(A386,'Sets data'!$A$3:$C$9991,2,FALSE)</f>
        <v>Vastaries Vormundschaft</v>
      </c>
    </row>
    <row r="387" spans="1:3" x14ac:dyDescent="0.25">
      <c r="A387" s="5">
        <v>440</v>
      </c>
      <c r="B387" s="8" t="str">
        <f>VLOOKUP(A387,'Sets data'!$A$3:$C$9991,3,FALSE)</f>
        <v>Crafty Alfiq</v>
      </c>
      <c r="C387" s="8" t="str">
        <f>VLOOKUP(A387,'Sets data'!$A$3:$C$9991,2,FALSE)</f>
        <v>Listiger Alfiq</v>
      </c>
    </row>
    <row r="388" spans="1:3" x14ac:dyDescent="0.25">
      <c r="A388" s="5">
        <v>441</v>
      </c>
      <c r="B388" s="8" t="str">
        <f>VLOOKUP(A388,'Sets data'!$A$3:$C$9991,3,FALSE)</f>
        <v>Vesture of Darloc Brae</v>
      </c>
      <c r="C388" s="8" t="str">
        <f>VLOOKUP(A388,'Sets data'!$A$3:$C$9991,2,FALSE)</f>
        <v>Gewandung von Darloc Brae</v>
      </c>
    </row>
    <row r="389" spans="1:3" x14ac:dyDescent="0.25">
      <c r="A389" s="5">
        <v>442</v>
      </c>
      <c r="B389" s="8" t="str">
        <f>VLOOKUP(A389,'Sets data'!$A$3:$C$9991,3,FALSE)</f>
        <v>Call of the Undertaker</v>
      </c>
      <c r="C389" s="8" t="str">
        <f>VLOOKUP(A389,'Sets data'!$A$3:$C$9991,2,FALSE)</f>
        <v>Ruf des Totengräbers</v>
      </c>
    </row>
    <row r="390" spans="1:3" x14ac:dyDescent="0.25">
      <c r="A390" s="5">
        <v>443</v>
      </c>
      <c r="B390" s="8" t="str">
        <f>VLOOKUP(A390,'Sets data'!$A$3:$C$9991,3,FALSE)</f>
        <v>Eye of Nahviintaas</v>
      </c>
      <c r="C390" s="8" t="str">
        <f>VLOOKUP(A390,'Sets data'!$A$3:$C$9991,2,FALSE)</f>
        <v>Auge von Nahviintaas</v>
      </c>
    </row>
    <row r="391" spans="1:3" x14ac:dyDescent="0.25">
      <c r="A391" s="5">
        <v>444</v>
      </c>
      <c r="B391" s="8" t="str">
        <f>VLOOKUP(A391,'Sets data'!$A$3:$C$9991,3,FALSE)</f>
        <v>False God's Devotion</v>
      </c>
      <c r="C391" s="8" t="str">
        <f>VLOOKUP(A391,'Sets data'!$A$3:$C$9991,2,FALSE)</f>
        <v>Ergebenheit des falschen Gottes</v>
      </c>
    </row>
    <row r="392" spans="1:3" x14ac:dyDescent="0.25">
      <c r="A392" s="5">
        <v>445</v>
      </c>
      <c r="B392" s="8" t="str">
        <f>VLOOKUP(A392,'Sets data'!$A$3:$C$9991,3,FALSE)</f>
        <v>Tooth of Lokkestiiz</v>
      </c>
      <c r="C392" s="8" t="str">
        <f>VLOOKUP(A392,'Sets data'!$A$3:$C$9991,2,FALSE)</f>
        <v>Zahn von Lokkestiiz</v>
      </c>
    </row>
    <row r="393" spans="1:3" x14ac:dyDescent="0.25">
      <c r="A393" s="12">
        <v>446</v>
      </c>
      <c r="B393" s="8" t="str">
        <f>VLOOKUP(A393,'Sets data'!$A$3:$C$9991,3,FALSE)</f>
        <v>Claw of Yolnakhriin</v>
      </c>
      <c r="C393" s="8" t="str">
        <f>VLOOKUP(A393,'Sets data'!$A$3:$C$9991,2,FALSE)</f>
        <v>Kralle von Yolnahkriin</v>
      </c>
    </row>
    <row r="394" spans="1:3" x14ac:dyDescent="0.25">
      <c r="A394" s="5">
        <v>448</v>
      </c>
      <c r="B394" s="8" t="str">
        <f>VLOOKUP(A394,'Sets data'!$A$3:$C$9991,3,FALSE)</f>
        <v>Eye of Nahviintaas</v>
      </c>
      <c r="C394" s="8" t="str">
        <f>VLOOKUP(A394,'Sets data'!$A$3:$C$9991,2,FALSE)</f>
        <v>Perfektioniertes Auge von Nahviintaas</v>
      </c>
    </row>
    <row r="395" spans="1:3" x14ac:dyDescent="0.25">
      <c r="A395" s="5">
        <v>449</v>
      </c>
      <c r="B395" s="8" t="str">
        <f>VLOOKUP(A395,'Sets data'!$A$3:$C$9991,3,FALSE)</f>
        <v>Perfected False God's Devotion</v>
      </c>
      <c r="C395" s="8" t="str">
        <f>VLOOKUP(A395,'Sets data'!$A$3:$C$9991,2,FALSE)</f>
        <v>Perfektionierte Ergebenheit zum falschen Gott</v>
      </c>
    </row>
    <row r="396" spans="1:3" x14ac:dyDescent="0.25">
      <c r="A396" s="5">
        <v>450</v>
      </c>
      <c r="B396" s="8" t="str">
        <f>VLOOKUP(A396,'Sets data'!$A$3:$C$9991,3,FALSE)</f>
        <v>Perfected Tooth of Lokkestiiz</v>
      </c>
      <c r="C396" s="8" t="str">
        <f>VLOOKUP(A396,'Sets data'!$A$3:$C$9991,2,FALSE)</f>
        <v>Perfektionierter Zahn von Lokkestiiz</v>
      </c>
    </row>
    <row r="397" spans="1:3" x14ac:dyDescent="0.25">
      <c r="A397" s="5">
        <v>451</v>
      </c>
      <c r="B397" s="8" t="str">
        <f>VLOOKUP(A397,'Sets data'!$A$3:$C$9991,3,FALSE)</f>
        <v>Perfected Claw of Yolnakhriin</v>
      </c>
      <c r="C397" s="8" t="str">
        <f>VLOOKUP(A397,'Sets data'!$A$3:$C$9991,2,FALSE)</f>
        <v>Perfektionierte Kralle von Yolnahkriin</v>
      </c>
    </row>
    <row r="398" spans="1:3" x14ac:dyDescent="0.25">
      <c r="A398" s="5">
        <v>452</v>
      </c>
      <c r="B398" s="8" t="str">
        <f>VLOOKUP(A398,'Sets data'!$A$3:$C$9991,3,FALSE)</f>
        <v>Hollowfang Thirst</v>
      </c>
      <c r="C398" s="8" t="str">
        <f>VLOOKUP(A398,'Sets data'!$A$3:$C$9991,2,FALSE)</f>
        <v>Hohlzahndurst</v>
      </c>
    </row>
    <row r="399" spans="1:3" x14ac:dyDescent="0.25">
      <c r="A399" s="5">
        <v>453</v>
      </c>
      <c r="B399" s="8" t="str">
        <f>VLOOKUP(A399,'Sets data'!$A$3:$C$9991,3,FALSE)</f>
        <v>Dro'Zakar's Claws</v>
      </c>
      <c r="C399" s="8" t="str">
        <f>VLOOKUP(A399,'Sets data'!$A$3:$C$9991,2,FALSE)</f>
        <v>Dro'Zakars Krallen</v>
      </c>
    </row>
    <row r="400" spans="1:3" x14ac:dyDescent="0.25">
      <c r="A400" s="5">
        <v>454</v>
      </c>
      <c r="B400" s="8" t="str">
        <f>VLOOKUP(A400,'Sets data'!$A$3:$C$9991,3,FALSE)</f>
        <v>Renald's Resolve</v>
      </c>
      <c r="C400" s="8" t="str">
        <f>VLOOKUP(A400,'Sets data'!$A$3:$C$9991,2,FALSE)</f>
        <v>Renalds Entschlossenheit</v>
      </c>
    </row>
    <row r="401" spans="1:3" x14ac:dyDescent="0.25">
      <c r="A401" s="5">
        <v>455</v>
      </c>
      <c r="B401" s="8" t="str">
        <f>VLOOKUP(A401,'Sets data'!$A$3:$C$9991,3,FALSE)</f>
        <v>Z'en's Redress</v>
      </c>
      <c r="C401" s="8" t="str">
        <f>VLOOKUP(A401,'Sets data'!$A$3:$C$9991,2,FALSE)</f>
        <v>Z'ens Wiedergutmachung</v>
      </c>
    </row>
    <row r="402" spans="1:3" x14ac:dyDescent="0.25">
      <c r="A402" s="5">
        <v>456</v>
      </c>
      <c r="B402" s="8" t="str">
        <f>VLOOKUP(A402,'Sets data'!$A$3:$C$9991,3,FALSE)</f>
        <v>Azureblight Reaper</v>
      </c>
      <c r="C402" s="8" t="str">
        <f>VLOOKUP(A402,'Sets data'!$A$3:$C$9991,2,FALSE)</f>
        <v>Azurfäuleschnitter</v>
      </c>
    </row>
    <row r="403" spans="1:3" x14ac:dyDescent="0.25">
      <c r="A403" s="5">
        <v>457</v>
      </c>
      <c r="B403" s="8" t="str">
        <f>VLOOKUP(A403,'Sets data'!$A$3:$C$9991,3,FALSE)</f>
        <v>Dragon's Defilement</v>
      </c>
      <c r="C403" s="8" t="str">
        <f>VLOOKUP(A403,'Sets data'!$A$3:$C$9991,2,FALSE)</f>
        <v>Drachenschändung</v>
      </c>
    </row>
    <row r="404" spans="1:3" x14ac:dyDescent="0.25">
      <c r="A404" s="5">
        <v>458</v>
      </c>
      <c r="B404" s="8" t="str">
        <f>VLOOKUP(A404,'Sets data'!$A$3:$C$9991,3,FALSE)</f>
        <v>Grundwulf</v>
      </c>
      <c r="C404" s="8" t="str">
        <f>VLOOKUP(A404,'Sets data'!$A$3:$C$9991,2,FALSE)</f>
        <v>Grundwulf</v>
      </c>
    </row>
    <row r="405" spans="1:3" x14ac:dyDescent="0.25">
      <c r="A405" s="5">
        <v>459</v>
      </c>
      <c r="B405" s="8" t="str">
        <f>VLOOKUP(A405,'Sets data'!$A$3:$C$9991,3,FALSE)</f>
        <v>Maarselok</v>
      </c>
      <c r="C405" s="8" t="str">
        <f>VLOOKUP(A405,'Sets data'!$A$3:$C$9991,2,FALSE)</f>
        <v>Maarselok</v>
      </c>
    </row>
    <row r="406" spans="1:3" x14ac:dyDescent="0.25">
      <c r="A406" s="5">
        <v>465</v>
      </c>
      <c r="B406" s="8" t="str">
        <f>VLOOKUP(A406,'Sets data'!$A$3:$C$9991,3,FALSE)</f>
        <v>Senchal Defender</v>
      </c>
      <c r="C406" s="8" t="str">
        <f>VLOOKUP(A406,'Sets data'!$A$3:$C$9991,2,FALSE)</f>
        <v>Verteidiger von Senchal</v>
      </c>
    </row>
    <row r="407" spans="1:3" x14ac:dyDescent="0.25">
      <c r="A407" s="5">
        <v>466</v>
      </c>
      <c r="B407" s="8" t="str">
        <f>VLOOKUP(A407,'Sets data'!$A$3:$C$9991,3,FALSE)</f>
        <v>Marauder's Haste</v>
      </c>
      <c r="C407" s="8" t="str">
        <f>VLOOKUP(A407,'Sets data'!$A$3:$C$9991,2,FALSE)</f>
        <v>Marodeurshast</v>
      </c>
    </row>
    <row r="408" spans="1:3" x14ac:dyDescent="0.25">
      <c r="A408" s="5">
        <v>467</v>
      </c>
      <c r="B408" s="8" t="str">
        <f>VLOOKUP(A408,'Sets data'!$A$3:$C$9991,3,FALSE)</f>
        <v>Dragonguard Elite</v>
      </c>
      <c r="C408" s="8" t="str">
        <f>VLOOKUP(A408,'Sets data'!$A$3:$C$9991,2,FALSE)</f>
        <v>Drachengardeelite</v>
      </c>
    </row>
    <row r="409" spans="1:3" x14ac:dyDescent="0.25">
      <c r="A409" s="5">
        <v>468</v>
      </c>
      <c r="B409" s="8" t="str">
        <f>VLOOKUP(A409,'Sets data'!$A$3:$C$9991,3,FALSE)</f>
        <v>Daring Corsair</v>
      </c>
      <c r="C409" s="8" t="str">
        <f>VLOOKUP(A409,'Sets data'!$A$3:$C$9991,2,FALSE)</f>
        <v>Kühner Korsar</v>
      </c>
    </row>
    <row r="410" spans="1:3" x14ac:dyDescent="0.25">
      <c r="A410" s="5">
        <v>469</v>
      </c>
      <c r="B410" s="8" t="str">
        <f>VLOOKUP(A410,'Sets data'!$A$3:$C$9991,3,FALSE)</f>
        <v>Ancient Dragonguard</v>
      </c>
      <c r="C410" s="8" t="str">
        <f>VLOOKUP(A410,'Sets data'!$A$3:$C$9991,2,FALSE)</f>
        <v>Alte Drachengarde</v>
      </c>
    </row>
    <row r="411" spans="1:3" x14ac:dyDescent="0.25">
      <c r="A411" s="5">
        <v>470</v>
      </c>
      <c r="B411" s="8" t="str">
        <f>VLOOKUP(A411,'Sets data'!$A$3:$C$9991,3,FALSE)</f>
        <v>New Moon Acolyte</v>
      </c>
      <c r="C411" s="8" t="str">
        <f>VLOOKUP(A411,'Sets data'!$A$3:$C$9991,2,FALSE)</f>
        <v>Akolythin des Neuen Mondes</v>
      </c>
    </row>
    <row r="412" spans="1:3" x14ac:dyDescent="0.25">
      <c r="A412" s="5">
        <v>471</v>
      </c>
      <c r="B412" s="8" t="str">
        <f>VLOOKUP(A412,'Sets data'!$A$3:$C$9991,3,FALSE)</f>
        <v>Hiti\'s Hearth</v>
      </c>
      <c r="C412" s="8" t="str">
        <f>VLOOKUP(A412,'Sets data'!$A$3:$C$9991,2,FALSE)</f>
        <v>Hitis Feuerstelle</v>
      </c>
    </row>
    <row r="413" spans="1:3" x14ac:dyDescent="0.25">
      <c r="A413" s="5">
        <v>472</v>
      </c>
      <c r="B413" s="8" t="str">
        <f>VLOOKUP(A413,'Sets data'!$A$3:$C$9991,3,FALSE)</f>
        <v>Titanborn Strength</v>
      </c>
      <c r="C413" s="8" t="str">
        <f>VLOOKUP(A413,'Sets data'!$A$3:$C$9991,2,FALSE)</f>
        <v>Titanenkinds Stärke</v>
      </c>
    </row>
    <row r="414" spans="1:3" x14ac:dyDescent="0.25">
      <c r="A414" s="5">
        <v>473</v>
      </c>
      <c r="B414" s="8" t="str">
        <f>VLOOKUP(A414,'Sets data'!$A$3:$C$9991,3,FALSE)</f>
        <v>Bani’s Torment</v>
      </c>
      <c r="C414" s="8" t="str">
        <f>VLOOKUP(A414,'Sets data'!$A$3:$C$9991,2,FALSE)</f>
        <v>Banis Qual</v>
      </c>
    </row>
    <row r="415" spans="1:3" x14ac:dyDescent="0.25">
      <c r="A415" s="5">
        <v>474</v>
      </c>
      <c r="B415" s="8" t="str">
        <f>VLOOKUP(A415,'Sets data'!$A$3:$C$9991,3,FALSE)</f>
        <v>Draugrkin’s Grip</v>
      </c>
      <c r="C415" s="8" t="str">
        <f>VLOOKUP(A415,'Sets data'!$A$3:$C$9991,2,FALSE)</f>
        <v>Griff der Draugrbrut</v>
      </c>
    </row>
    <row r="416" spans="1:3" x14ac:dyDescent="0.25">
      <c r="A416" s="5">
        <v>475</v>
      </c>
      <c r="B416" s="8" t="str">
        <f>VLOOKUP(A416,'Sets data'!$A$3:$C$9991,3,FALSE)</f>
        <v>Aegis Caller</v>
      </c>
      <c r="C416" s="8" t="str">
        <f>VLOOKUP(A416,'Sets data'!$A$3:$C$9991,2,FALSE)</f>
        <v>Ägisrufer</v>
      </c>
    </row>
    <row r="417" spans="1:3" x14ac:dyDescent="0.25">
      <c r="A417" s="5">
        <v>476</v>
      </c>
      <c r="B417" s="8" t="str">
        <f>VLOOKUP(A417,'Sets data'!$A$3:$C$9991,3,FALSE)</f>
        <v>Grave Guardian </v>
      </c>
      <c r="C417" s="8" t="str">
        <f>VLOOKUP(A417,'Sets data'!$A$3:$C$9991,2,FALSE)</f>
        <v>Grabwächter</v>
      </c>
    </row>
    <row r="418" spans="1:3" x14ac:dyDescent="0.25">
      <c r="A418" s="5">
        <v>478</v>
      </c>
      <c r="B418" s="8" t="str">
        <f>VLOOKUP(A418,'Sets data'!$A$3:$C$9991,3,FALSE)</f>
        <v>Mother Ciannait</v>
      </c>
      <c r="C418" s="8" t="str">
        <f>VLOOKUP(A418,'Sets data'!$A$3:$C$9991,2,FALSE)</f>
        <v>Mutter Ciannait</v>
      </c>
    </row>
    <row r="419" spans="1:3" x14ac:dyDescent="0.25">
      <c r="A419" s="5">
        <v>479</v>
      </c>
      <c r="B419" s="8" t="str">
        <f>VLOOKUP(A419,'Sets data'!$A$3:$C$9991,3,FALSE)</f>
        <v>Kjalnar\’s Nightmare</v>
      </c>
      <c r="C419" s="8" t="str">
        <f>VLOOKUP(A419,'Sets data'!$A$3:$C$9991,2,FALSE)</f>
        <v>Kjalnar\’s Albtraum</v>
      </c>
    </row>
    <row r="420" spans="1:3" x14ac:dyDescent="0.25">
      <c r="A420" s="5">
        <v>480</v>
      </c>
      <c r="B420" s="8" t="str">
        <f>VLOOKUP(A420,'Sets data'!$A$3:$C$9991,3,FALSE)</f>
        <v>Critical Riposte</v>
      </c>
      <c r="C420" s="8" t="str">
        <f>VLOOKUP(A420,'Sets data'!$A$3:$C$9991,2,FALSE)</f>
        <v>Kritischer Konter</v>
      </c>
    </row>
    <row r="421" spans="1:3" x14ac:dyDescent="0.25">
      <c r="A421" s="5">
        <v>481</v>
      </c>
      <c r="B421" s="8" t="str">
        <f>VLOOKUP(A421,'Sets data'!$A$3:$C$9991,3,FALSE)</f>
        <v>Unchained Aggressor</v>
      </c>
      <c r="C421" s="8" t="str">
        <f>VLOOKUP(A421,'Sets data'!$A$3:$C$9991,2,FALSE)</f>
        <v>Entfesselter Aggressor</v>
      </c>
    </row>
    <row r="422" spans="1:3" x14ac:dyDescent="0.25">
      <c r="A422" s="5">
        <v>482</v>
      </c>
      <c r="B422" s="8" t="str">
        <f>VLOOKUP(A422,'Sets data'!$A$3:$C$9991,3,FALSE)</f>
        <v>Dauntless Combatant</v>
      </c>
      <c r="C422" s="8" t="str">
        <f>VLOOKUP(A422,'Sets data'!$A$3:$C$9991,2,FALSE)</f>
        <v>Furchtloser Kombattant</v>
      </c>
    </row>
    <row r="423" spans="1:3" x14ac:dyDescent="0.25">
      <c r="A423" s="5">
        <v>483</v>
      </c>
      <c r="B423" s="8" t="str">
        <f>VLOOKUP(A423,'Sets data'!$A$3:$C$9991,3,FALSE)</f>
        <v>Template_Drop_Magi</v>
      </c>
      <c r="C423" s="8" t="str">
        <f>VLOOKUP(A423,'Sets data'!$A$3:$C$9991,2,FALSE)</f>
        <v>Template_Drop_Magi</v>
      </c>
    </row>
    <row r="424" spans="1:3" x14ac:dyDescent="0.25">
      <c r="A424" s="5">
        <v>484</v>
      </c>
      <c r="B424" s="8" t="str">
        <f>VLOOKUP(A424,'Sets data'!$A$3:$C$9991,3,FALSE)</f>
        <v>Template_Drop_Stamina</v>
      </c>
      <c r="C424" s="8" t="str">
        <f>VLOOKUP(A424,'Sets data'!$A$3:$C$9991,2,FALSE)</f>
        <v>Template_Drop_Stamina</v>
      </c>
    </row>
    <row r="425" spans="1:3" x14ac:dyDescent="0.25">
      <c r="A425" s="5">
        <v>485</v>
      </c>
      <c r="B425" s="8" t="str">
        <f>VLOOKUP(A425,'Sets data'!$A$3:$C$9991,3,FALSE)</f>
        <v>Template_Drop_Tank</v>
      </c>
      <c r="C425" s="8" t="str">
        <f>VLOOKUP(A425,'Sets data'!$A$3:$C$9991,2,FALSE)</f>
        <v>Template_Drop_Tank</v>
      </c>
    </row>
    <row r="426" spans="1:3" x14ac:dyDescent="0.25">
      <c r="A426" s="5">
        <v>486</v>
      </c>
      <c r="B426" s="8" t="str">
        <f>VLOOKUP(A426,'Sets data'!$A$3:$C$9991,3,FALSE)</f>
        <v>Template_Drop_Healer</v>
      </c>
      <c r="C426" s="8" t="str">
        <f>VLOOKUP(A426,'Sets data'!$A$3:$C$9991,2,FALSE)</f>
        <v>Template_Drop_Healer</v>
      </c>
    </row>
    <row r="427" spans="1:3" x14ac:dyDescent="0.25">
      <c r="A427" s="5">
        <v>487</v>
      </c>
      <c r="B427" s="8" t="str">
        <f>VLOOKUP(A427,'Sets data'!$A$3:$C$9991,3,FALSE)</f>
        <v>Winter's Respite</v>
      </c>
      <c r="C427" s="8" t="str">
        <f>VLOOKUP(A427,'Sets data'!$A$3:$C$9991,2,FALSE)</f>
        <v>Winterruhe</v>
      </c>
    </row>
    <row r="428" spans="1:3" x14ac:dyDescent="0.25">
      <c r="A428" s="5">
        <v>488</v>
      </c>
      <c r="B428" s="8" t="str">
        <f>VLOOKUP(A428,'Sets data'!$A$3:$C$9991,3,FALSE)</f>
        <v>Venomous Smite</v>
      </c>
      <c r="C428" s="8" t="str">
        <f>VLOOKUP(A428,'Sets data'!$A$3:$C$9991,2,FALSE)</f>
        <v>Giftschlag</v>
      </c>
    </row>
    <row r="429" spans="1:3" x14ac:dyDescent="0.25">
      <c r="A429" s="5">
        <v>489</v>
      </c>
      <c r="B429" s="8" t="str">
        <f>VLOOKUP(A429,'Sets data'!$A$3:$C$9991,3,FALSE)</f>
        <v>Eternal Vigor</v>
      </c>
      <c r="C429" s="8" t="str">
        <f>VLOOKUP(A429,'Sets data'!$A$3:$C$9991,2,FALSE)</f>
        <v>Ewiger Elan</v>
      </c>
    </row>
    <row r="430" spans="1:3" x14ac:dyDescent="0.25">
      <c r="A430" s="5">
        <v>490</v>
      </c>
      <c r="B430" s="8" t="str">
        <f>VLOOKUP(A430,'Sets data'!$A$3:$C$9991,3,FALSE)</f>
        <v>Stuhn's Favor</v>
      </c>
      <c r="C430" s="8" t="str">
        <f>VLOOKUP(A430,'Sets data'!$A$3:$C$9991,2,FALSE)</f>
        <v>Stuhns Gunst</v>
      </c>
    </row>
    <row r="431" spans="1:3" x14ac:dyDescent="0.25">
      <c r="A431" s="5">
        <v>491</v>
      </c>
      <c r="B431" s="8" t="str">
        <f>VLOOKUP(A431,'Sets data'!$A$3:$C$9991,3,FALSE)</f>
        <v>Dragon's Appetite</v>
      </c>
      <c r="C431" s="8" t="str">
        <f>VLOOKUP(A431,'Sets data'!$A$3:$C$9991,2,FALSE)</f>
        <v>Appetit des Drachen</v>
      </c>
    </row>
    <row r="432" spans="1:3" x14ac:dyDescent="0.25">
      <c r="A432" s="5">
        <v>492</v>
      </c>
      <c r="B432" s="8" t="str">
        <f>VLOOKUP(A432,'Sets data'!$A$3:$C$9991,3,FALSE)</f>
        <v>Kyne's Wind</v>
      </c>
      <c r="C432" s="8" t="str">
        <f>VLOOKUP(A432,'Sets data'!$A$3:$C$9991,2,FALSE)</f>
        <v>Kynes Wind</v>
      </c>
    </row>
    <row r="433" spans="1:3" x14ac:dyDescent="0.25">
      <c r="A433" s="5">
        <v>493</v>
      </c>
      <c r="B433" s="8" t="str">
        <f>VLOOKUP(A433,'Sets data'!$A$3:$C$9991,3,FALSE)</f>
        <v>Perfected Kyne's Wind</v>
      </c>
      <c r="C433" s="8" t="str">
        <f>VLOOKUP(A433,'Sets data'!$A$3:$C$9991,2,FALSE)</f>
        <v>Kynes perfektionierter Wind</v>
      </c>
    </row>
    <row r="434" spans="1:3" x14ac:dyDescent="0.25">
      <c r="A434" s="5">
        <v>494</v>
      </c>
      <c r="B434" s="8" t="str">
        <f>VLOOKUP(A434,'Sets data'!$A$3:$C$9991,3,FALSE)</f>
        <v>Vrol's Command</v>
      </c>
      <c r="C434" s="8" t="str">
        <f>VLOOKUP(A434,'Sets data'!$A$3:$C$9991,2,FALSE)</f>
        <v>Vrols Befehl</v>
      </c>
    </row>
    <row r="435" spans="1:3" x14ac:dyDescent="0.25">
      <c r="A435" s="5">
        <v>495</v>
      </c>
      <c r="B435" s="8" t="str">
        <f>VLOOKUP(A435,'Sets data'!$A$3:$C$9991,3,FALSE)</f>
        <v>Perfected Vrol's Command</v>
      </c>
      <c r="C435" s="8" t="str">
        <f>VLOOKUP(A435,'Sets data'!$A$3:$C$9991,2,FALSE)</f>
        <v>Vrols perfektionierter Befehl</v>
      </c>
    </row>
    <row r="436" spans="1:3" x14ac:dyDescent="0.25">
      <c r="A436" s="5">
        <v>496</v>
      </c>
      <c r="B436" s="8" t="str">
        <f>VLOOKUP(A436,'Sets data'!$A$3:$C$9991,3,FALSE)</f>
        <v>Roaring Opportunist</v>
      </c>
      <c r="C436" s="8" t="str">
        <f>VLOOKUP(A436,'Sets data'!$A$3:$C$9991,2,FALSE)</f>
        <v>Brüllender Opportunist</v>
      </c>
    </row>
    <row r="437" spans="1:3" x14ac:dyDescent="0.25">
      <c r="A437" s="5">
        <v>497</v>
      </c>
      <c r="B437" s="8" t="str">
        <f>VLOOKUP(A437,'Sets data'!$A$3:$C$9991,3,FALSE)</f>
        <v>Perfected Roaring Opportunist</v>
      </c>
      <c r="C437" s="8" t="str">
        <f>VLOOKUP(A437,'Sets data'!$A$3:$C$9991,2,FALSE)</f>
        <v>Perfektionierter brüllender Opportunist</v>
      </c>
    </row>
    <row r="438" spans="1:3" x14ac:dyDescent="0.25">
      <c r="A438" s="5">
        <v>498</v>
      </c>
      <c r="B438" s="8" t="str">
        <f>VLOOKUP(A438,'Sets data'!$A$3:$C$9991,3,FALSE)</f>
        <v>Yandir's Might</v>
      </c>
      <c r="C438" s="8" t="str">
        <f>VLOOKUP(A438,'Sets data'!$A$3:$C$9991,2,FALSE)</f>
        <v>Yandirs Macht</v>
      </c>
    </row>
    <row r="439" spans="1:3" x14ac:dyDescent="0.25">
      <c r="A439" s="5">
        <v>499</v>
      </c>
      <c r="B439" s="8" t="str">
        <f>VLOOKUP(A439,'Sets data'!$A$3:$C$9991,3,FALSE)</f>
        <v>Perfected Yandir's Might</v>
      </c>
      <c r="C439" s="8" t="str">
        <f>VLOOKUP(A439,'Sets data'!$A$3:$C$9991,2,FALSE)</f>
        <v>Yandirs perfektionierte Macht</v>
      </c>
    </row>
    <row r="440" spans="1:3" x14ac:dyDescent="0.25">
      <c r="A440" s="5">
        <v>500</v>
      </c>
      <c r="B440" s="8" t="str">
        <f>VLOOKUP(A440,'Sets data'!$A$3:$C$9991,3,FALSE)</f>
        <v>Bloodlord's Embrace (OLD)</v>
      </c>
      <c r="C440" s="8" t="str">
        <f>VLOOKUP(A440,'Sets data'!$A$3:$C$9991,2,FALSE)</f>
        <v>Bloodlord's Embrace (OLD)</v>
      </c>
    </row>
    <row r="441" spans="1:3" x14ac:dyDescent="0.25">
      <c r="A441" s="5">
        <v>501</v>
      </c>
      <c r="B441" s="8" t="str">
        <f>VLOOKUP(A441,'Sets data'!$A$3:$C$9991,3,FALSE)</f>
        <v>Thrassian Stranglers</v>
      </c>
      <c r="C441" s="8" t="str">
        <f>VLOOKUP(A441,'Sets data'!$A$3:$C$9991,2,FALSE)</f>
        <v>Thrassische Würger</v>
      </c>
    </row>
    <row r="442" spans="1:3" x14ac:dyDescent="0.25">
      <c r="A442" s="5">
        <v>502</v>
      </c>
      <c r="B442" s="8" t="str">
        <f>VLOOKUP(A442,'Sets data'!$A$3:$C$9991,3,FALSE)</f>
        <v>Snow Treaders (OLD)</v>
      </c>
      <c r="C442" s="8" t="str">
        <f>VLOOKUP(A442,'Sets data'!$A$3:$C$9991,2,FALSE)</f>
        <v>Snow Treaders (OLD)</v>
      </c>
    </row>
    <row r="443" spans="1:3" x14ac:dyDescent="0.25">
      <c r="A443" s="5">
        <v>503</v>
      </c>
      <c r="B443" s="8" t="str">
        <f>VLOOKUP(A443,'Sets data'!$A$3:$C$9991,3,FALSE)</f>
        <v>Ring of the Wild Hunt</v>
      </c>
      <c r="C443" s="8" t="str">
        <f>VLOOKUP(A443,'Sets data'!$A$3:$C$9991,2,FALSE)</f>
        <v>Ring der Wilden Jagd</v>
      </c>
    </row>
    <row r="444" spans="1:3" x14ac:dyDescent="0.25">
      <c r="A444" s="5">
        <v>504</v>
      </c>
      <c r="B444" s="8" t="str">
        <f>VLOOKUP(A444,'Sets data'!$A$3:$C$9991,3,FALSE)</f>
        <v>Malacath's Band of Brutality X</v>
      </c>
      <c r="C444" s="8" t="str">
        <f>VLOOKUP(A444,'Sets data'!$A$3:$C$9991,2,FALSE)</f>
        <v>Malacath's Band der Brutalität X</v>
      </c>
    </row>
    <row r="445" spans="1:3" x14ac:dyDescent="0.25">
      <c r="A445" s="5">
        <v>505</v>
      </c>
      <c r="B445" s="8" t="str">
        <f>VLOOKUP(A445,'Sets data'!$A$3:$C$9991,3,FALSE)</f>
        <v>Torc of Tonal Constancy</v>
      </c>
      <c r="C445" s="8" t="str">
        <f>VLOOKUP(A445,'Sets data'!$A$3:$C$9991,2,FALSE)</f>
        <v>Torques der Klangkonstanz</v>
      </c>
    </row>
    <row r="446" spans="1:3" x14ac:dyDescent="0.25">
      <c r="A446" s="5">
        <v>506</v>
      </c>
      <c r="B446" s="8" t="str">
        <f>VLOOKUP(A446,'Sets data'!$A$3:$C$9991,3,FALSE)</f>
        <v>Spell Parasite</v>
      </c>
      <c r="C446" s="8" t="str">
        <f>VLOOKUP(A446,'Sets data'!$A$3:$C$9991,2,FALSE)</f>
        <v>Magieparasit</v>
      </c>
    </row>
    <row r="447" spans="1:3" x14ac:dyDescent="0.25">
      <c r="A447" s="5">
        <v>507</v>
      </c>
      <c r="B447" s="8" t="e">
        <f>VLOOKUP(A447,'Sets data'!$A$3:$C$9991,3,FALSE)</f>
        <v>#N/A</v>
      </c>
      <c r="C447" s="8" t="e">
        <f>VLOOKUP(A447,'Sets data'!$A$3:$C$9991,2,FALSE)</f>
        <v>#N/A</v>
      </c>
    </row>
    <row r="448" spans="1:3" x14ac:dyDescent="0.25">
      <c r="A448" s="5">
        <v>508</v>
      </c>
      <c r="B448" s="8" t="e">
        <f>VLOOKUP(A448,'Sets data'!$A$3:$C$9991,3,FALSE)</f>
        <v>#N/A</v>
      </c>
      <c r="C448" s="8" t="e">
        <f>VLOOKUP(A448,'Sets data'!$A$3:$C$9991,2,FALSE)</f>
        <v>#N/A</v>
      </c>
    </row>
    <row r="449" spans="1:3" x14ac:dyDescent="0.25">
      <c r="A449" s="5">
        <v>509</v>
      </c>
      <c r="B449" s="8" t="str">
        <f>VLOOKUP(A449,'Sets data'!$A$3:$C$9991,3,FALSE)</f>
        <v>Template_Drop_Healer P</v>
      </c>
      <c r="C449" s="8" t="str">
        <f>VLOOKUP(A449,'Sets data'!$A$3:$C$9991,2,FALSE)</f>
        <v>Template_Drop_Healer P</v>
      </c>
    </row>
    <row r="450" spans="1:3" x14ac:dyDescent="0.25">
      <c r="A450" s="5">
        <v>510</v>
      </c>
      <c r="B450" s="8" t="str">
        <f>VLOOKUP(A450,'Sets data'!$A$3:$C$9991,3,FALSE)</f>
        <v>Template_Drop_Tank P</v>
      </c>
      <c r="C450" s="8" t="str">
        <f>VLOOKUP(A450,'Sets data'!$A$3:$C$9991,2,FALSE)</f>
        <v>Template_Drop_Tank P</v>
      </c>
    </row>
    <row r="451" spans="1:3" x14ac:dyDescent="0.25">
      <c r="A451" s="5">
        <v>511</v>
      </c>
      <c r="B451" s="8" t="str">
        <f>VLOOKUP(A451,'Sets data'!$A$3:$C$9991,3,FALSE)</f>
        <v>Template_Drop_Stamina P</v>
      </c>
      <c r="C451" s="8" t="str">
        <f>VLOOKUP(A451,'Sets data'!$A$3:$C$9991,2,FALSE)</f>
        <v>Template_Drop_Stamina P</v>
      </c>
    </row>
    <row r="452" spans="1:3" x14ac:dyDescent="0.25">
      <c r="A452" s="5">
        <v>512</v>
      </c>
      <c r="B452" s="8" t="str">
        <f>VLOOKUP(A452,'Sets data'!$A$3:$C$9991,3,FALSE)</f>
        <v>Template_Drop_Magi P</v>
      </c>
      <c r="C452" s="8" t="str">
        <f>VLOOKUP(A452,'Sets data'!$A$3:$C$9991,2,FALSE)</f>
        <v>Template_Drop_Magi P</v>
      </c>
    </row>
    <row r="453" spans="1:3" x14ac:dyDescent="0.25">
      <c r="A453" s="5">
        <v>513</v>
      </c>
      <c r="B453" s="8" t="e">
        <f>VLOOKUP(A453,'Sets data'!$A$3:$C$9991,3,FALSE)</f>
        <v>#N/A</v>
      </c>
      <c r="C453" s="8" t="e">
        <f>VLOOKUP(A453,'Sets data'!$A$3:$C$9991,2,FALSE)</f>
        <v>#N/A</v>
      </c>
    </row>
    <row r="454" spans="1:3" x14ac:dyDescent="0.25">
      <c r="A454" s="5">
        <v>514</v>
      </c>
      <c r="B454" s="8" t="e">
        <f>VLOOKUP(A454,'Sets data'!$A$3:$C$9991,3,FALSE)</f>
        <v>#N/A</v>
      </c>
      <c r="C454" s="8" t="e">
        <f>VLOOKUP(A454,'Sets data'!$A$3:$C$9991,2,FALSE)</f>
        <v>#N/A</v>
      </c>
    </row>
    <row r="455" spans="1:3" x14ac:dyDescent="0.25">
      <c r="A455" s="5">
        <v>515</v>
      </c>
      <c r="B455" s="8" t="e">
        <f>VLOOKUP(A455,'Sets data'!$A$3:$C$9991,3,FALSE)</f>
        <v>#N/A</v>
      </c>
      <c r="C455" s="8" t="e">
        <f>VLOOKUP(A455,'Sets data'!$A$3:$C$9991,2,FALSE)</f>
        <v>#N/A</v>
      </c>
    </row>
    <row r="456" spans="1:3" x14ac:dyDescent="0.25">
      <c r="A456" s="5">
        <v>516</v>
      </c>
      <c r="B456" s="8" t="e">
        <f>VLOOKUP(A456,'Sets data'!$A$3:$C$9991,3,FALSE)</f>
        <v>#N/A</v>
      </c>
      <c r="C456" s="8" t="e">
        <f>VLOOKUP(A456,'Sets data'!$A$3:$C$9991,2,FALSE)</f>
        <v>#N/A</v>
      </c>
    </row>
    <row r="457" spans="1:3" x14ac:dyDescent="0.25">
      <c r="A457" s="5">
        <v>517</v>
      </c>
      <c r="B457" s="8" t="e">
        <f>VLOOKUP(A457,'Sets data'!$A$3:$C$9991,3,FALSE)</f>
        <v>#N/A</v>
      </c>
      <c r="C457" s="8" t="e">
        <f>VLOOKUP(A457,'Sets data'!$A$3:$C$9991,2,FALSE)</f>
        <v>#N/A</v>
      </c>
    </row>
    <row r="458" spans="1:3" x14ac:dyDescent="0.25">
      <c r="A458" s="5">
        <v>518</v>
      </c>
      <c r="B458" s="8" t="e">
        <f>VLOOKUP(A458,'Sets data'!$A$3:$C$9991,3,FALSE)</f>
        <v>#N/A</v>
      </c>
      <c r="C458" s="8" t="e">
        <f>VLOOKUP(A458,'Sets data'!$A$3:$C$9991,2,FALSE)</f>
        <v>#N/A</v>
      </c>
    </row>
    <row r="459" spans="1:3" x14ac:dyDescent="0.25">
      <c r="A459" s="5">
        <v>519</v>
      </c>
      <c r="B459" s="8" t="str">
        <f>VLOOKUP(A459,'Sets data'!$A$3:$C$9991,3,FALSE)</f>
        <v>Snow Treaders</v>
      </c>
      <c r="C459" s="8" t="str">
        <f>VLOOKUP(A459,'Sets data'!$A$3:$C$9991,2,FALSE)</f>
        <v>Schneetreter</v>
      </c>
    </row>
    <row r="460" spans="1:3" x14ac:dyDescent="0.25">
      <c r="A460" s="5">
        <v>520</v>
      </c>
      <c r="B460" s="8" t="str">
        <f>VLOOKUP(A460,'Sets data'!$A$3:$C$9991,3,FALSE)</f>
        <v>Malacath's Band of Brutality</v>
      </c>
      <c r="C460" s="8" t="str">
        <f>VLOOKUP(A460,'Sets data'!$A$3:$C$9991,2,FALSE)</f>
        <v>Malacaths Band der Brutalität</v>
      </c>
    </row>
    <row r="461" spans="1:3" x14ac:dyDescent="0.25">
      <c r="A461" s="5">
        <v>521</v>
      </c>
      <c r="B461" s="8" t="str">
        <f>VLOOKUP(A461,'Sets data'!$A$3:$C$9991,3,FALSE)</f>
        <v>Bloodlord's Embrace</v>
      </c>
      <c r="C461" s="8" t="str">
        <f>VLOOKUP(A461,'Sets data'!$A$3:$C$9991,2,FALSE)</f>
        <v>Umarmung des Blutfürsten</v>
      </c>
    </row>
    <row r="462" spans="1:3" x14ac:dyDescent="0.25">
      <c r="A462" s="5">
        <v>522</v>
      </c>
      <c r="B462" s="8" t="str">
        <f>VLOOKUP(A462,'Sets data'!$A$3:$C$9991,3,FALSE)</f>
        <v>Perfected Merciless Charge</v>
      </c>
      <c r="C462" s="8" t="str">
        <f>VLOOKUP(A462,'Sets data'!$A$3:$C$9991,2,FALSE)</f>
        <v>Perfektionierter gnadenloser Ansturm</v>
      </c>
    </row>
    <row r="463" spans="1:3" x14ac:dyDescent="0.25">
      <c r="A463" s="5">
        <v>523</v>
      </c>
      <c r="B463" s="8" t="str">
        <f>VLOOKUP(A463,'Sets data'!$A$3:$C$9991,3,FALSE)</f>
        <v>Perfected Rampaging Slash</v>
      </c>
      <c r="C463" s="8" t="str">
        <f>VLOOKUP(A463,'Sets data'!$A$3:$C$9991,2,FALSE)</f>
        <v>Perfektionierter tobender Schnitt</v>
      </c>
    </row>
    <row r="464" spans="1:3" x14ac:dyDescent="0.25">
      <c r="A464" s="5">
        <v>524</v>
      </c>
      <c r="B464" s="8" t="str">
        <f>VLOOKUP(A464,'Sets data'!$A$3:$C$9991,3,FALSE)</f>
        <v>Perfected Cruel Flurry</v>
      </c>
      <c r="C464" s="8" t="str">
        <f>VLOOKUP(A464,'Sets data'!$A$3:$C$9991,2,FALSE)</f>
        <v>Perfektionierter grausamer Schlaghagel</v>
      </c>
    </row>
    <row r="465" spans="1:3" x14ac:dyDescent="0.25">
      <c r="A465" s="5">
        <v>525</v>
      </c>
      <c r="B465" s="8" t="str">
        <f>VLOOKUP(A465,'Sets data'!$A$3:$C$9991,3,FALSE)</f>
        <v>Perfected Thunderous Volley</v>
      </c>
      <c r="C465" s="8" t="str">
        <f>VLOOKUP(A465,'Sets data'!$A$3:$C$9991,2,FALSE)</f>
        <v>Perfektionierte donnernde Salve</v>
      </c>
    </row>
    <row r="466" spans="1:3" x14ac:dyDescent="0.25">
      <c r="A466" s="5">
        <v>526</v>
      </c>
      <c r="B466" s="8" t="str">
        <f>VLOOKUP(A466,'Sets data'!$A$3:$C$9991,3,FALSE)</f>
        <v>Perfected Crushing Wall</v>
      </c>
      <c r="C466" s="8" t="str">
        <f>VLOOKUP(A466,'Sets data'!$A$3:$C$9991,2,FALSE)</f>
        <v>Perfektionierte zermalmende Mauer</v>
      </c>
    </row>
    <row r="467" spans="1:3" x14ac:dyDescent="0.25">
      <c r="A467" s="5">
        <v>527</v>
      </c>
      <c r="B467" s="8" t="str">
        <f>VLOOKUP(A467,'Sets data'!$A$3:$C$9991,3,FALSE)</f>
        <v>Perfected Precise Regeneration</v>
      </c>
      <c r="C467" s="8" t="str">
        <f>VLOOKUP(A467,'Sets data'!$A$3:$C$9991,2,FALSE)</f>
        <v>Perfektionierte präzise Regeneration</v>
      </c>
    </row>
    <row r="468" spans="1:3" x14ac:dyDescent="0.25">
      <c r="A468" s="5">
        <v>528</v>
      </c>
      <c r="B468" s="8" t="str">
        <f>VLOOKUP(A468,'Sets data'!$A$3:$C$9991,3,FALSE)</f>
        <v>Perfected Titanic Cleave</v>
      </c>
      <c r="C468" s="8" t="str">
        <f>VLOOKUP(A468,'Sets data'!$A$3:$C$9991,2,FALSE)</f>
        <v>Perfektioniertes titanisches Trennen</v>
      </c>
    </row>
    <row r="469" spans="1:3" x14ac:dyDescent="0.25">
      <c r="A469" s="5">
        <v>529</v>
      </c>
      <c r="B469" s="8" t="str">
        <f>VLOOKUP(A469,'Sets data'!$A$3:$C$9991,3,FALSE)</f>
        <v>Perfected Puncturing Remedy</v>
      </c>
      <c r="C469" s="8" t="str">
        <f>VLOOKUP(A469,'Sets data'!$A$3:$C$9991,2,FALSE)</f>
        <v>Perfektionierte durchschlagende Genesung</v>
      </c>
    </row>
    <row r="470" spans="1:3" x14ac:dyDescent="0.25">
      <c r="A470" s="5">
        <v>530</v>
      </c>
      <c r="B470" s="8" t="str">
        <f>VLOOKUP(A470,'Sets data'!$A$3:$C$9991,3,FALSE)</f>
        <v>Perfected Stinging Slashes</v>
      </c>
      <c r="C470" s="8" t="str">
        <f>VLOOKUP(A470,'Sets data'!$A$3:$C$9991,2,FALSE)</f>
        <v>Perfektionierte stechende Schnitte</v>
      </c>
    </row>
    <row r="471" spans="1:3" x14ac:dyDescent="0.25">
      <c r="A471" s="5">
        <v>531</v>
      </c>
      <c r="B471" s="8" t="str">
        <f>VLOOKUP(A471,'Sets data'!$A$3:$C$9991,3,FALSE)</f>
        <v>Perfected Caustic Arrow</v>
      </c>
      <c r="C471" s="8" t="str">
        <f>VLOOKUP(A471,'Sets data'!$A$3:$C$9991,2,FALSE)</f>
        <v>Perfektionierter beißender Pfeil</v>
      </c>
    </row>
    <row r="472" spans="1:3" x14ac:dyDescent="0.25">
      <c r="A472" s="5">
        <v>532</v>
      </c>
      <c r="B472" s="8" t="str">
        <f>VLOOKUP(A472,'Sets data'!$A$3:$C$9991,3,FALSE)</f>
        <v>Perfected Destructive Impact</v>
      </c>
      <c r="C472" s="8" t="str">
        <f>VLOOKUP(A472,'Sets data'!$A$3:$C$9991,2,FALSE)</f>
        <v>Perfektionierter zerstörerischer Einschlag</v>
      </c>
    </row>
  </sheetData>
  <autoFilter ref="A2:D2" xr:uid="{E9EA638C-5DC1-4153-9266-855C1A7DB144}"/>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AZ100"/>
  <sheetViews>
    <sheetView topLeftCell="A86" workbookViewId="0">
      <selection activeCell="A100" sqref="A100"/>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72" t="s">
        <v>2344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2"/>
      <c r="AS1" s="72"/>
      <c r="AT1" s="72"/>
      <c r="AU1" s="72"/>
      <c r="AV1" s="72"/>
      <c r="AW1" s="72"/>
      <c r="AX1" s="72"/>
      <c r="AY1" s="72"/>
      <c r="AZ1" s="73"/>
    </row>
    <row r="2" spans="1:52" ht="30" x14ac:dyDescent="0.25">
      <c r="A2" s="10" t="s">
        <v>101</v>
      </c>
      <c r="B2" s="1" t="s">
        <v>99</v>
      </c>
      <c r="C2" s="1" t="s">
        <v>1507</v>
      </c>
      <c r="D2" s="3" t="s">
        <v>100</v>
      </c>
      <c r="E2" s="3" t="s">
        <v>1805</v>
      </c>
      <c r="F2" s="3" t="s">
        <v>1666</v>
      </c>
      <c r="G2" s="3" t="s">
        <v>1806</v>
      </c>
      <c r="H2" s="15" t="s">
        <v>1506</v>
      </c>
      <c r="I2" s="18" t="s">
        <v>1692</v>
      </c>
      <c r="J2" s="17" t="s">
        <v>1505</v>
      </c>
    </row>
    <row r="3" spans="1:52" x14ac:dyDescent="0.25">
      <c r="A3" s="2" t="s">
        <v>450</v>
      </c>
      <c r="B3" s="9" t="s">
        <v>97</v>
      </c>
      <c r="C3" t="s">
        <v>98</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1838</v>
      </c>
      <c r="B95" s="9" t="s">
        <v>97</v>
      </c>
      <c r="C95" s="29" t="s">
        <v>97</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1838</v>
      </c>
      <c r="B96" s="9" t="s">
        <v>98</v>
      </c>
      <c r="C96" s="29" t="s">
        <v>97</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1839</v>
      </c>
      <c r="B97" s="9" t="s">
        <v>97</v>
      </c>
      <c r="C97" s="29" t="s">
        <v>97</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1839</v>
      </c>
      <c r="B98" s="9" t="s">
        <v>98</v>
      </c>
      <c r="C98" s="29" t="s">
        <v>97</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1905</v>
      </c>
      <c r="B99" s="9" t="s">
        <v>97</v>
      </c>
      <c r="C99" s="29" t="s">
        <v>97</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1905</v>
      </c>
      <c r="B100" s="9" t="s">
        <v>98</v>
      </c>
      <c r="C100" s="29" t="s">
        <v>97</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sheetData>
  <autoFilter ref="A2:J94" xr:uid="{00000000-0009-0000-0000-000001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N781"/>
  <sheetViews>
    <sheetView workbookViewId="0">
      <pane ySplit="2" topLeftCell="A666" activePane="bottomLeft" state="frozen"/>
      <selection pane="bottomLeft" activeCell="E744" sqref="E744"/>
    </sheetView>
  </sheetViews>
  <sheetFormatPr baseColWidth="10" defaultRowHeight="15" x14ac:dyDescent="0.25"/>
  <cols>
    <col min="1" max="1" width="12.85546875" customWidth="1"/>
    <col min="2" max="2" width="12.5703125" bestFit="1" customWidth="1"/>
    <col min="3" max="3" width="23.28515625" customWidth="1"/>
    <col min="4" max="4" width="30.28515625" bestFit="1" customWidth="1"/>
    <col min="5" max="5" width="35.28515625" bestFit="1" customWidth="1"/>
  </cols>
  <sheetData>
    <row r="1" spans="1:14" x14ac:dyDescent="0.25">
      <c r="A1" s="74" t="s">
        <v>2345</v>
      </c>
      <c r="B1" s="74"/>
      <c r="C1" s="74"/>
      <c r="D1" s="74"/>
      <c r="E1" s="74"/>
      <c r="F1" s="74"/>
      <c r="G1" s="74"/>
      <c r="H1" s="74"/>
      <c r="I1" s="74"/>
      <c r="J1" s="74"/>
      <c r="K1" s="74"/>
      <c r="L1" s="74"/>
      <c r="M1" s="74"/>
      <c r="N1" s="74"/>
    </row>
    <row r="2" spans="1:14" x14ac:dyDescent="0.25">
      <c r="A2" s="1" t="s">
        <v>1542</v>
      </c>
      <c r="B2" s="1" t="s">
        <v>1554</v>
      </c>
      <c r="C2" s="1" t="s">
        <v>1667</v>
      </c>
      <c r="D2" s="1" t="s">
        <v>1668</v>
      </c>
      <c r="E2" s="1" t="s">
        <v>1785</v>
      </c>
    </row>
    <row r="3" spans="1:14" x14ac:dyDescent="0.25">
      <c r="A3" s="57">
        <v>2</v>
      </c>
      <c r="B3">
        <v>1</v>
      </c>
      <c r="C3">
        <v>2</v>
      </c>
      <c r="D3" t="s">
        <v>108</v>
      </c>
      <c r="E3" t="str">
        <f>IF(ISNA(MATCH(A3,'ESO zone constants'!$A$2:$A$9949,0)),"","X")</f>
        <v>X</v>
      </c>
    </row>
    <row r="4" spans="1:14" x14ac:dyDescent="0.25">
      <c r="A4" s="57">
        <v>3</v>
      </c>
      <c r="B4">
        <v>2</v>
      </c>
      <c r="C4">
        <v>3</v>
      </c>
      <c r="D4" t="s">
        <v>109</v>
      </c>
      <c r="E4" t="str">
        <f>IF(ISNA(MATCH(A4,'ESO zone constants'!$A$2:$A$9949,0)),"","X")</f>
        <v>X</v>
      </c>
    </row>
    <row r="5" spans="1:14" x14ac:dyDescent="0.25">
      <c r="A5" s="57">
        <v>11</v>
      </c>
      <c r="B5">
        <v>3</v>
      </c>
      <c r="C5">
        <v>347</v>
      </c>
      <c r="D5" t="s">
        <v>47</v>
      </c>
      <c r="E5" t="str">
        <f>IF(ISNA(MATCH(A5,'ESO zone constants'!$A$2:$A$9949,0)),"","X")</f>
        <v>X</v>
      </c>
    </row>
    <row r="6" spans="1:14" x14ac:dyDescent="0.25">
      <c r="A6" s="57">
        <v>19</v>
      </c>
      <c r="B6">
        <v>4</v>
      </c>
      <c r="C6">
        <v>19</v>
      </c>
      <c r="D6" t="s">
        <v>110</v>
      </c>
      <c r="E6" t="str">
        <f>IF(ISNA(MATCH(A6,'ESO zone constants'!$A$2:$A$9949,0)),"","X")</f>
        <v>X</v>
      </c>
    </row>
    <row r="7" spans="1:14" x14ac:dyDescent="0.25">
      <c r="A7" s="57">
        <v>20</v>
      </c>
      <c r="B7">
        <v>5</v>
      </c>
      <c r="C7">
        <v>20</v>
      </c>
      <c r="D7" t="s">
        <v>111</v>
      </c>
      <c r="E7" t="str">
        <f>IF(ISNA(MATCH(A7,'ESO zone constants'!$A$2:$A$9949,0)),"","X")</f>
        <v>X</v>
      </c>
    </row>
    <row r="8" spans="1:14" x14ac:dyDescent="0.25">
      <c r="A8" s="57">
        <v>22</v>
      </c>
      <c r="B8">
        <v>6</v>
      </c>
      <c r="C8">
        <v>104</v>
      </c>
      <c r="D8" t="s">
        <v>68</v>
      </c>
      <c r="E8" t="str">
        <f>IF(ISNA(MATCH(A8,'ESO zone constants'!$A$2:$A$9949,0)),"","X")</f>
        <v>X</v>
      </c>
    </row>
    <row r="9" spans="1:14" x14ac:dyDescent="0.25">
      <c r="A9" s="57">
        <v>31</v>
      </c>
      <c r="B9">
        <v>7</v>
      </c>
      <c r="C9">
        <v>382</v>
      </c>
      <c r="D9" t="s">
        <v>59</v>
      </c>
      <c r="E9" t="str">
        <f>IF(ISNA(MATCH(A9,'ESO zone constants'!$A$2:$A$9949,0)),"","X")</f>
        <v>X</v>
      </c>
    </row>
    <row r="10" spans="1:14" x14ac:dyDescent="0.25">
      <c r="A10" s="57">
        <v>38</v>
      </c>
      <c r="B10">
        <v>8</v>
      </c>
      <c r="C10">
        <v>92</v>
      </c>
      <c r="D10" t="s">
        <v>57</v>
      </c>
      <c r="E10" t="str">
        <f>IF(ISNA(MATCH(A10,'ESO zone constants'!$A$2:$A$9949,0)),"","X")</f>
        <v>X</v>
      </c>
    </row>
    <row r="11" spans="1:14" x14ac:dyDescent="0.25">
      <c r="A11" s="57">
        <v>41</v>
      </c>
      <c r="B11">
        <v>9</v>
      </c>
      <c r="C11">
        <v>41</v>
      </c>
      <c r="D11" t="s">
        <v>112</v>
      </c>
      <c r="E11" t="str">
        <f>IF(ISNA(MATCH(A11,'ESO zone constants'!$A$2:$A$9949,0)),"","X")</f>
        <v>X</v>
      </c>
    </row>
    <row r="12" spans="1:14" x14ac:dyDescent="0.25">
      <c r="A12" s="57">
        <v>57</v>
      </c>
      <c r="B12">
        <v>10</v>
      </c>
      <c r="C12">
        <v>57</v>
      </c>
      <c r="D12" t="s">
        <v>113</v>
      </c>
      <c r="E12" t="str">
        <f>IF(ISNA(MATCH(A12,'ESO zone constants'!$A$2:$A$9949,0)),"","X")</f>
        <v>X</v>
      </c>
    </row>
    <row r="13" spans="1:14" x14ac:dyDescent="0.25">
      <c r="A13" s="57">
        <v>58</v>
      </c>
      <c r="B13">
        <v>11</v>
      </c>
      <c r="C13">
        <v>58</v>
      </c>
      <c r="D13" t="s">
        <v>114</v>
      </c>
      <c r="E13" t="str">
        <f>IF(ISNA(MATCH(A13,'ESO zone constants'!$A$2:$A$9949,0)),"","X")</f>
        <v>X</v>
      </c>
    </row>
    <row r="14" spans="1:14" x14ac:dyDescent="0.25">
      <c r="A14" s="57">
        <v>63</v>
      </c>
      <c r="B14">
        <v>12</v>
      </c>
      <c r="C14">
        <v>57</v>
      </c>
      <c r="D14" t="s">
        <v>61</v>
      </c>
      <c r="E14" t="str">
        <f>IF(ISNA(MATCH(A14,'ESO zone constants'!$A$2:$A$9949,0)),"","X")</f>
        <v>X</v>
      </c>
    </row>
    <row r="15" spans="1:14" x14ac:dyDescent="0.25">
      <c r="A15" s="57">
        <v>64</v>
      </c>
      <c r="B15">
        <v>13</v>
      </c>
      <c r="C15">
        <v>103</v>
      </c>
      <c r="D15" t="s">
        <v>70</v>
      </c>
      <c r="E15" t="str">
        <f>IF(ISNA(MATCH(A15,'ESO zone constants'!$A$2:$A$9949,0)),"","X")</f>
        <v>X</v>
      </c>
    </row>
    <row r="16" spans="1:14" x14ac:dyDescent="0.25">
      <c r="A16" s="57">
        <v>92</v>
      </c>
      <c r="B16">
        <v>14</v>
      </c>
      <c r="C16">
        <v>92</v>
      </c>
      <c r="D16" t="s">
        <v>115</v>
      </c>
      <c r="E16" t="str">
        <f>IF(ISNA(MATCH(A16,'ESO zone constants'!$A$2:$A$9949,0)),"","X")</f>
        <v>X</v>
      </c>
    </row>
    <row r="17" spans="1:5" x14ac:dyDescent="0.25">
      <c r="A17" s="57">
        <v>101</v>
      </c>
      <c r="B17">
        <v>15</v>
      </c>
      <c r="C17">
        <v>101</v>
      </c>
      <c r="D17" t="s">
        <v>116</v>
      </c>
      <c r="E17" t="str">
        <f>IF(ISNA(MATCH(A17,'ESO zone constants'!$A$2:$A$9949,0)),"","X")</f>
        <v>X</v>
      </c>
    </row>
    <row r="18" spans="1:5" x14ac:dyDescent="0.25">
      <c r="A18" s="57">
        <v>103</v>
      </c>
      <c r="B18">
        <v>16</v>
      </c>
      <c r="C18">
        <v>103</v>
      </c>
      <c r="D18" t="s">
        <v>117</v>
      </c>
      <c r="E18" t="str">
        <f>IF(ISNA(MATCH(A18,'ESO zone constants'!$A$2:$A$9949,0)),"","X")</f>
        <v>X</v>
      </c>
    </row>
    <row r="19" spans="1:5" x14ac:dyDescent="0.25">
      <c r="A19" s="57">
        <v>104</v>
      </c>
      <c r="B19">
        <v>17</v>
      </c>
      <c r="C19">
        <v>104</v>
      </c>
      <c r="D19" t="s">
        <v>118</v>
      </c>
      <c r="E19" t="str">
        <f>IF(ISNA(MATCH(A19,'ESO zone constants'!$A$2:$A$9949,0)),"","X")</f>
        <v>X</v>
      </c>
    </row>
    <row r="20" spans="1:5" x14ac:dyDescent="0.25">
      <c r="A20" s="57">
        <v>108</v>
      </c>
      <c r="B20">
        <v>18</v>
      </c>
      <c r="C20">
        <v>108</v>
      </c>
      <c r="D20" t="s">
        <v>119</v>
      </c>
      <c r="E20" t="str">
        <f>IF(ISNA(MATCH(A20,'ESO zone constants'!$A$2:$A$9949,0)),"","X")</f>
        <v>X</v>
      </c>
    </row>
    <row r="21" spans="1:5" x14ac:dyDescent="0.25">
      <c r="A21" s="57">
        <v>117</v>
      </c>
      <c r="B21">
        <v>19</v>
      </c>
      <c r="C21">
        <v>117</v>
      </c>
      <c r="D21" t="s">
        <v>120</v>
      </c>
      <c r="E21" t="str">
        <f>IF(ISNA(MATCH(A21,'ESO zone constants'!$A$2:$A$9949,0)),"","X")</f>
        <v>X</v>
      </c>
    </row>
    <row r="22" spans="1:5" x14ac:dyDescent="0.25">
      <c r="A22" s="57">
        <v>124</v>
      </c>
      <c r="B22">
        <v>20</v>
      </c>
      <c r="C22">
        <v>383</v>
      </c>
      <c r="D22" t="s">
        <v>121</v>
      </c>
      <c r="E22" t="str">
        <f>IF(ISNA(MATCH(A22,'ESO zone constants'!$A$2:$A$9949,0)),"","X")</f>
        <v>X</v>
      </c>
    </row>
    <row r="23" spans="1:5" x14ac:dyDescent="0.25">
      <c r="A23" s="57">
        <v>126</v>
      </c>
      <c r="B23">
        <v>21</v>
      </c>
      <c r="C23">
        <v>383</v>
      </c>
      <c r="D23" t="s">
        <v>43</v>
      </c>
      <c r="E23" t="str">
        <f>IF(ISNA(MATCH(A23,'ESO zone constants'!$A$2:$A$9949,0)),"","X")</f>
        <v>X</v>
      </c>
    </row>
    <row r="24" spans="1:5" x14ac:dyDescent="0.25">
      <c r="A24" s="57">
        <v>130</v>
      </c>
      <c r="B24">
        <v>22</v>
      </c>
      <c r="C24">
        <v>20</v>
      </c>
      <c r="D24" t="s">
        <v>49</v>
      </c>
      <c r="E24" t="str">
        <f>IF(ISNA(MATCH(A24,'ESO zone constants'!$A$2:$A$9949,0)),"","X")</f>
        <v>X</v>
      </c>
    </row>
    <row r="25" spans="1:5" x14ac:dyDescent="0.25">
      <c r="A25" s="57">
        <v>131</v>
      </c>
      <c r="B25">
        <v>23</v>
      </c>
      <c r="C25">
        <v>58</v>
      </c>
      <c r="D25" t="s">
        <v>65</v>
      </c>
      <c r="E25" t="str">
        <f>IF(ISNA(MATCH(A25,'ESO zone constants'!$A$2:$A$9949,0)),"","X")</f>
        <v>X</v>
      </c>
    </row>
    <row r="26" spans="1:5" x14ac:dyDescent="0.25">
      <c r="A26" s="57">
        <v>134</v>
      </c>
      <c r="B26">
        <v>24</v>
      </c>
      <c r="C26">
        <v>117</v>
      </c>
      <c r="D26" t="s">
        <v>122</v>
      </c>
      <c r="E26" t="str">
        <f>IF(ISNA(MATCH(A26,'ESO zone constants'!$A$2:$A$9949,0)),"","X")</f>
        <v>X</v>
      </c>
    </row>
    <row r="27" spans="1:5" x14ac:dyDescent="0.25">
      <c r="A27" s="57">
        <v>137</v>
      </c>
      <c r="B27">
        <v>25</v>
      </c>
      <c r="C27">
        <v>108</v>
      </c>
      <c r="D27" t="s">
        <v>123</v>
      </c>
      <c r="E27" t="str">
        <f>IF(ISNA(MATCH(A27,'ESO zone constants'!$A$2:$A$9949,0)),"","X")</f>
        <v>X</v>
      </c>
    </row>
    <row r="28" spans="1:5" x14ac:dyDescent="0.25">
      <c r="A28" s="57">
        <v>138</v>
      </c>
      <c r="B28">
        <v>26</v>
      </c>
      <c r="C28">
        <v>58</v>
      </c>
      <c r="D28" t="s">
        <v>124</v>
      </c>
      <c r="E28" t="str">
        <f>IF(ISNA(MATCH(A28,'ESO zone constants'!$A$2:$A$9949,0)),"","X")</f>
        <v>X</v>
      </c>
    </row>
    <row r="29" spans="1:5" x14ac:dyDescent="0.25">
      <c r="A29" s="57">
        <v>142</v>
      </c>
      <c r="B29">
        <v>27</v>
      </c>
      <c r="C29">
        <v>19</v>
      </c>
      <c r="D29" t="s">
        <v>125</v>
      </c>
      <c r="E29" t="str">
        <f>IF(ISNA(MATCH(A29,'ESO zone constants'!$A$2:$A$9949,0)),"","X")</f>
        <v>X</v>
      </c>
    </row>
    <row r="30" spans="1:5" x14ac:dyDescent="0.25">
      <c r="A30" s="57">
        <v>144</v>
      </c>
      <c r="B30">
        <v>28</v>
      </c>
      <c r="C30">
        <v>3</v>
      </c>
      <c r="D30" t="s">
        <v>66</v>
      </c>
      <c r="E30" t="str">
        <f>IF(ISNA(MATCH(A30,'ESO zone constants'!$A$2:$A$9949,0)),"","X")</f>
        <v>X</v>
      </c>
    </row>
    <row r="31" spans="1:5" x14ac:dyDescent="0.25">
      <c r="A31" s="57">
        <v>146</v>
      </c>
      <c r="B31">
        <v>29</v>
      </c>
      <c r="C31">
        <v>19</v>
      </c>
      <c r="D31" t="s">
        <v>62</v>
      </c>
      <c r="E31" t="str">
        <f>IF(ISNA(MATCH(A31,'ESO zone constants'!$A$2:$A$9949,0)),"","X")</f>
        <v>X</v>
      </c>
    </row>
    <row r="32" spans="1:5" x14ac:dyDescent="0.25">
      <c r="A32" s="57">
        <v>148</v>
      </c>
      <c r="B32">
        <v>30</v>
      </c>
      <c r="C32">
        <v>117</v>
      </c>
      <c r="D32" t="s">
        <v>60</v>
      </c>
      <c r="E32" t="str">
        <f>IF(ISNA(MATCH(A32,'ESO zone constants'!$A$2:$A$9949,0)),"","X")</f>
        <v>X</v>
      </c>
    </row>
    <row r="33" spans="1:5" x14ac:dyDescent="0.25">
      <c r="A33" s="57">
        <v>159</v>
      </c>
      <c r="B33">
        <v>31</v>
      </c>
      <c r="C33">
        <v>19</v>
      </c>
      <c r="D33" t="s">
        <v>126</v>
      </c>
      <c r="E33" t="str">
        <f>IF(ISNA(MATCH(A33,'ESO zone constants'!$A$2:$A$9949,0)),"","X")</f>
        <v>X</v>
      </c>
    </row>
    <row r="34" spans="1:5" x14ac:dyDescent="0.25">
      <c r="A34" s="57">
        <v>162</v>
      </c>
      <c r="B34">
        <v>32</v>
      </c>
      <c r="C34">
        <v>20</v>
      </c>
      <c r="D34" t="s">
        <v>127</v>
      </c>
      <c r="E34" t="str">
        <f>IF(ISNA(MATCH(A34,'ESO zone constants'!$A$2:$A$9949,0)),"","X")</f>
        <v>X</v>
      </c>
    </row>
    <row r="35" spans="1:5" x14ac:dyDescent="0.25">
      <c r="A35" s="57">
        <v>166</v>
      </c>
      <c r="B35">
        <v>33</v>
      </c>
      <c r="C35">
        <v>3</v>
      </c>
      <c r="D35" t="s">
        <v>128</v>
      </c>
      <c r="E35" t="str">
        <f>IF(ISNA(MATCH(A35,'ESO zone constants'!$A$2:$A$9949,0)),"","X")</f>
        <v>X</v>
      </c>
    </row>
    <row r="36" spans="1:5" x14ac:dyDescent="0.25">
      <c r="A36" s="57">
        <v>168</v>
      </c>
      <c r="B36">
        <v>34</v>
      </c>
      <c r="C36">
        <v>92</v>
      </c>
      <c r="D36" t="s">
        <v>129</v>
      </c>
      <c r="E36" t="str">
        <f>IF(ISNA(MATCH(A36,'ESO zone constants'!$A$2:$A$9949,0)),"","X")</f>
        <v>X</v>
      </c>
    </row>
    <row r="37" spans="1:5" x14ac:dyDescent="0.25">
      <c r="A37" s="57">
        <v>169</v>
      </c>
      <c r="B37">
        <v>35</v>
      </c>
      <c r="C37">
        <v>92</v>
      </c>
      <c r="D37" t="s">
        <v>130</v>
      </c>
      <c r="E37" t="str">
        <f>IF(ISNA(MATCH(A37,'ESO zone constants'!$A$2:$A$9949,0)),"","X")</f>
        <v>X</v>
      </c>
    </row>
    <row r="38" spans="1:5" x14ac:dyDescent="0.25">
      <c r="A38" s="57">
        <v>176</v>
      </c>
      <c r="B38">
        <v>36</v>
      </c>
      <c r="C38">
        <v>108</v>
      </c>
      <c r="D38" t="s">
        <v>50</v>
      </c>
      <c r="E38" t="str">
        <f>IF(ISNA(MATCH(A38,'ESO zone constants'!$A$2:$A$9949,0)),"","X")</f>
        <v>X</v>
      </c>
    </row>
    <row r="39" spans="1:5" x14ac:dyDescent="0.25">
      <c r="A39" s="57">
        <v>181</v>
      </c>
      <c r="B39">
        <v>37</v>
      </c>
      <c r="C39">
        <v>181</v>
      </c>
      <c r="D39" t="s">
        <v>131</v>
      </c>
      <c r="E39" t="str">
        <f>IF(ISNA(MATCH(A39,'ESO zone constants'!$A$2:$A$9949,0)),"","X")</f>
        <v>X</v>
      </c>
    </row>
    <row r="40" spans="1:5" x14ac:dyDescent="0.25">
      <c r="A40" s="57">
        <v>187</v>
      </c>
      <c r="B40">
        <v>38</v>
      </c>
      <c r="C40">
        <v>117</v>
      </c>
      <c r="D40" t="s">
        <v>132</v>
      </c>
      <c r="E40" t="str">
        <f>IF(ISNA(MATCH(A40,'ESO zone constants'!$A$2:$A$9949,0)),"","X")</f>
        <v>X</v>
      </c>
    </row>
    <row r="41" spans="1:5" x14ac:dyDescent="0.25">
      <c r="A41" s="57">
        <v>188</v>
      </c>
      <c r="B41">
        <v>39</v>
      </c>
      <c r="C41">
        <v>57</v>
      </c>
      <c r="D41" t="s">
        <v>133</v>
      </c>
      <c r="E41" t="str">
        <f>IF(ISNA(MATCH(A41,'ESO zone constants'!$A$2:$A$9949,0)),"","X")</f>
        <v>X</v>
      </c>
    </row>
    <row r="42" spans="1:5" x14ac:dyDescent="0.25">
      <c r="A42" s="57">
        <v>189</v>
      </c>
      <c r="B42">
        <v>40</v>
      </c>
      <c r="C42">
        <v>57</v>
      </c>
      <c r="D42" t="s">
        <v>134</v>
      </c>
      <c r="E42" t="str">
        <f>IF(ISNA(MATCH(A42,'ESO zone constants'!$A$2:$A$9949,0)),"","X")</f>
        <v>X</v>
      </c>
    </row>
    <row r="43" spans="1:5" x14ac:dyDescent="0.25">
      <c r="A43" s="57">
        <v>190</v>
      </c>
      <c r="B43">
        <v>41</v>
      </c>
      <c r="C43">
        <v>57</v>
      </c>
      <c r="D43" t="s">
        <v>135</v>
      </c>
      <c r="E43" t="str">
        <f>IF(ISNA(MATCH(A43,'ESO zone constants'!$A$2:$A$9949,0)),"","X")</f>
        <v>X</v>
      </c>
    </row>
    <row r="44" spans="1:5" x14ac:dyDescent="0.25">
      <c r="A44" s="57">
        <v>191</v>
      </c>
      <c r="B44">
        <v>42</v>
      </c>
      <c r="C44">
        <v>41</v>
      </c>
      <c r="D44" t="s">
        <v>136</v>
      </c>
      <c r="E44" t="str">
        <f>IF(ISNA(MATCH(A44,'ESO zone constants'!$A$2:$A$9949,0)),"","X")</f>
        <v>X</v>
      </c>
    </row>
    <row r="45" spans="1:5" x14ac:dyDescent="0.25">
      <c r="A45" s="57">
        <v>192</v>
      </c>
      <c r="B45">
        <v>43</v>
      </c>
      <c r="C45">
        <v>41</v>
      </c>
      <c r="D45" t="s">
        <v>137</v>
      </c>
      <c r="E45" t="str">
        <f>IF(ISNA(MATCH(A45,'ESO zone constants'!$A$2:$A$9949,0)),"","X")</f>
        <v>X</v>
      </c>
    </row>
    <row r="46" spans="1:5" x14ac:dyDescent="0.25">
      <c r="A46" s="57">
        <v>193</v>
      </c>
      <c r="B46">
        <v>44</v>
      </c>
      <c r="C46">
        <v>41</v>
      </c>
      <c r="D46" t="s">
        <v>138</v>
      </c>
      <c r="E46" t="str">
        <f>IF(ISNA(MATCH(A46,'ESO zone constants'!$A$2:$A$9949,0)),"","X")</f>
        <v>X</v>
      </c>
    </row>
    <row r="47" spans="1:5" x14ac:dyDescent="0.25">
      <c r="A47" s="57">
        <v>199</v>
      </c>
      <c r="B47">
        <v>45</v>
      </c>
      <c r="C47">
        <v>199</v>
      </c>
      <c r="D47" t="s">
        <v>139</v>
      </c>
      <c r="E47" t="str">
        <f>IF(ISNA(MATCH(A47,'ESO zone constants'!$A$2:$A$9949,0)),"","X")</f>
        <v>X</v>
      </c>
    </row>
    <row r="48" spans="1:5" x14ac:dyDescent="0.25">
      <c r="A48" s="57">
        <v>200</v>
      </c>
      <c r="B48">
        <v>46</v>
      </c>
      <c r="C48">
        <v>199</v>
      </c>
      <c r="D48" t="s">
        <v>140</v>
      </c>
      <c r="E48" t="str">
        <f>IF(ISNA(MATCH(A48,'ESO zone constants'!$A$2:$A$9949,0)),"","X")</f>
        <v>X</v>
      </c>
    </row>
    <row r="49" spans="1:5" x14ac:dyDescent="0.25">
      <c r="A49" s="57">
        <v>201</v>
      </c>
      <c r="B49">
        <v>47</v>
      </c>
      <c r="C49">
        <v>199</v>
      </c>
      <c r="D49" t="s">
        <v>141</v>
      </c>
      <c r="E49" t="str">
        <f>IF(ISNA(MATCH(A49,'ESO zone constants'!$A$2:$A$9949,0)),"","X")</f>
        <v>X</v>
      </c>
    </row>
    <row r="50" spans="1:5" x14ac:dyDescent="0.25">
      <c r="A50" s="57">
        <v>203</v>
      </c>
      <c r="B50">
        <v>48</v>
      </c>
      <c r="C50">
        <v>267</v>
      </c>
      <c r="D50" t="s">
        <v>142</v>
      </c>
      <c r="E50" t="str">
        <f>IF(ISNA(MATCH(A50,'ESO zone constants'!$A$2:$A$9949,0)),"","X")</f>
        <v>X</v>
      </c>
    </row>
    <row r="51" spans="1:5" x14ac:dyDescent="0.25">
      <c r="A51" s="57">
        <v>207</v>
      </c>
      <c r="B51">
        <v>49</v>
      </c>
      <c r="C51">
        <v>208</v>
      </c>
      <c r="D51" t="s">
        <v>143</v>
      </c>
      <c r="E51" t="str">
        <f>IF(ISNA(MATCH(A51,'ESO zone constants'!$A$2:$A$9949,0)),"","X")</f>
        <v>X</v>
      </c>
    </row>
    <row r="52" spans="1:5" x14ac:dyDescent="0.25">
      <c r="A52" s="57">
        <v>208</v>
      </c>
      <c r="B52">
        <v>50</v>
      </c>
      <c r="C52">
        <v>208</v>
      </c>
      <c r="D52" t="s">
        <v>144</v>
      </c>
      <c r="E52" t="str">
        <f>IF(ISNA(MATCH(A52,'ESO zone constants'!$A$2:$A$9949,0)),"","X")</f>
        <v>X</v>
      </c>
    </row>
    <row r="53" spans="1:5" x14ac:dyDescent="0.25">
      <c r="A53" s="57">
        <v>209</v>
      </c>
      <c r="B53">
        <v>51</v>
      </c>
      <c r="C53">
        <v>208</v>
      </c>
      <c r="D53" t="s">
        <v>145</v>
      </c>
      <c r="E53" t="str">
        <f>IF(ISNA(MATCH(A53,'ESO zone constants'!$A$2:$A$9949,0)),"","X")</f>
        <v>X</v>
      </c>
    </row>
    <row r="54" spans="1:5" x14ac:dyDescent="0.25">
      <c r="A54" s="57">
        <v>212</v>
      </c>
      <c r="B54">
        <v>52</v>
      </c>
      <c r="C54">
        <v>57</v>
      </c>
      <c r="D54" t="s">
        <v>146</v>
      </c>
      <c r="E54" t="str">
        <f>IF(ISNA(MATCH(A54,'ESO zone constants'!$A$2:$A$9949,0)),"","X")</f>
        <v>X</v>
      </c>
    </row>
    <row r="55" spans="1:5" x14ac:dyDescent="0.25">
      <c r="A55" s="57">
        <v>213</v>
      </c>
      <c r="B55">
        <v>53</v>
      </c>
      <c r="C55">
        <v>117</v>
      </c>
      <c r="D55" t="s">
        <v>147</v>
      </c>
      <c r="E55" t="str">
        <f>IF(ISNA(MATCH(A55,'ESO zone constants'!$A$2:$A$9949,0)),"","X")</f>
        <v>X</v>
      </c>
    </row>
    <row r="56" spans="1:5" x14ac:dyDescent="0.25">
      <c r="A56" s="57">
        <v>214</v>
      </c>
      <c r="B56">
        <v>54</v>
      </c>
      <c r="C56">
        <v>117</v>
      </c>
      <c r="D56" t="s">
        <v>148</v>
      </c>
      <c r="E56" t="str">
        <f>IF(ISNA(MATCH(A56,'ESO zone constants'!$A$2:$A$9949,0)),"","X")</f>
        <v>X</v>
      </c>
    </row>
    <row r="57" spans="1:5" x14ac:dyDescent="0.25">
      <c r="A57" s="57">
        <v>215</v>
      </c>
      <c r="B57">
        <v>55</v>
      </c>
      <c r="C57">
        <v>117</v>
      </c>
      <c r="D57" t="s">
        <v>149</v>
      </c>
      <c r="E57" t="str">
        <f>IF(ISNA(MATCH(A57,'ESO zone constants'!$A$2:$A$9949,0)),"","X")</f>
        <v>X</v>
      </c>
    </row>
    <row r="58" spans="1:5" x14ac:dyDescent="0.25">
      <c r="A58" s="57">
        <v>216</v>
      </c>
      <c r="B58">
        <v>56</v>
      </c>
      <c r="C58">
        <v>41</v>
      </c>
      <c r="D58" t="s">
        <v>150</v>
      </c>
      <c r="E58" t="str">
        <f>IF(ISNA(MATCH(A58,'ESO zone constants'!$A$2:$A$9949,0)),"","X")</f>
        <v>X</v>
      </c>
    </row>
    <row r="59" spans="1:5" x14ac:dyDescent="0.25">
      <c r="A59" s="57">
        <v>217</v>
      </c>
      <c r="B59">
        <v>57</v>
      </c>
      <c r="C59">
        <v>199</v>
      </c>
      <c r="D59" t="s">
        <v>151</v>
      </c>
      <c r="E59" t="str">
        <f>IF(ISNA(MATCH(A59,'ESO zone constants'!$A$2:$A$9949,0)),"","X")</f>
        <v>X</v>
      </c>
    </row>
    <row r="60" spans="1:5" x14ac:dyDescent="0.25">
      <c r="A60" s="57">
        <v>218</v>
      </c>
      <c r="B60">
        <v>58</v>
      </c>
      <c r="C60">
        <v>267</v>
      </c>
      <c r="D60" t="s">
        <v>152</v>
      </c>
      <c r="E60" t="str">
        <f>IF(ISNA(MATCH(A60,'ESO zone constants'!$A$2:$A$9949,0)),"","X")</f>
        <v>X</v>
      </c>
    </row>
    <row r="61" spans="1:5" x14ac:dyDescent="0.25">
      <c r="A61" s="57">
        <v>219</v>
      </c>
      <c r="B61">
        <v>59</v>
      </c>
      <c r="C61">
        <v>267</v>
      </c>
      <c r="D61" t="s">
        <v>153</v>
      </c>
      <c r="E61" t="str">
        <f>IF(ISNA(MATCH(A61,'ESO zone constants'!$A$2:$A$9949,0)),"","X")</f>
        <v>X</v>
      </c>
    </row>
    <row r="62" spans="1:5" x14ac:dyDescent="0.25">
      <c r="A62" s="57">
        <v>222</v>
      </c>
      <c r="B62">
        <v>60</v>
      </c>
      <c r="C62">
        <v>3</v>
      </c>
      <c r="D62" t="s">
        <v>154</v>
      </c>
      <c r="E62" t="str">
        <f>IF(ISNA(MATCH(A62,'ESO zone constants'!$A$2:$A$9949,0)),"","X")</f>
        <v>X</v>
      </c>
    </row>
    <row r="63" spans="1:5" x14ac:dyDescent="0.25">
      <c r="A63" s="57">
        <v>223</v>
      </c>
      <c r="B63">
        <v>61</v>
      </c>
      <c r="C63">
        <v>3</v>
      </c>
      <c r="D63" t="s">
        <v>155</v>
      </c>
      <c r="E63" t="str">
        <f>IF(ISNA(MATCH(A63,'ESO zone constants'!$A$2:$A$9949,0)),"","X")</f>
        <v>X</v>
      </c>
    </row>
    <row r="64" spans="1:5" x14ac:dyDescent="0.25">
      <c r="A64" s="57">
        <v>224</v>
      </c>
      <c r="B64">
        <v>62</v>
      </c>
      <c r="C64">
        <v>20</v>
      </c>
      <c r="D64" t="s">
        <v>156</v>
      </c>
      <c r="E64" t="str">
        <f>IF(ISNA(MATCH(A64,'ESO zone constants'!$A$2:$A$9949,0)),"","X")</f>
        <v>X</v>
      </c>
    </row>
    <row r="65" spans="1:5" x14ac:dyDescent="0.25">
      <c r="A65" s="57">
        <v>227</v>
      </c>
      <c r="B65">
        <v>63</v>
      </c>
      <c r="C65">
        <v>92</v>
      </c>
      <c r="D65" t="s">
        <v>157</v>
      </c>
      <c r="E65" t="str">
        <f>IF(ISNA(MATCH(A65,'ESO zone constants'!$A$2:$A$9949,0)),"","X")</f>
        <v>X</v>
      </c>
    </row>
    <row r="66" spans="1:5" x14ac:dyDescent="0.25">
      <c r="A66" s="57">
        <v>228</v>
      </c>
      <c r="B66">
        <v>64</v>
      </c>
      <c r="C66">
        <v>92</v>
      </c>
      <c r="D66" t="s">
        <v>158</v>
      </c>
      <c r="E66" t="str">
        <f>IF(ISNA(MATCH(A66,'ESO zone constants'!$A$2:$A$9949,0)),"","X")</f>
        <v>X</v>
      </c>
    </row>
    <row r="67" spans="1:5" x14ac:dyDescent="0.25">
      <c r="A67" s="57">
        <v>229</v>
      </c>
      <c r="B67">
        <v>65</v>
      </c>
      <c r="C67">
        <v>92</v>
      </c>
      <c r="D67" t="s">
        <v>159</v>
      </c>
      <c r="E67" t="str">
        <f>IF(ISNA(MATCH(A67,'ESO zone constants'!$A$2:$A$9949,0)),"","X")</f>
        <v>X</v>
      </c>
    </row>
    <row r="68" spans="1:5" x14ac:dyDescent="0.25">
      <c r="A68" s="57">
        <v>231</v>
      </c>
      <c r="B68">
        <v>66</v>
      </c>
      <c r="C68">
        <v>92</v>
      </c>
      <c r="D68" t="s">
        <v>160</v>
      </c>
      <c r="E68" t="str">
        <f>IF(ISNA(MATCH(A68,'ESO zone constants'!$A$2:$A$9949,0)),"","X")</f>
        <v>X</v>
      </c>
    </row>
    <row r="69" spans="1:5" x14ac:dyDescent="0.25">
      <c r="A69" s="57">
        <v>232</v>
      </c>
      <c r="B69">
        <v>67</v>
      </c>
      <c r="C69">
        <v>117</v>
      </c>
      <c r="D69" t="s">
        <v>161</v>
      </c>
      <c r="E69" t="str">
        <f>IF(ISNA(MATCH(A69,'ESO zone constants'!$A$2:$A$9949,0)),"","X")</f>
        <v>X</v>
      </c>
    </row>
    <row r="70" spans="1:5" x14ac:dyDescent="0.25">
      <c r="A70" s="57">
        <v>233</v>
      </c>
      <c r="B70">
        <v>68</v>
      </c>
      <c r="C70">
        <v>117</v>
      </c>
      <c r="D70" t="s">
        <v>162</v>
      </c>
      <c r="E70" t="str">
        <f>IF(ISNA(MATCH(A70,'ESO zone constants'!$A$2:$A$9949,0)),"","X")</f>
        <v>X</v>
      </c>
    </row>
    <row r="71" spans="1:5" x14ac:dyDescent="0.25">
      <c r="A71" s="57">
        <v>234</v>
      </c>
      <c r="B71">
        <v>69</v>
      </c>
      <c r="C71">
        <v>117</v>
      </c>
      <c r="D71" t="s">
        <v>163</v>
      </c>
      <c r="E71" t="str">
        <f>IF(ISNA(MATCH(A71,'ESO zone constants'!$A$2:$A$9949,0)),"","X")</f>
        <v>X</v>
      </c>
    </row>
    <row r="72" spans="1:5" x14ac:dyDescent="0.25">
      <c r="A72" s="57">
        <v>235</v>
      </c>
      <c r="B72">
        <v>70</v>
      </c>
      <c r="C72">
        <v>117</v>
      </c>
      <c r="D72" t="s">
        <v>164</v>
      </c>
      <c r="E72" t="str">
        <f>IF(ISNA(MATCH(A72,'ESO zone constants'!$A$2:$A$9949,0)),"","X")</f>
        <v>X</v>
      </c>
    </row>
    <row r="73" spans="1:5" x14ac:dyDescent="0.25">
      <c r="A73" s="57">
        <v>236</v>
      </c>
      <c r="B73">
        <v>71</v>
      </c>
      <c r="C73">
        <v>117</v>
      </c>
      <c r="D73" t="s">
        <v>165</v>
      </c>
      <c r="E73" t="str">
        <f>IF(ISNA(MATCH(A73,'ESO zone constants'!$A$2:$A$9949,0)),"","X")</f>
        <v>X</v>
      </c>
    </row>
    <row r="74" spans="1:5" x14ac:dyDescent="0.25">
      <c r="A74" s="57">
        <v>237</v>
      </c>
      <c r="B74">
        <v>72</v>
      </c>
      <c r="C74">
        <v>104</v>
      </c>
      <c r="D74" t="s">
        <v>166</v>
      </c>
      <c r="E74" t="str">
        <f>IF(ISNA(MATCH(A74,'ESO zone constants'!$A$2:$A$9949,0)),"","X")</f>
        <v>X</v>
      </c>
    </row>
    <row r="75" spans="1:5" x14ac:dyDescent="0.25">
      <c r="A75" s="57">
        <v>238</v>
      </c>
      <c r="B75">
        <v>73</v>
      </c>
      <c r="C75">
        <v>104</v>
      </c>
      <c r="D75" t="s">
        <v>167</v>
      </c>
      <c r="E75" t="str">
        <f>IF(ISNA(MATCH(A75,'ESO zone constants'!$A$2:$A$9949,0)),"","X")</f>
        <v>X</v>
      </c>
    </row>
    <row r="76" spans="1:5" x14ac:dyDescent="0.25">
      <c r="A76" s="57">
        <v>239</v>
      </c>
      <c r="B76">
        <v>74</v>
      </c>
      <c r="C76">
        <v>104</v>
      </c>
      <c r="D76" t="s">
        <v>168</v>
      </c>
      <c r="E76" t="str">
        <f>IF(ISNA(MATCH(A76,'ESO zone constants'!$A$2:$A$9949,0)),"","X")</f>
        <v>X</v>
      </c>
    </row>
    <row r="77" spans="1:5" x14ac:dyDescent="0.25">
      <c r="A77" s="57">
        <v>241</v>
      </c>
      <c r="B77">
        <v>75</v>
      </c>
      <c r="C77">
        <v>41</v>
      </c>
      <c r="D77" t="s">
        <v>169</v>
      </c>
      <c r="E77" t="str">
        <f>IF(ISNA(MATCH(A77,'ESO zone constants'!$A$2:$A$9949,0)),"","X")</f>
        <v>X</v>
      </c>
    </row>
    <row r="78" spans="1:5" x14ac:dyDescent="0.25">
      <c r="A78" s="57">
        <v>242</v>
      </c>
      <c r="B78">
        <v>76</v>
      </c>
      <c r="C78">
        <v>41</v>
      </c>
      <c r="D78" t="s">
        <v>170</v>
      </c>
      <c r="E78" t="str">
        <f>IF(ISNA(MATCH(A78,'ESO zone constants'!$A$2:$A$9949,0)),"","X")</f>
        <v>X</v>
      </c>
    </row>
    <row r="79" spans="1:5" x14ac:dyDescent="0.25">
      <c r="A79" s="57">
        <v>243</v>
      </c>
      <c r="B79">
        <v>77</v>
      </c>
      <c r="C79">
        <v>41</v>
      </c>
      <c r="D79" t="s">
        <v>171</v>
      </c>
      <c r="E79" t="str">
        <f>IF(ISNA(MATCH(A79,'ESO zone constants'!$A$2:$A$9949,0)),"","X")</f>
        <v>X</v>
      </c>
    </row>
    <row r="80" spans="1:5" x14ac:dyDescent="0.25">
      <c r="A80" s="57">
        <v>245</v>
      </c>
      <c r="B80">
        <v>78</v>
      </c>
      <c r="C80">
        <v>41</v>
      </c>
      <c r="D80" t="s">
        <v>172</v>
      </c>
      <c r="E80" t="str">
        <f>IF(ISNA(MATCH(A80,'ESO zone constants'!$A$2:$A$9949,0)),"","X")</f>
        <v>X</v>
      </c>
    </row>
    <row r="81" spans="1:5" x14ac:dyDescent="0.25">
      <c r="A81" s="57">
        <v>246</v>
      </c>
      <c r="B81">
        <v>79</v>
      </c>
      <c r="C81">
        <v>41</v>
      </c>
      <c r="D81" t="s">
        <v>173</v>
      </c>
      <c r="E81" t="str">
        <f>IF(ISNA(MATCH(A81,'ESO zone constants'!$A$2:$A$9949,0)),"","X")</f>
        <v>X</v>
      </c>
    </row>
    <row r="82" spans="1:5" x14ac:dyDescent="0.25">
      <c r="A82" s="57">
        <v>247</v>
      </c>
      <c r="B82">
        <v>80</v>
      </c>
      <c r="C82">
        <v>41</v>
      </c>
      <c r="D82" t="s">
        <v>174</v>
      </c>
      <c r="E82" t="str">
        <f>IF(ISNA(MATCH(A82,'ESO zone constants'!$A$2:$A$9949,0)),"","X")</f>
        <v>X</v>
      </c>
    </row>
    <row r="83" spans="1:5" x14ac:dyDescent="0.25">
      <c r="A83" s="57">
        <v>248</v>
      </c>
      <c r="B83">
        <v>81</v>
      </c>
      <c r="C83">
        <v>57</v>
      </c>
      <c r="D83" t="s">
        <v>175</v>
      </c>
      <c r="E83" t="str">
        <f>IF(ISNA(MATCH(A83,'ESO zone constants'!$A$2:$A$9949,0)),"","X")</f>
        <v>X</v>
      </c>
    </row>
    <row r="84" spans="1:5" x14ac:dyDescent="0.25">
      <c r="A84" s="57">
        <v>249</v>
      </c>
      <c r="B84">
        <v>82</v>
      </c>
      <c r="C84">
        <v>57</v>
      </c>
      <c r="D84" t="s">
        <v>176</v>
      </c>
      <c r="E84" t="str">
        <f>IF(ISNA(MATCH(A84,'ESO zone constants'!$A$2:$A$9949,0)),"","X")</f>
        <v>X</v>
      </c>
    </row>
    <row r="85" spans="1:5" x14ac:dyDescent="0.25">
      <c r="A85" s="57">
        <v>250</v>
      </c>
      <c r="B85">
        <v>83</v>
      </c>
      <c r="C85">
        <v>57</v>
      </c>
      <c r="D85" t="s">
        <v>177</v>
      </c>
      <c r="E85" t="str">
        <f>IF(ISNA(MATCH(A85,'ESO zone constants'!$A$2:$A$9949,0)),"","X")</f>
        <v>X</v>
      </c>
    </row>
    <row r="86" spans="1:5" x14ac:dyDescent="0.25">
      <c r="A86" s="57">
        <v>252</v>
      </c>
      <c r="B86">
        <v>84</v>
      </c>
      <c r="C86">
        <v>57</v>
      </c>
      <c r="D86" t="s">
        <v>178</v>
      </c>
      <c r="E86" t="str">
        <f>IF(ISNA(MATCH(A86,'ESO zone constants'!$A$2:$A$9949,0)),"","X")</f>
        <v>X</v>
      </c>
    </row>
    <row r="87" spans="1:5" x14ac:dyDescent="0.25">
      <c r="A87" s="57">
        <v>253</v>
      </c>
      <c r="B87">
        <v>85</v>
      </c>
      <c r="C87">
        <v>57</v>
      </c>
      <c r="D87" t="s">
        <v>179</v>
      </c>
      <c r="E87" t="str">
        <f>IF(ISNA(MATCH(A87,'ESO zone constants'!$A$2:$A$9949,0)),"","X")</f>
        <v>X</v>
      </c>
    </row>
    <row r="88" spans="1:5" x14ac:dyDescent="0.25">
      <c r="A88" s="57">
        <v>254</v>
      </c>
      <c r="B88">
        <v>86</v>
      </c>
      <c r="C88">
        <v>57</v>
      </c>
      <c r="D88" t="s">
        <v>180</v>
      </c>
      <c r="E88" t="str">
        <f>IF(ISNA(MATCH(A88,'ESO zone constants'!$A$2:$A$9949,0)),"","X")</f>
        <v>X</v>
      </c>
    </row>
    <row r="89" spans="1:5" x14ac:dyDescent="0.25">
      <c r="A89" s="57">
        <v>255</v>
      </c>
      <c r="B89">
        <v>87</v>
      </c>
      <c r="C89">
        <v>57</v>
      </c>
      <c r="D89" t="s">
        <v>181</v>
      </c>
      <c r="E89" t="str">
        <f>IF(ISNA(MATCH(A89,'ESO zone constants'!$A$2:$A$9949,0)),"","X")</f>
        <v>X</v>
      </c>
    </row>
    <row r="90" spans="1:5" x14ac:dyDescent="0.25">
      <c r="A90" s="57">
        <v>256</v>
      </c>
      <c r="B90">
        <v>88</v>
      </c>
      <c r="C90">
        <v>3</v>
      </c>
      <c r="D90" t="s">
        <v>182</v>
      </c>
      <c r="E90" t="str">
        <f>IF(ISNA(MATCH(A90,'ESO zone constants'!$A$2:$A$9949,0)),"","X")</f>
        <v>X</v>
      </c>
    </row>
    <row r="91" spans="1:5" x14ac:dyDescent="0.25">
      <c r="A91" s="57">
        <v>257</v>
      </c>
      <c r="B91">
        <v>89</v>
      </c>
      <c r="C91">
        <v>103</v>
      </c>
      <c r="D91" t="s">
        <v>183</v>
      </c>
      <c r="E91" t="str">
        <f>IF(ISNA(MATCH(A91,'ESO zone constants'!$A$2:$A$9949,0)),"","X")</f>
        <v>X</v>
      </c>
    </row>
    <row r="92" spans="1:5" x14ac:dyDescent="0.25">
      <c r="A92" s="57">
        <v>258</v>
      </c>
      <c r="B92">
        <v>90</v>
      </c>
      <c r="C92">
        <v>103</v>
      </c>
      <c r="D92" t="s">
        <v>184</v>
      </c>
      <c r="E92" t="str">
        <f>IF(ISNA(MATCH(A92,'ESO zone constants'!$A$2:$A$9949,0)),"","X")</f>
        <v>X</v>
      </c>
    </row>
    <row r="93" spans="1:5" x14ac:dyDescent="0.25">
      <c r="A93" s="57">
        <v>259</v>
      </c>
      <c r="B93">
        <v>91</v>
      </c>
      <c r="C93">
        <v>103</v>
      </c>
      <c r="D93" t="s">
        <v>185</v>
      </c>
      <c r="E93" t="str">
        <f>IF(ISNA(MATCH(A93,'ESO zone constants'!$A$2:$A$9949,0)),"","X")</f>
        <v>X</v>
      </c>
    </row>
    <row r="94" spans="1:5" x14ac:dyDescent="0.25">
      <c r="A94" s="57">
        <v>260</v>
      </c>
      <c r="B94">
        <v>92</v>
      </c>
      <c r="C94">
        <v>101</v>
      </c>
      <c r="D94" t="s">
        <v>186</v>
      </c>
      <c r="E94" t="str">
        <f>IF(ISNA(MATCH(A94,'ESO zone constants'!$A$2:$A$9949,0)),"","X")</f>
        <v>X</v>
      </c>
    </row>
    <row r="95" spans="1:5" x14ac:dyDescent="0.25">
      <c r="A95" s="57">
        <v>261</v>
      </c>
      <c r="B95">
        <v>93</v>
      </c>
      <c r="C95">
        <v>101</v>
      </c>
      <c r="D95" t="s">
        <v>187</v>
      </c>
      <c r="E95" t="str">
        <f>IF(ISNA(MATCH(A95,'ESO zone constants'!$A$2:$A$9949,0)),"","X")</f>
        <v>X</v>
      </c>
    </row>
    <row r="96" spans="1:5" x14ac:dyDescent="0.25">
      <c r="A96" s="57">
        <v>262</v>
      </c>
      <c r="B96">
        <v>94</v>
      </c>
      <c r="C96">
        <v>101</v>
      </c>
      <c r="D96" t="s">
        <v>188</v>
      </c>
      <c r="E96" t="str">
        <f>IF(ISNA(MATCH(A96,'ESO zone constants'!$A$2:$A$9949,0)),"","X")</f>
        <v>X</v>
      </c>
    </row>
    <row r="97" spans="1:5" x14ac:dyDescent="0.25">
      <c r="A97" s="57">
        <v>263</v>
      </c>
      <c r="B97">
        <v>95</v>
      </c>
      <c r="C97">
        <v>101</v>
      </c>
      <c r="D97" t="s">
        <v>189</v>
      </c>
      <c r="E97" t="str">
        <f>IF(ISNA(MATCH(A97,'ESO zone constants'!$A$2:$A$9949,0)),"","X")</f>
        <v>X</v>
      </c>
    </row>
    <row r="98" spans="1:5" x14ac:dyDescent="0.25">
      <c r="A98" s="57">
        <v>264</v>
      </c>
      <c r="B98">
        <v>96</v>
      </c>
      <c r="C98">
        <v>101</v>
      </c>
      <c r="D98" t="s">
        <v>190</v>
      </c>
      <c r="E98" t="str">
        <f>IF(ISNA(MATCH(A98,'ESO zone constants'!$A$2:$A$9949,0)),"","X")</f>
        <v>X</v>
      </c>
    </row>
    <row r="99" spans="1:5" x14ac:dyDescent="0.25">
      <c r="A99" s="57">
        <v>265</v>
      </c>
      <c r="B99">
        <v>97</v>
      </c>
      <c r="C99">
        <v>101</v>
      </c>
      <c r="D99" t="s">
        <v>191</v>
      </c>
      <c r="E99" t="str">
        <f>IF(ISNA(MATCH(A99,'ESO zone constants'!$A$2:$A$9949,0)),"","X")</f>
        <v>X</v>
      </c>
    </row>
    <row r="100" spans="1:5" x14ac:dyDescent="0.25">
      <c r="A100" s="57">
        <v>266</v>
      </c>
      <c r="B100">
        <v>98</v>
      </c>
      <c r="C100">
        <v>101</v>
      </c>
      <c r="D100" t="s">
        <v>192</v>
      </c>
      <c r="E100" t="str">
        <f>IF(ISNA(MATCH(A100,'ESO zone constants'!$A$2:$A$9949,0)),"","X")</f>
        <v>X</v>
      </c>
    </row>
    <row r="101" spans="1:5" x14ac:dyDescent="0.25">
      <c r="A101" s="57">
        <v>267</v>
      </c>
      <c r="B101">
        <v>99</v>
      </c>
      <c r="C101">
        <v>267</v>
      </c>
      <c r="D101" t="s">
        <v>193</v>
      </c>
      <c r="E101" t="str">
        <f>IF(ISNA(MATCH(A101,'ESO zone constants'!$A$2:$A$9949,0)),"","X")</f>
        <v>X</v>
      </c>
    </row>
    <row r="102" spans="1:5" x14ac:dyDescent="0.25">
      <c r="A102" s="57">
        <v>268</v>
      </c>
      <c r="B102">
        <v>100</v>
      </c>
      <c r="C102">
        <v>58</v>
      </c>
      <c r="D102" t="s">
        <v>194</v>
      </c>
      <c r="E102" t="str">
        <f>IF(ISNA(MATCH(A102,'ESO zone constants'!$A$2:$A$9949,0)),"","X")</f>
        <v>X</v>
      </c>
    </row>
    <row r="103" spans="1:5" x14ac:dyDescent="0.25">
      <c r="A103" s="57">
        <v>269</v>
      </c>
      <c r="B103">
        <v>101</v>
      </c>
      <c r="C103">
        <v>58</v>
      </c>
      <c r="D103" t="s">
        <v>195</v>
      </c>
      <c r="E103" t="str">
        <f>IF(ISNA(MATCH(A103,'ESO zone constants'!$A$2:$A$9949,0)),"","X")</f>
        <v>X</v>
      </c>
    </row>
    <row r="104" spans="1:5" x14ac:dyDescent="0.25">
      <c r="A104" s="57">
        <v>270</v>
      </c>
      <c r="B104">
        <v>102</v>
      </c>
      <c r="C104">
        <v>117</v>
      </c>
      <c r="D104" t="s">
        <v>196</v>
      </c>
      <c r="E104" t="str">
        <f>IF(ISNA(MATCH(A104,'ESO zone constants'!$A$2:$A$9949,0)),"","X")</f>
        <v>X</v>
      </c>
    </row>
    <row r="105" spans="1:5" x14ac:dyDescent="0.25">
      <c r="A105" s="57">
        <v>271</v>
      </c>
      <c r="B105">
        <v>103</v>
      </c>
      <c r="C105">
        <v>117</v>
      </c>
      <c r="D105" t="s">
        <v>197</v>
      </c>
      <c r="E105" t="str">
        <f>IF(ISNA(MATCH(A105,'ESO zone constants'!$A$2:$A$9949,0)),"","X")</f>
        <v>X</v>
      </c>
    </row>
    <row r="106" spans="1:5" x14ac:dyDescent="0.25">
      <c r="A106" s="57">
        <v>272</v>
      </c>
      <c r="B106">
        <v>104</v>
      </c>
      <c r="C106">
        <v>117</v>
      </c>
      <c r="D106" t="s">
        <v>198</v>
      </c>
      <c r="E106" t="str">
        <f>IF(ISNA(MATCH(A106,'ESO zone constants'!$A$2:$A$9949,0)),"","X")</f>
        <v>X</v>
      </c>
    </row>
    <row r="107" spans="1:5" x14ac:dyDescent="0.25">
      <c r="A107" s="57">
        <v>273</v>
      </c>
      <c r="B107">
        <v>105</v>
      </c>
      <c r="C107">
        <v>117</v>
      </c>
      <c r="D107" t="s">
        <v>199</v>
      </c>
      <c r="E107" t="str">
        <f>IF(ISNA(MATCH(A107,'ESO zone constants'!$A$2:$A$9949,0)),"","X")</f>
        <v>X</v>
      </c>
    </row>
    <row r="108" spans="1:5" x14ac:dyDescent="0.25">
      <c r="A108" s="57">
        <v>274</v>
      </c>
      <c r="B108">
        <v>106</v>
      </c>
      <c r="C108">
        <v>117</v>
      </c>
      <c r="D108" t="s">
        <v>200</v>
      </c>
      <c r="E108" t="str">
        <f>IF(ISNA(MATCH(A108,'ESO zone constants'!$A$2:$A$9949,0)),"","X")</f>
        <v>X</v>
      </c>
    </row>
    <row r="109" spans="1:5" x14ac:dyDescent="0.25">
      <c r="A109" s="57">
        <v>275</v>
      </c>
      <c r="B109">
        <v>107</v>
      </c>
      <c r="C109">
        <v>117</v>
      </c>
      <c r="D109" t="s">
        <v>201</v>
      </c>
      <c r="E109" t="str">
        <f>IF(ISNA(MATCH(A109,'ESO zone constants'!$A$2:$A$9949,0)),"","X")</f>
        <v>X</v>
      </c>
    </row>
    <row r="110" spans="1:5" x14ac:dyDescent="0.25">
      <c r="A110" s="57">
        <v>279</v>
      </c>
      <c r="B110">
        <v>108</v>
      </c>
      <c r="C110">
        <v>279</v>
      </c>
      <c r="D110" t="s">
        <v>202</v>
      </c>
      <c r="E110" t="str">
        <f>IF(ISNA(MATCH(A110,'ESO zone constants'!$A$2:$A$9949,0)),"","X")</f>
        <v>X</v>
      </c>
    </row>
    <row r="111" spans="1:5" x14ac:dyDescent="0.25">
      <c r="A111" s="57">
        <v>280</v>
      </c>
      <c r="B111">
        <v>109</v>
      </c>
      <c r="C111">
        <v>280</v>
      </c>
      <c r="D111" t="s">
        <v>203</v>
      </c>
      <c r="E111" t="str">
        <f>IF(ISNA(MATCH(A111,'ESO zone constants'!$A$2:$A$9949,0)),"","X")</f>
        <v>X</v>
      </c>
    </row>
    <row r="112" spans="1:5" x14ac:dyDescent="0.25">
      <c r="A112" s="57">
        <v>281</v>
      </c>
      <c r="B112">
        <v>110</v>
      </c>
      <c r="C112">
        <v>281</v>
      </c>
      <c r="D112" t="s">
        <v>204</v>
      </c>
      <c r="E112" t="str">
        <f>IF(ISNA(MATCH(A112,'ESO zone constants'!$A$2:$A$9949,0)),"","X")</f>
        <v>X</v>
      </c>
    </row>
    <row r="113" spans="1:5" x14ac:dyDescent="0.25">
      <c r="A113" s="57">
        <v>283</v>
      </c>
      <c r="B113">
        <v>111</v>
      </c>
      <c r="C113">
        <v>41</v>
      </c>
      <c r="D113" t="s">
        <v>51</v>
      </c>
      <c r="E113" t="str">
        <f>IF(ISNA(MATCH(A113,'ESO zone constants'!$A$2:$A$9949,0)),"","X")</f>
        <v>X</v>
      </c>
    </row>
    <row r="114" spans="1:5" x14ac:dyDescent="0.25">
      <c r="A114" s="57">
        <v>284</v>
      </c>
      <c r="B114">
        <v>112</v>
      </c>
      <c r="C114">
        <v>3</v>
      </c>
      <c r="D114" t="s">
        <v>205</v>
      </c>
      <c r="E114" t="str">
        <f>IF(ISNA(MATCH(A114,'ESO zone constants'!$A$2:$A$9949,0)),"","X")</f>
        <v>X</v>
      </c>
    </row>
    <row r="115" spans="1:5" x14ac:dyDescent="0.25">
      <c r="A115" s="57">
        <v>287</v>
      </c>
      <c r="B115">
        <v>113</v>
      </c>
      <c r="C115">
        <v>41</v>
      </c>
      <c r="D115" t="s">
        <v>206</v>
      </c>
      <c r="E115" t="str">
        <f>IF(ISNA(MATCH(A115,'ESO zone constants'!$A$2:$A$9949,0)),"","X")</f>
        <v>X</v>
      </c>
    </row>
    <row r="116" spans="1:5" x14ac:dyDescent="0.25">
      <c r="A116" s="57">
        <v>288</v>
      </c>
      <c r="B116">
        <v>114</v>
      </c>
      <c r="C116">
        <v>41</v>
      </c>
      <c r="D116" t="s">
        <v>207</v>
      </c>
      <c r="E116" t="str">
        <f>IF(ISNA(MATCH(A116,'ESO zone constants'!$A$2:$A$9949,0)),"","X")</f>
        <v>X</v>
      </c>
    </row>
    <row r="117" spans="1:5" x14ac:dyDescent="0.25">
      <c r="A117" s="57">
        <v>289</v>
      </c>
      <c r="B117">
        <v>115</v>
      </c>
      <c r="C117">
        <v>41</v>
      </c>
      <c r="D117" t="s">
        <v>208</v>
      </c>
      <c r="E117" t="str">
        <f>IF(ISNA(MATCH(A117,'ESO zone constants'!$A$2:$A$9949,0)),"","X")</f>
        <v>X</v>
      </c>
    </row>
    <row r="118" spans="1:5" x14ac:dyDescent="0.25">
      <c r="A118" s="57">
        <v>290</v>
      </c>
      <c r="B118">
        <v>116</v>
      </c>
      <c r="C118">
        <v>41</v>
      </c>
      <c r="D118" t="s">
        <v>209</v>
      </c>
      <c r="E118" t="str">
        <f>IF(ISNA(MATCH(A118,'ESO zone constants'!$A$2:$A$9949,0)),"","X")</f>
        <v>X</v>
      </c>
    </row>
    <row r="119" spans="1:5" x14ac:dyDescent="0.25">
      <c r="A119" s="57">
        <v>291</v>
      </c>
      <c r="B119">
        <v>117</v>
      </c>
      <c r="C119">
        <v>41</v>
      </c>
      <c r="D119" t="s">
        <v>210</v>
      </c>
      <c r="E119" t="str">
        <f>IF(ISNA(MATCH(A119,'ESO zone constants'!$A$2:$A$9949,0)),"","X")</f>
        <v>X</v>
      </c>
    </row>
    <row r="120" spans="1:5" x14ac:dyDescent="0.25">
      <c r="A120" s="57">
        <v>296</v>
      </c>
      <c r="B120">
        <v>118</v>
      </c>
      <c r="C120">
        <v>41</v>
      </c>
      <c r="D120" t="s">
        <v>211</v>
      </c>
      <c r="E120" t="str">
        <f>IF(ISNA(MATCH(A120,'ESO zone constants'!$A$2:$A$9949,0)),"","X")</f>
        <v>X</v>
      </c>
    </row>
    <row r="121" spans="1:5" x14ac:dyDescent="0.25">
      <c r="A121" s="57">
        <v>306</v>
      </c>
      <c r="B121">
        <v>119</v>
      </c>
      <c r="C121">
        <v>57</v>
      </c>
      <c r="D121" t="s">
        <v>212</v>
      </c>
      <c r="E121" t="str">
        <f>IF(ISNA(MATCH(A121,'ESO zone constants'!$A$2:$A$9949,0)),"","X")</f>
        <v>X</v>
      </c>
    </row>
    <row r="122" spans="1:5" x14ac:dyDescent="0.25">
      <c r="A122" s="57">
        <v>308</v>
      </c>
      <c r="B122">
        <v>120</v>
      </c>
      <c r="C122">
        <v>104</v>
      </c>
      <c r="D122" t="s">
        <v>213</v>
      </c>
      <c r="E122" t="str">
        <f>IF(ISNA(MATCH(A122,'ESO zone constants'!$A$2:$A$9949,0)),"","X")</f>
        <v>X</v>
      </c>
    </row>
    <row r="123" spans="1:5" x14ac:dyDescent="0.25">
      <c r="A123" s="57">
        <v>309</v>
      </c>
      <c r="B123">
        <v>121</v>
      </c>
      <c r="C123">
        <v>3</v>
      </c>
      <c r="D123" t="s">
        <v>214</v>
      </c>
      <c r="E123" t="str">
        <f>IF(ISNA(MATCH(A123,'ESO zone constants'!$A$2:$A$9949,0)),"","X")</f>
        <v>X</v>
      </c>
    </row>
    <row r="124" spans="1:5" x14ac:dyDescent="0.25">
      <c r="A124" s="57">
        <v>310</v>
      </c>
      <c r="B124">
        <v>122</v>
      </c>
      <c r="C124">
        <v>3</v>
      </c>
      <c r="D124" t="s">
        <v>215</v>
      </c>
      <c r="E124" t="str">
        <f>IF(ISNA(MATCH(A124,'ESO zone constants'!$A$2:$A$9949,0)),"","X")</f>
        <v>X</v>
      </c>
    </row>
    <row r="125" spans="1:5" x14ac:dyDescent="0.25">
      <c r="A125" s="57">
        <v>311</v>
      </c>
      <c r="B125">
        <v>123</v>
      </c>
      <c r="C125">
        <v>3</v>
      </c>
      <c r="D125" t="s">
        <v>216</v>
      </c>
      <c r="E125" t="str">
        <f>IF(ISNA(MATCH(A125,'ESO zone constants'!$A$2:$A$9949,0)),"","X")</f>
        <v>X</v>
      </c>
    </row>
    <row r="126" spans="1:5" x14ac:dyDescent="0.25">
      <c r="A126" s="57">
        <v>312</v>
      </c>
      <c r="B126">
        <v>124</v>
      </c>
      <c r="C126">
        <v>3</v>
      </c>
      <c r="D126" t="s">
        <v>217</v>
      </c>
      <c r="E126" t="str">
        <f>IF(ISNA(MATCH(A126,'ESO zone constants'!$A$2:$A$9949,0)),"","X")</f>
        <v>X</v>
      </c>
    </row>
    <row r="127" spans="1:5" x14ac:dyDescent="0.25">
      <c r="A127" s="57">
        <v>313</v>
      </c>
      <c r="B127">
        <v>125</v>
      </c>
      <c r="C127">
        <v>3</v>
      </c>
      <c r="D127" t="s">
        <v>218</v>
      </c>
      <c r="E127" t="str">
        <f>IF(ISNA(MATCH(A127,'ESO zone constants'!$A$2:$A$9949,0)),"","X")</f>
        <v>X</v>
      </c>
    </row>
    <row r="128" spans="1:5" x14ac:dyDescent="0.25">
      <c r="A128" s="57">
        <v>314</v>
      </c>
      <c r="B128">
        <v>126</v>
      </c>
      <c r="C128">
        <v>3</v>
      </c>
      <c r="D128" t="s">
        <v>219</v>
      </c>
      <c r="E128" t="str">
        <f>IF(ISNA(MATCH(A128,'ESO zone constants'!$A$2:$A$9949,0)),"","X")</f>
        <v>X</v>
      </c>
    </row>
    <row r="129" spans="1:5" x14ac:dyDescent="0.25">
      <c r="A129" s="57">
        <v>315</v>
      </c>
      <c r="B129">
        <v>127</v>
      </c>
      <c r="C129">
        <v>19</v>
      </c>
      <c r="D129" t="s">
        <v>220</v>
      </c>
      <c r="E129" t="str">
        <f>IF(ISNA(MATCH(A129,'ESO zone constants'!$A$2:$A$9949,0)),"","X")</f>
        <v>X</v>
      </c>
    </row>
    <row r="130" spans="1:5" x14ac:dyDescent="0.25">
      <c r="A130" s="57">
        <v>316</v>
      </c>
      <c r="B130">
        <v>128</v>
      </c>
      <c r="C130">
        <v>19</v>
      </c>
      <c r="D130" t="s">
        <v>221</v>
      </c>
      <c r="E130" t="str">
        <f>IF(ISNA(MATCH(A130,'ESO zone constants'!$A$2:$A$9949,0)),"","X")</f>
        <v>X</v>
      </c>
    </row>
    <row r="131" spans="1:5" x14ac:dyDescent="0.25">
      <c r="A131" s="57">
        <v>317</v>
      </c>
      <c r="B131">
        <v>129</v>
      </c>
      <c r="C131">
        <v>19</v>
      </c>
      <c r="D131" t="s">
        <v>222</v>
      </c>
      <c r="E131" t="str">
        <f>IF(ISNA(MATCH(A131,'ESO zone constants'!$A$2:$A$9949,0)),"","X")</f>
        <v>X</v>
      </c>
    </row>
    <row r="132" spans="1:5" x14ac:dyDescent="0.25">
      <c r="A132" s="57">
        <v>318</v>
      </c>
      <c r="B132">
        <v>130</v>
      </c>
      <c r="C132">
        <v>19</v>
      </c>
      <c r="D132" t="s">
        <v>223</v>
      </c>
      <c r="E132" t="str">
        <f>IF(ISNA(MATCH(A132,'ESO zone constants'!$A$2:$A$9949,0)),"","X")</f>
        <v>X</v>
      </c>
    </row>
    <row r="133" spans="1:5" x14ac:dyDescent="0.25">
      <c r="A133" s="57">
        <v>319</v>
      </c>
      <c r="B133">
        <v>131</v>
      </c>
      <c r="C133">
        <v>19</v>
      </c>
      <c r="D133" t="s">
        <v>224</v>
      </c>
      <c r="E133" t="str">
        <f>IF(ISNA(MATCH(A133,'ESO zone constants'!$A$2:$A$9949,0)),"","X")</f>
        <v>X</v>
      </c>
    </row>
    <row r="134" spans="1:5" x14ac:dyDescent="0.25">
      <c r="A134" s="57">
        <v>320</v>
      </c>
      <c r="B134">
        <v>132</v>
      </c>
      <c r="C134">
        <v>19</v>
      </c>
      <c r="D134" t="s">
        <v>225</v>
      </c>
      <c r="E134" t="str">
        <f>IF(ISNA(MATCH(A134,'ESO zone constants'!$A$2:$A$9949,0)),"","X")</f>
        <v>X</v>
      </c>
    </row>
    <row r="135" spans="1:5" x14ac:dyDescent="0.25">
      <c r="A135" s="57">
        <v>321</v>
      </c>
      <c r="B135">
        <v>133</v>
      </c>
      <c r="C135">
        <v>20</v>
      </c>
      <c r="D135" t="s">
        <v>226</v>
      </c>
      <c r="E135" t="str">
        <f>IF(ISNA(MATCH(A135,'ESO zone constants'!$A$2:$A$9949,0)),"","X")</f>
        <v>X</v>
      </c>
    </row>
    <row r="136" spans="1:5" x14ac:dyDescent="0.25">
      <c r="A136" s="57">
        <v>322</v>
      </c>
      <c r="B136">
        <v>134</v>
      </c>
      <c r="C136">
        <v>20</v>
      </c>
      <c r="D136" t="s">
        <v>227</v>
      </c>
      <c r="E136" t="str">
        <f>IF(ISNA(MATCH(A136,'ESO zone constants'!$A$2:$A$9949,0)),"","X")</f>
        <v>X</v>
      </c>
    </row>
    <row r="137" spans="1:5" x14ac:dyDescent="0.25">
      <c r="A137" s="57">
        <v>323</v>
      </c>
      <c r="B137">
        <v>135</v>
      </c>
      <c r="C137">
        <v>20</v>
      </c>
      <c r="D137" t="s">
        <v>228</v>
      </c>
      <c r="E137" t="str">
        <f>IF(ISNA(MATCH(A137,'ESO zone constants'!$A$2:$A$9949,0)),"","X")</f>
        <v>X</v>
      </c>
    </row>
    <row r="138" spans="1:5" x14ac:dyDescent="0.25">
      <c r="A138" s="57">
        <v>324</v>
      </c>
      <c r="B138">
        <v>136</v>
      </c>
      <c r="C138">
        <v>20</v>
      </c>
      <c r="D138" t="s">
        <v>229</v>
      </c>
      <c r="E138" t="str">
        <f>IF(ISNA(MATCH(A138,'ESO zone constants'!$A$2:$A$9949,0)),"","X")</f>
        <v>X</v>
      </c>
    </row>
    <row r="139" spans="1:5" x14ac:dyDescent="0.25">
      <c r="A139" s="57">
        <v>325</v>
      </c>
      <c r="B139">
        <v>137</v>
      </c>
      <c r="C139">
        <v>20</v>
      </c>
      <c r="D139" t="s">
        <v>230</v>
      </c>
      <c r="E139" t="str">
        <f>IF(ISNA(MATCH(A139,'ESO zone constants'!$A$2:$A$9949,0)),"","X")</f>
        <v>X</v>
      </c>
    </row>
    <row r="140" spans="1:5" x14ac:dyDescent="0.25">
      <c r="A140" s="57">
        <v>326</v>
      </c>
      <c r="B140">
        <v>138</v>
      </c>
      <c r="C140">
        <v>20</v>
      </c>
      <c r="D140" t="s">
        <v>231</v>
      </c>
      <c r="E140" t="str">
        <f>IF(ISNA(MATCH(A140,'ESO zone constants'!$A$2:$A$9949,0)),"","X")</f>
        <v>X</v>
      </c>
    </row>
    <row r="141" spans="1:5" x14ac:dyDescent="0.25">
      <c r="A141" s="57">
        <v>327</v>
      </c>
      <c r="B141">
        <v>139</v>
      </c>
      <c r="C141">
        <v>104</v>
      </c>
      <c r="D141" t="s">
        <v>232</v>
      </c>
      <c r="E141" t="str">
        <f>IF(ISNA(MATCH(A141,'ESO zone constants'!$A$2:$A$9949,0)),"","X")</f>
        <v>X</v>
      </c>
    </row>
    <row r="142" spans="1:5" x14ac:dyDescent="0.25">
      <c r="A142" s="57">
        <v>328</v>
      </c>
      <c r="B142">
        <v>140</v>
      </c>
      <c r="C142">
        <v>104</v>
      </c>
      <c r="D142" t="s">
        <v>233</v>
      </c>
      <c r="E142" t="str">
        <f>IF(ISNA(MATCH(A142,'ESO zone constants'!$A$2:$A$9949,0)),"","X")</f>
        <v>X</v>
      </c>
    </row>
    <row r="143" spans="1:5" x14ac:dyDescent="0.25">
      <c r="A143" s="57">
        <v>329</v>
      </c>
      <c r="B143">
        <v>141</v>
      </c>
      <c r="C143">
        <v>104</v>
      </c>
      <c r="D143" t="s">
        <v>234</v>
      </c>
      <c r="E143" t="str">
        <f>IF(ISNA(MATCH(A143,'ESO zone constants'!$A$2:$A$9949,0)),"","X")</f>
        <v>X</v>
      </c>
    </row>
    <row r="144" spans="1:5" x14ac:dyDescent="0.25">
      <c r="A144" s="57">
        <v>330</v>
      </c>
      <c r="B144">
        <v>142</v>
      </c>
      <c r="C144">
        <v>104</v>
      </c>
      <c r="D144" t="s">
        <v>235</v>
      </c>
      <c r="E144" t="str">
        <f>IF(ISNA(MATCH(A144,'ESO zone constants'!$A$2:$A$9949,0)),"","X")</f>
        <v>X</v>
      </c>
    </row>
    <row r="145" spans="1:5" x14ac:dyDescent="0.25">
      <c r="A145" s="57">
        <v>331</v>
      </c>
      <c r="B145">
        <v>143</v>
      </c>
      <c r="C145">
        <v>104</v>
      </c>
      <c r="D145" t="s">
        <v>236</v>
      </c>
      <c r="E145" t="str">
        <f>IF(ISNA(MATCH(A145,'ESO zone constants'!$A$2:$A$9949,0)),"","X")</f>
        <v>X</v>
      </c>
    </row>
    <row r="146" spans="1:5" x14ac:dyDescent="0.25">
      <c r="A146" s="57">
        <v>332</v>
      </c>
      <c r="B146">
        <v>144</v>
      </c>
      <c r="C146">
        <v>104</v>
      </c>
      <c r="D146" t="s">
        <v>237</v>
      </c>
      <c r="E146" t="str">
        <f>IF(ISNA(MATCH(A146,'ESO zone constants'!$A$2:$A$9949,0)),"","X")</f>
        <v>X</v>
      </c>
    </row>
    <row r="147" spans="1:5" x14ac:dyDescent="0.25">
      <c r="A147" s="57">
        <v>333</v>
      </c>
      <c r="B147">
        <v>145</v>
      </c>
      <c r="C147">
        <v>92</v>
      </c>
      <c r="D147" t="s">
        <v>238</v>
      </c>
      <c r="E147" t="str">
        <f>IF(ISNA(MATCH(A147,'ESO zone constants'!$A$2:$A$9949,0)),"","X")</f>
        <v>X</v>
      </c>
    </row>
    <row r="148" spans="1:5" x14ac:dyDescent="0.25">
      <c r="A148" s="57">
        <v>334</v>
      </c>
      <c r="B148">
        <v>146</v>
      </c>
      <c r="C148">
        <v>92</v>
      </c>
      <c r="D148" t="s">
        <v>239</v>
      </c>
      <c r="E148" t="str">
        <f>IF(ISNA(MATCH(A148,'ESO zone constants'!$A$2:$A$9949,0)),"","X")</f>
        <v>X</v>
      </c>
    </row>
    <row r="149" spans="1:5" x14ac:dyDescent="0.25">
      <c r="A149" s="57">
        <v>335</v>
      </c>
      <c r="B149">
        <v>147</v>
      </c>
      <c r="C149">
        <v>92</v>
      </c>
      <c r="D149" t="s">
        <v>240</v>
      </c>
      <c r="E149" t="str">
        <f>IF(ISNA(MATCH(A149,'ESO zone constants'!$A$2:$A$9949,0)),"","X")</f>
        <v>X</v>
      </c>
    </row>
    <row r="150" spans="1:5" x14ac:dyDescent="0.25">
      <c r="A150" s="57">
        <v>336</v>
      </c>
      <c r="B150">
        <v>148</v>
      </c>
      <c r="C150">
        <v>92</v>
      </c>
      <c r="D150" t="s">
        <v>241</v>
      </c>
      <c r="E150" t="str">
        <f>IF(ISNA(MATCH(A150,'ESO zone constants'!$A$2:$A$9949,0)),"","X")</f>
        <v>X</v>
      </c>
    </row>
    <row r="151" spans="1:5" x14ac:dyDescent="0.25">
      <c r="A151" s="57">
        <v>337</v>
      </c>
      <c r="B151">
        <v>149</v>
      </c>
      <c r="C151">
        <v>92</v>
      </c>
      <c r="D151" t="s">
        <v>242</v>
      </c>
      <c r="E151" t="str">
        <f>IF(ISNA(MATCH(A151,'ESO zone constants'!$A$2:$A$9949,0)),"","X")</f>
        <v>X</v>
      </c>
    </row>
    <row r="152" spans="1:5" x14ac:dyDescent="0.25">
      <c r="A152" s="57">
        <v>338</v>
      </c>
      <c r="B152">
        <v>150</v>
      </c>
      <c r="C152">
        <v>92</v>
      </c>
      <c r="D152" t="s">
        <v>243</v>
      </c>
      <c r="E152" t="str">
        <f>IF(ISNA(MATCH(A152,'ESO zone constants'!$A$2:$A$9949,0)),"","X")</f>
        <v>X</v>
      </c>
    </row>
    <row r="153" spans="1:5" x14ac:dyDescent="0.25">
      <c r="A153" s="57">
        <v>339</v>
      </c>
      <c r="B153">
        <v>151</v>
      </c>
      <c r="C153">
        <v>101</v>
      </c>
      <c r="D153" t="s">
        <v>244</v>
      </c>
      <c r="E153" t="str">
        <f>IF(ISNA(MATCH(A153,'ESO zone constants'!$A$2:$A$9949,0)),"","X")</f>
        <v>X</v>
      </c>
    </row>
    <row r="154" spans="1:5" x14ac:dyDescent="0.25">
      <c r="A154" s="57">
        <v>341</v>
      </c>
      <c r="B154">
        <v>152</v>
      </c>
      <c r="C154">
        <v>103</v>
      </c>
      <c r="D154" t="s">
        <v>245</v>
      </c>
      <c r="E154" t="str">
        <f>IF(ISNA(MATCH(A154,'ESO zone constants'!$A$2:$A$9949,0)),"","X")</f>
        <v>X</v>
      </c>
    </row>
    <row r="155" spans="1:5" x14ac:dyDescent="0.25">
      <c r="A155" s="57">
        <v>346</v>
      </c>
      <c r="B155">
        <v>153</v>
      </c>
      <c r="C155">
        <v>101</v>
      </c>
      <c r="D155" t="s">
        <v>246</v>
      </c>
      <c r="E155" t="str">
        <f>IF(ISNA(MATCH(A155,'ESO zone constants'!$A$2:$A$9949,0)),"","X")</f>
        <v>X</v>
      </c>
    </row>
    <row r="156" spans="1:5" x14ac:dyDescent="0.25">
      <c r="A156" s="57">
        <v>347</v>
      </c>
      <c r="B156">
        <v>154</v>
      </c>
      <c r="C156">
        <v>347</v>
      </c>
      <c r="D156" t="s">
        <v>247</v>
      </c>
      <c r="E156" t="str">
        <f>IF(ISNA(MATCH(A156,'ESO zone constants'!$A$2:$A$9949,0)),"","X")</f>
        <v>X</v>
      </c>
    </row>
    <row r="157" spans="1:5" x14ac:dyDescent="0.25">
      <c r="A157" s="57">
        <v>353</v>
      </c>
      <c r="B157">
        <v>155</v>
      </c>
      <c r="C157">
        <v>101</v>
      </c>
      <c r="D157" t="s">
        <v>248</v>
      </c>
      <c r="E157" t="str">
        <f>IF(ISNA(MATCH(A157,'ESO zone constants'!$A$2:$A$9949,0)),"","X")</f>
        <v>X</v>
      </c>
    </row>
    <row r="158" spans="1:5" x14ac:dyDescent="0.25">
      <c r="A158" s="57">
        <v>354</v>
      </c>
      <c r="B158">
        <v>156</v>
      </c>
      <c r="C158">
        <v>101</v>
      </c>
      <c r="D158" t="s">
        <v>249</v>
      </c>
      <c r="E158" t="str">
        <f>IF(ISNA(MATCH(A158,'ESO zone constants'!$A$2:$A$9949,0)),"","X")</f>
        <v>X</v>
      </c>
    </row>
    <row r="159" spans="1:5" x14ac:dyDescent="0.25">
      <c r="A159" s="57">
        <v>359</v>
      </c>
      <c r="B159">
        <v>157</v>
      </c>
      <c r="C159">
        <v>101</v>
      </c>
      <c r="D159" t="s">
        <v>250</v>
      </c>
      <c r="E159" t="str">
        <f>IF(ISNA(MATCH(A159,'ESO zone constants'!$A$2:$A$9949,0)),"","X")</f>
        <v>X</v>
      </c>
    </row>
    <row r="160" spans="1:5" x14ac:dyDescent="0.25">
      <c r="A160" s="57">
        <v>360</v>
      </c>
      <c r="B160">
        <v>158</v>
      </c>
      <c r="C160">
        <v>101</v>
      </c>
      <c r="D160" t="s">
        <v>251</v>
      </c>
      <c r="E160" t="str">
        <f>IF(ISNA(MATCH(A160,'ESO zone constants'!$A$2:$A$9949,0)),"","X")</f>
        <v>X</v>
      </c>
    </row>
    <row r="161" spans="1:5" x14ac:dyDescent="0.25">
      <c r="A161" s="57">
        <v>361</v>
      </c>
      <c r="B161">
        <v>159</v>
      </c>
      <c r="C161">
        <v>101</v>
      </c>
      <c r="D161" t="s">
        <v>252</v>
      </c>
      <c r="E161" t="str">
        <f>IF(ISNA(MATCH(A161,'ESO zone constants'!$A$2:$A$9949,0)),"","X")</f>
        <v>X</v>
      </c>
    </row>
    <row r="162" spans="1:5" x14ac:dyDescent="0.25">
      <c r="A162" s="57">
        <v>362</v>
      </c>
      <c r="B162">
        <v>160</v>
      </c>
      <c r="C162">
        <v>101</v>
      </c>
      <c r="D162" t="s">
        <v>253</v>
      </c>
      <c r="E162" t="str">
        <f>IF(ISNA(MATCH(A162,'ESO zone constants'!$A$2:$A$9949,0)),"","X")</f>
        <v>X</v>
      </c>
    </row>
    <row r="163" spans="1:5" x14ac:dyDescent="0.25">
      <c r="A163" s="57">
        <v>363</v>
      </c>
      <c r="B163">
        <v>161</v>
      </c>
      <c r="C163">
        <v>101</v>
      </c>
      <c r="D163" t="s">
        <v>254</v>
      </c>
      <c r="E163" t="str">
        <f>IF(ISNA(MATCH(A163,'ESO zone constants'!$A$2:$A$9949,0)),"","X")</f>
        <v>X</v>
      </c>
    </row>
    <row r="164" spans="1:5" x14ac:dyDescent="0.25">
      <c r="A164" s="57">
        <v>364</v>
      </c>
      <c r="B164">
        <v>162</v>
      </c>
      <c r="C164">
        <v>101</v>
      </c>
      <c r="D164" t="s">
        <v>255</v>
      </c>
      <c r="E164" t="str">
        <f>IF(ISNA(MATCH(A164,'ESO zone constants'!$A$2:$A$9949,0)),"","X")</f>
        <v>X</v>
      </c>
    </row>
    <row r="165" spans="1:5" x14ac:dyDescent="0.25">
      <c r="A165" s="57">
        <v>365</v>
      </c>
      <c r="B165">
        <v>163</v>
      </c>
      <c r="C165">
        <v>347</v>
      </c>
      <c r="D165" t="s">
        <v>256</v>
      </c>
      <c r="E165" t="str">
        <f>IF(ISNA(MATCH(A165,'ESO zone constants'!$A$2:$A$9949,0)),"","X")</f>
        <v>X</v>
      </c>
    </row>
    <row r="166" spans="1:5" x14ac:dyDescent="0.25">
      <c r="A166" s="57">
        <v>366</v>
      </c>
      <c r="B166">
        <v>164</v>
      </c>
      <c r="C166">
        <v>347</v>
      </c>
      <c r="D166" t="s">
        <v>257</v>
      </c>
      <c r="E166" t="str">
        <f>IF(ISNA(MATCH(A166,'ESO zone constants'!$A$2:$A$9949,0)),"","X")</f>
        <v>X</v>
      </c>
    </row>
    <row r="167" spans="1:5" x14ac:dyDescent="0.25">
      <c r="A167" s="57">
        <v>367</v>
      </c>
      <c r="B167">
        <v>165</v>
      </c>
      <c r="C167">
        <v>347</v>
      </c>
      <c r="D167" t="s">
        <v>258</v>
      </c>
      <c r="E167" t="str">
        <f>IF(ISNA(MATCH(A167,'ESO zone constants'!$A$2:$A$9949,0)),"","X")</f>
        <v>X</v>
      </c>
    </row>
    <row r="168" spans="1:5" x14ac:dyDescent="0.25">
      <c r="A168" s="57">
        <v>368</v>
      </c>
      <c r="B168">
        <v>166</v>
      </c>
      <c r="C168">
        <v>347</v>
      </c>
      <c r="D168" t="s">
        <v>259</v>
      </c>
      <c r="E168" t="str">
        <f>IF(ISNA(MATCH(A168,'ESO zone constants'!$A$2:$A$9949,0)),"","X")</f>
        <v>X</v>
      </c>
    </row>
    <row r="169" spans="1:5" x14ac:dyDescent="0.25">
      <c r="A169" s="57">
        <v>369</v>
      </c>
      <c r="B169">
        <v>167</v>
      </c>
      <c r="C169">
        <v>347</v>
      </c>
      <c r="D169" t="s">
        <v>260</v>
      </c>
      <c r="E169" t="str">
        <f>IF(ISNA(MATCH(A169,'ESO zone constants'!$A$2:$A$9949,0)),"","X")</f>
        <v>X</v>
      </c>
    </row>
    <row r="170" spans="1:5" x14ac:dyDescent="0.25">
      <c r="A170" s="57">
        <v>370</v>
      </c>
      <c r="B170">
        <v>168</v>
      </c>
      <c r="C170">
        <v>347</v>
      </c>
      <c r="D170" t="s">
        <v>261</v>
      </c>
      <c r="E170" t="str">
        <f>IF(ISNA(MATCH(A170,'ESO zone constants'!$A$2:$A$9949,0)),"","X")</f>
        <v>X</v>
      </c>
    </row>
    <row r="171" spans="1:5" x14ac:dyDescent="0.25">
      <c r="A171" s="57">
        <v>371</v>
      </c>
      <c r="B171">
        <v>169</v>
      </c>
      <c r="C171">
        <v>347</v>
      </c>
      <c r="D171" t="s">
        <v>262</v>
      </c>
      <c r="E171" t="str">
        <f>IF(ISNA(MATCH(A171,'ESO zone constants'!$A$2:$A$9949,0)),"","X")</f>
        <v>X</v>
      </c>
    </row>
    <row r="172" spans="1:5" x14ac:dyDescent="0.25">
      <c r="A172" s="57">
        <v>372</v>
      </c>
      <c r="B172">
        <v>170</v>
      </c>
      <c r="C172">
        <v>347</v>
      </c>
      <c r="D172" t="s">
        <v>263</v>
      </c>
      <c r="E172" t="str">
        <f>IF(ISNA(MATCH(A172,'ESO zone constants'!$A$2:$A$9949,0)),"","X")</f>
        <v>X</v>
      </c>
    </row>
    <row r="173" spans="1:5" x14ac:dyDescent="0.25">
      <c r="A173" s="57">
        <v>374</v>
      </c>
      <c r="B173">
        <v>171</v>
      </c>
      <c r="C173">
        <v>347</v>
      </c>
      <c r="D173" t="s">
        <v>264</v>
      </c>
      <c r="E173" t="str">
        <f>IF(ISNA(MATCH(A173,'ESO zone constants'!$A$2:$A$9949,0)),"","X")</f>
        <v>X</v>
      </c>
    </row>
    <row r="174" spans="1:5" x14ac:dyDescent="0.25">
      <c r="A174" s="57">
        <v>375</v>
      </c>
      <c r="B174">
        <v>172</v>
      </c>
      <c r="C174">
        <v>347</v>
      </c>
      <c r="D174" t="s">
        <v>265</v>
      </c>
      <c r="E174" t="str">
        <f>IF(ISNA(MATCH(A174,'ESO zone constants'!$A$2:$A$9949,0)),"","X")</f>
        <v>X</v>
      </c>
    </row>
    <row r="175" spans="1:5" x14ac:dyDescent="0.25">
      <c r="A175" s="57">
        <v>376</v>
      </c>
      <c r="B175">
        <v>173</v>
      </c>
      <c r="C175">
        <v>347</v>
      </c>
      <c r="D175" t="s">
        <v>266</v>
      </c>
      <c r="E175" t="str">
        <f>IF(ISNA(MATCH(A175,'ESO zone constants'!$A$2:$A$9949,0)),"","X")</f>
        <v>X</v>
      </c>
    </row>
    <row r="176" spans="1:5" x14ac:dyDescent="0.25">
      <c r="A176" s="57">
        <v>377</v>
      </c>
      <c r="B176">
        <v>174</v>
      </c>
      <c r="C176">
        <v>58</v>
      </c>
      <c r="D176" t="s">
        <v>267</v>
      </c>
      <c r="E176" t="str">
        <f>IF(ISNA(MATCH(A176,'ESO zone constants'!$A$2:$A$9949,0)),"","X")</f>
        <v>X</v>
      </c>
    </row>
    <row r="177" spans="1:5" x14ac:dyDescent="0.25">
      <c r="A177" s="57">
        <v>378</v>
      </c>
      <c r="B177">
        <v>175</v>
      </c>
      <c r="C177">
        <v>58</v>
      </c>
      <c r="D177" t="s">
        <v>268</v>
      </c>
      <c r="E177" t="str">
        <f>IF(ISNA(MATCH(A177,'ESO zone constants'!$A$2:$A$9949,0)),"","X")</f>
        <v>X</v>
      </c>
    </row>
    <row r="178" spans="1:5" x14ac:dyDescent="0.25">
      <c r="A178" s="57">
        <v>379</v>
      </c>
      <c r="B178">
        <v>176</v>
      </c>
      <c r="C178">
        <v>58</v>
      </c>
      <c r="D178" t="s">
        <v>269</v>
      </c>
      <c r="E178" t="str">
        <f>IF(ISNA(MATCH(A178,'ESO zone constants'!$A$2:$A$9949,0)),"","X")</f>
        <v>X</v>
      </c>
    </row>
    <row r="179" spans="1:5" x14ac:dyDescent="0.25">
      <c r="A179" s="57">
        <v>380</v>
      </c>
      <c r="B179">
        <v>177</v>
      </c>
      <c r="C179">
        <v>381</v>
      </c>
      <c r="D179" t="s">
        <v>102</v>
      </c>
      <c r="E179" t="str">
        <f>IF(ISNA(MATCH(A179,'ESO zone constants'!$A$2:$A$9949,0)),"","X")</f>
        <v>X</v>
      </c>
    </row>
    <row r="180" spans="1:5" x14ac:dyDescent="0.25">
      <c r="A180" s="57">
        <v>381</v>
      </c>
      <c r="B180">
        <v>178</v>
      </c>
      <c r="C180">
        <v>381</v>
      </c>
      <c r="D180" t="s">
        <v>270</v>
      </c>
      <c r="E180" t="str">
        <f>IF(ISNA(MATCH(A180,'ESO zone constants'!$A$2:$A$9949,0)),"","X")</f>
        <v>X</v>
      </c>
    </row>
    <row r="181" spans="1:5" x14ac:dyDescent="0.25">
      <c r="A181" s="57">
        <v>382</v>
      </c>
      <c r="B181">
        <v>179</v>
      </c>
      <c r="C181">
        <v>382</v>
      </c>
      <c r="D181" t="s">
        <v>271</v>
      </c>
      <c r="E181" t="str">
        <f>IF(ISNA(MATCH(A181,'ESO zone constants'!$A$2:$A$9949,0)),"","X")</f>
        <v>X</v>
      </c>
    </row>
    <row r="182" spans="1:5" x14ac:dyDescent="0.25">
      <c r="A182" s="57">
        <v>383</v>
      </c>
      <c r="B182">
        <v>180</v>
      </c>
      <c r="C182">
        <v>383</v>
      </c>
      <c r="D182" t="s">
        <v>272</v>
      </c>
      <c r="E182" t="str">
        <f>IF(ISNA(MATCH(A182,'ESO zone constants'!$A$2:$A$9949,0)),"","X")</f>
        <v>X</v>
      </c>
    </row>
    <row r="183" spans="1:5" x14ac:dyDescent="0.25">
      <c r="A183" s="57">
        <v>385</v>
      </c>
      <c r="B183">
        <v>181</v>
      </c>
      <c r="C183">
        <v>208</v>
      </c>
      <c r="D183" t="s">
        <v>273</v>
      </c>
      <c r="E183" t="str">
        <f>IF(ISNA(MATCH(A183,'ESO zone constants'!$A$2:$A$9949,0)),"","X")</f>
        <v>X</v>
      </c>
    </row>
    <row r="184" spans="1:5" x14ac:dyDescent="0.25">
      <c r="A184" s="57">
        <v>386</v>
      </c>
      <c r="B184">
        <v>182</v>
      </c>
      <c r="C184">
        <v>41</v>
      </c>
      <c r="D184" t="s">
        <v>274</v>
      </c>
      <c r="E184" t="str">
        <f>IF(ISNA(MATCH(A184,'ESO zone constants'!$A$2:$A$9949,0)),"","X")</f>
        <v>X</v>
      </c>
    </row>
    <row r="185" spans="1:5" x14ac:dyDescent="0.25">
      <c r="A185" s="57">
        <v>387</v>
      </c>
      <c r="B185">
        <v>183</v>
      </c>
      <c r="C185">
        <v>381</v>
      </c>
      <c r="D185" t="s">
        <v>275</v>
      </c>
      <c r="E185" t="str">
        <f>IF(ISNA(MATCH(A185,'ESO zone constants'!$A$2:$A$9949,0)),"","X")</f>
        <v>X</v>
      </c>
    </row>
    <row r="186" spans="1:5" x14ac:dyDescent="0.25">
      <c r="A186" s="57">
        <v>388</v>
      </c>
      <c r="B186">
        <v>184</v>
      </c>
      <c r="C186">
        <v>381</v>
      </c>
      <c r="D186" t="s">
        <v>276</v>
      </c>
      <c r="E186" t="str">
        <f>IF(ISNA(MATCH(A186,'ESO zone constants'!$A$2:$A$9949,0)),"","X")</f>
        <v>X</v>
      </c>
    </row>
    <row r="187" spans="1:5" x14ac:dyDescent="0.25">
      <c r="A187" s="57">
        <v>389</v>
      </c>
      <c r="B187">
        <v>185</v>
      </c>
      <c r="C187">
        <v>383</v>
      </c>
      <c r="D187" t="s">
        <v>277</v>
      </c>
      <c r="E187" t="str">
        <f>IF(ISNA(MATCH(A187,'ESO zone constants'!$A$2:$A$9949,0)),"","X")</f>
        <v>X</v>
      </c>
    </row>
    <row r="188" spans="1:5" x14ac:dyDescent="0.25">
      <c r="A188" s="57">
        <v>390</v>
      </c>
      <c r="B188">
        <v>186</v>
      </c>
      <c r="C188">
        <v>381</v>
      </c>
      <c r="D188" t="s">
        <v>278</v>
      </c>
      <c r="E188" t="str">
        <f>IF(ISNA(MATCH(A188,'ESO zone constants'!$A$2:$A$9949,0)),"","X")</f>
        <v>X</v>
      </c>
    </row>
    <row r="189" spans="1:5" x14ac:dyDescent="0.25">
      <c r="A189" s="57">
        <v>392</v>
      </c>
      <c r="B189">
        <v>187</v>
      </c>
      <c r="C189">
        <v>381</v>
      </c>
      <c r="D189" t="s">
        <v>279</v>
      </c>
      <c r="E189" t="str">
        <f>IF(ISNA(MATCH(A189,'ESO zone constants'!$A$2:$A$9949,0)),"","X")</f>
        <v>X</v>
      </c>
    </row>
    <row r="190" spans="1:5" x14ac:dyDescent="0.25">
      <c r="A190" s="57">
        <v>393</v>
      </c>
      <c r="B190">
        <v>188</v>
      </c>
      <c r="C190">
        <v>381</v>
      </c>
      <c r="D190" t="s">
        <v>280</v>
      </c>
      <c r="E190" t="str">
        <f>IF(ISNA(MATCH(A190,'ESO zone constants'!$A$2:$A$9949,0)),"","X")</f>
        <v>X</v>
      </c>
    </row>
    <row r="191" spans="1:5" x14ac:dyDescent="0.25">
      <c r="A191" s="57">
        <v>394</v>
      </c>
      <c r="B191">
        <v>189</v>
      </c>
      <c r="C191">
        <v>381</v>
      </c>
      <c r="D191" t="s">
        <v>281</v>
      </c>
      <c r="E191" t="str">
        <f>IF(ISNA(MATCH(A191,'ESO zone constants'!$A$2:$A$9949,0)),"","X")</f>
        <v>X</v>
      </c>
    </row>
    <row r="192" spans="1:5" x14ac:dyDescent="0.25">
      <c r="A192" s="57">
        <v>395</v>
      </c>
      <c r="B192">
        <v>190</v>
      </c>
      <c r="C192">
        <v>381</v>
      </c>
      <c r="D192" t="s">
        <v>282</v>
      </c>
      <c r="E192" t="str">
        <f>IF(ISNA(MATCH(A192,'ESO zone constants'!$A$2:$A$9949,0)),"","X")</f>
        <v>X</v>
      </c>
    </row>
    <row r="193" spans="1:5" x14ac:dyDescent="0.25">
      <c r="A193" s="57">
        <v>396</v>
      </c>
      <c r="B193">
        <v>191</v>
      </c>
      <c r="C193">
        <v>381</v>
      </c>
      <c r="D193" t="s">
        <v>283</v>
      </c>
      <c r="E193" t="str">
        <f>IF(ISNA(MATCH(A193,'ESO zone constants'!$A$2:$A$9949,0)),"","X")</f>
        <v>X</v>
      </c>
    </row>
    <row r="194" spans="1:5" x14ac:dyDescent="0.25">
      <c r="A194" s="57">
        <v>397</v>
      </c>
      <c r="B194">
        <v>192</v>
      </c>
      <c r="C194">
        <v>381</v>
      </c>
      <c r="D194" t="s">
        <v>284</v>
      </c>
      <c r="E194" t="str">
        <f>IF(ISNA(MATCH(A194,'ESO zone constants'!$A$2:$A$9949,0)),"","X")</f>
        <v>X</v>
      </c>
    </row>
    <row r="195" spans="1:5" x14ac:dyDescent="0.25">
      <c r="A195" s="57">
        <v>398</v>
      </c>
      <c r="B195">
        <v>193</v>
      </c>
      <c r="C195">
        <v>381</v>
      </c>
      <c r="D195" t="s">
        <v>285</v>
      </c>
      <c r="E195" t="str">
        <f>IF(ISNA(MATCH(A195,'ESO zone constants'!$A$2:$A$9949,0)),"","X")</f>
        <v>X</v>
      </c>
    </row>
    <row r="196" spans="1:5" x14ac:dyDescent="0.25">
      <c r="A196" s="57">
        <v>399</v>
      </c>
      <c r="B196">
        <v>194</v>
      </c>
      <c r="C196">
        <v>381</v>
      </c>
      <c r="D196" t="s">
        <v>286</v>
      </c>
      <c r="E196" t="str">
        <f>IF(ISNA(MATCH(A196,'ESO zone constants'!$A$2:$A$9949,0)),"","X")</f>
        <v>X</v>
      </c>
    </row>
    <row r="197" spans="1:5" x14ac:dyDescent="0.25">
      <c r="A197" s="57">
        <v>400</v>
      </c>
      <c r="B197">
        <v>195</v>
      </c>
      <c r="C197">
        <v>381</v>
      </c>
      <c r="D197" t="s">
        <v>287</v>
      </c>
      <c r="E197" t="str">
        <f>IF(ISNA(MATCH(A197,'ESO zone constants'!$A$2:$A$9949,0)),"","X")</f>
        <v>X</v>
      </c>
    </row>
    <row r="198" spans="1:5" x14ac:dyDescent="0.25">
      <c r="A198" s="57">
        <v>401</v>
      </c>
      <c r="B198">
        <v>196</v>
      </c>
      <c r="C198">
        <v>381</v>
      </c>
      <c r="D198" t="s">
        <v>288</v>
      </c>
      <c r="E198" t="str">
        <f>IF(ISNA(MATCH(A198,'ESO zone constants'!$A$2:$A$9949,0)),"","X")</f>
        <v>X</v>
      </c>
    </row>
    <row r="199" spans="1:5" x14ac:dyDescent="0.25">
      <c r="A199" s="57">
        <v>402</v>
      </c>
      <c r="B199">
        <v>197</v>
      </c>
      <c r="C199">
        <v>103</v>
      </c>
      <c r="D199" t="s">
        <v>289</v>
      </c>
      <c r="E199" t="str">
        <f>IF(ISNA(MATCH(A199,'ESO zone constants'!$A$2:$A$9949,0)),"","X")</f>
        <v>X</v>
      </c>
    </row>
    <row r="200" spans="1:5" x14ac:dyDescent="0.25">
      <c r="A200" s="57">
        <v>403</v>
      </c>
      <c r="B200">
        <v>198</v>
      </c>
      <c r="C200">
        <v>103</v>
      </c>
      <c r="D200" t="s">
        <v>290</v>
      </c>
      <c r="E200" t="str">
        <f>IF(ISNA(MATCH(A200,'ESO zone constants'!$A$2:$A$9949,0)),"","X")</f>
        <v>X</v>
      </c>
    </row>
    <row r="201" spans="1:5" x14ac:dyDescent="0.25">
      <c r="A201" s="57">
        <v>404</v>
      </c>
      <c r="B201">
        <v>199</v>
      </c>
      <c r="C201">
        <v>103</v>
      </c>
      <c r="D201" t="s">
        <v>291</v>
      </c>
      <c r="E201" t="str">
        <f>IF(ISNA(MATCH(A201,'ESO zone constants'!$A$2:$A$9949,0)),"","X")</f>
        <v>X</v>
      </c>
    </row>
    <row r="202" spans="1:5" x14ac:dyDescent="0.25">
      <c r="A202" s="57">
        <v>405</v>
      </c>
      <c r="B202">
        <v>200</v>
      </c>
      <c r="C202">
        <v>57</v>
      </c>
      <c r="D202" t="s">
        <v>292</v>
      </c>
      <c r="E202" t="str">
        <f>IF(ISNA(MATCH(A202,'ESO zone constants'!$A$2:$A$9949,0)),"","X")</f>
        <v>X</v>
      </c>
    </row>
    <row r="203" spans="1:5" x14ac:dyDescent="0.25">
      <c r="A203" s="57">
        <v>406</v>
      </c>
      <c r="B203">
        <v>201</v>
      </c>
      <c r="C203">
        <v>57</v>
      </c>
      <c r="D203" t="s">
        <v>293</v>
      </c>
      <c r="E203" t="str">
        <f>IF(ISNA(MATCH(A203,'ESO zone constants'!$A$2:$A$9949,0)),"","X")</f>
        <v>X</v>
      </c>
    </row>
    <row r="204" spans="1:5" x14ac:dyDescent="0.25">
      <c r="A204" s="57">
        <v>407</v>
      </c>
      <c r="B204">
        <v>202</v>
      </c>
      <c r="C204">
        <v>57</v>
      </c>
      <c r="D204" t="s">
        <v>294</v>
      </c>
      <c r="E204" t="str">
        <f>IF(ISNA(MATCH(A204,'ESO zone constants'!$A$2:$A$9949,0)),"","X")</f>
        <v>X</v>
      </c>
    </row>
    <row r="205" spans="1:5" x14ac:dyDescent="0.25">
      <c r="A205" s="57">
        <v>408</v>
      </c>
      <c r="B205">
        <v>203</v>
      </c>
      <c r="C205">
        <v>57</v>
      </c>
      <c r="D205" t="s">
        <v>295</v>
      </c>
      <c r="E205" t="str">
        <f>IF(ISNA(MATCH(A205,'ESO zone constants'!$A$2:$A$9949,0)),"","X")</f>
        <v>X</v>
      </c>
    </row>
    <row r="206" spans="1:5" x14ac:dyDescent="0.25">
      <c r="A206" s="57">
        <v>409</v>
      </c>
      <c r="B206">
        <v>204</v>
      </c>
      <c r="C206">
        <v>57</v>
      </c>
      <c r="D206" t="s">
        <v>296</v>
      </c>
      <c r="E206" t="str">
        <f>IF(ISNA(MATCH(A206,'ESO zone constants'!$A$2:$A$9949,0)),"","X")</f>
        <v>X</v>
      </c>
    </row>
    <row r="207" spans="1:5" x14ac:dyDescent="0.25">
      <c r="A207" s="57">
        <v>410</v>
      </c>
      <c r="B207">
        <v>205</v>
      </c>
      <c r="C207">
        <v>57</v>
      </c>
      <c r="D207" t="s">
        <v>297</v>
      </c>
      <c r="E207" t="str">
        <f>IF(ISNA(MATCH(A207,'ESO zone constants'!$A$2:$A$9949,0)),"","X")</f>
        <v>X</v>
      </c>
    </row>
    <row r="208" spans="1:5" x14ac:dyDescent="0.25">
      <c r="A208" s="57">
        <v>411</v>
      </c>
      <c r="B208">
        <v>206</v>
      </c>
      <c r="C208">
        <v>58</v>
      </c>
      <c r="D208" t="s">
        <v>298</v>
      </c>
      <c r="E208" t="str">
        <f>IF(ISNA(MATCH(A208,'ESO zone constants'!$A$2:$A$9949,0)),"","X")</f>
        <v>X</v>
      </c>
    </row>
    <row r="209" spans="1:5" x14ac:dyDescent="0.25">
      <c r="A209" s="57">
        <v>412</v>
      </c>
      <c r="B209">
        <v>207</v>
      </c>
      <c r="C209">
        <v>103</v>
      </c>
      <c r="D209" t="s">
        <v>299</v>
      </c>
      <c r="E209" t="str">
        <f>IF(ISNA(MATCH(A209,'ESO zone constants'!$A$2:$A$9949,0)),"","X")</f>
        <v>X</v>
      </c>
    </row>
    <row r="210" spans="1:5" x14ac:dyDescent="0.25">
      <c r="A210" s="57">
        <v>413</v>
      </c>
      <c r="B210">
        <v>208</v>
      </c>
      <c r="C210">
        <v>103</v>
      </c>
      <c r="D210" t="s">
        <v>300</v>
      </c>
      <c r="E210" t="str">
        <f>IF(ISNA(MATCH(A210,'ESO zone constants'!$A$2:$A$9949,0)),"","X")</f>
        <v>X</v>
      </c>
    </row>
    <row r="211" spans="1:5" x14ac:dyDescent="0.25">
      <c r="A211" s="57">
        <v>414</v>
      </c>
      <c r="B211">
        <v>209</v>
      </c>
      <c r="C211">
        <v>103</v>
      </c>
      <c r="D211" t="s">
        <v>301</v>
      </c>
      <c r="E211" t="str">
        <f>IF(ISNA(MATCH(A211,'ESO zone constants'!$A$2:$A$9949,0)),"","X")</f>
        <v>X</v>
      </c>
    </row>
    <row r="212" spans="1:5" x14ac:dyDescent="0.25">
      <c r="A212" s="57">
        <v>415</v>
      </c>
      <c r="B212">
        <v>210</v>
      </c>
      <c r="C212">
        <v>103</v>
      </c>
      <c r="D212" t="s">
        <v>302</v>
      </c>
      <c r="E212" t="str">
        <f>IF(ISNA(MATCH(A212,'ESO zone constants'!$A$2:$A$9949,0)),"","X")</f>
        <v>X</v>
      </c>
    </row>
    <row r="213" spans="1:5" x14ac:dyDescent="0.25">
      <c r="A213" s="57">
        <v>416</v>
      </c>
      <c r="B213">
        <v>211</v>
      </c>
      <c r="C213">
        <v>381</v>
      </c>
      <c r="D213" t="s">
        <v>303</v>
      </c>
      <c r="E213" t="str">
        <f>IF(ISNA(MATCH(A213,'ESO zone constants'!$A$2:$A$9949,0)),"","X")</f>
        <v>X</v>
      </c>
    </row>
    <row r="214" spans="1:5" x14ac:dyDescent="0.25">
      <c r="A214" s="57">
        <v>417</v>
      </c>
      <c r="B214">
        <v>212</v>
      </c>
      <c r="C214">
        <v>347</v>
      </c>
      <c r="D214" t="s">
        <v>304</v>
      </c>
      <c r="E214" t="str">
        <f>IF(ISNA(MATCH(A214,'ESO zone constants'!$A$2:$A$9949,0)),"","X")</f>
        <v>X</v>
      </c>
    </row>
    <row r="215" spans="1:5" x14ac:dyDescent="0.25">
      <c r="A215" s="57">
        <v>418</v>
      </c>
      <c r="B215">
        <v>213</v>
      </c>
      <c r="C215">
        <v>347</v>
      </c>
      <c r="D215" t="s">
        <v>305</v>
      </c>
      <c r="E215" t="str">
        <f>IF(ISNA(MATCH(A215,'ESO zone constants'!$A$2:$A$9949,0)),"","X")</f>
        <v>X</v>
      </c>
    </row>
    <row r="216" spans="1:5" x14ac:dyDescent="0.25">
      <c r="A216" s="57">
        <v>419</v>
      </c>
      <c r="B216">
        <v>214</v>
      </c>
      <c r="C216">
        <v>347</v>
      </c>
      <c r="D216" t="s">
        <v>306</v>
      </c>
      <c r="E216" t="str">
        <f>IF(ISNA(MATCH(A216,'ESO zone constants'!$A$2:$A$9949,0)),"","X")</f>
        <v>X</v>
      </c>
    </row>
    <row r="217" spans="1:5" x14ac:dyDescent="0.25">
      <c r="A217" s="57">
        <v>420</v>
      </c>
      <c r="B217">
        <v>215</v>
      </c>
      <c r="C217">
        <v>347</v>
      </c>
      <c r="D217" t="s">
        <v>307</v>
      </c>
      <c r="E217" t="str">
        <f>IF(ISNA(MATCH(A217,'ESO zone constants'!$A$2:$A$9949,0)),"","X")</f>
        <v>X</v>
      </c>
    </row>
    <row r="218" spans="1:5" x14ac:dyDescent="0.25">
      <c r="A218" s="57">
        <v>421</v>
      </c>
      <c r="B218">
        <v>216</v>
      </c>
      <c r="C218">
        <v>347</v>
      </c>
      <c r="D218" t="s">
        <v>308</v>
      </c>
      <c r="E218" t="str">
        <f>IF(ISNA(MATCH(A218,'ESO zone constants'!$A$2:$A$9949,0)),"","X")</f>
        <v>X</v>
      </c>
    </row>
    <row r="219" spans="1:5" x14ac:dyDescent="0.25">
      <c r="A219" s="57">
        <v>422</v>
      </c>
      <c r="B219">
        <v>217</v>
      </c>
      <c r="C219">
        <v>347</v>
      </c>
      <c r="D219" t="s">
        <v>309</v>
      </c>
      <c r="E219" t="str">
        <f>IF(ISNA(MATCH(A219,'ESO zone constants'!$A$2:$A$9949,0)),"","X")</f>
        <v>X</v>
      </c>
    </row>
    <row r="220" spans="1:5" x14ac:dyDescent="0.25">
      <c r="A220" s="57">
        <v>424</v>
      </c>
      <c r="B220">
        <v>218</v>
      </c>
      <c r="C220">
        <v>3</v>
      </c>
      <c r="D220" t="s">
        <v>310</v>
      </c>
      <c r="E220" t="str">
        <f>IF(ISNA(MATCH(A220,'ESO zone constants'!$A$2:$A$9949,0)),"","X")</f>
        <v>X</v>
      </c>
    </row>
    <row r="221" spans="1:5" x14ac:dyDescent="0.25">
      <c r="A221" s="57">
        <v>425</v>
      </c>
      <c r="B221">
        <v>219</v>
      </c>
      <c r="C221">
        <v>3</v>
      </c>
      <c r="D221" t="s">
        <v>311</v>
      </c>
      <c r="E221" t="str">
        <f>IF(ISNA(MATCH(A221,'ESO zone constants'!$A$2:$A$9949,0)),"","X")</f>
        <v>X</v>
      </c>
    </row>
    <row r="222" spans="1:5" x14ac:dyDescent="0.25">
      <c r="A222" s="57">
        <v>426</v>
      </c>
      <c r="B222">
        <v>220</v>
      </c>
      <c r="C222">
        <v>3</v>
      </c>
      <c r="D222" t="s">
        <v>312</v>
      </c>
      <c r="E222" t="str">
        <f>IF(ISNA(MATCH(A222,'ESO zone constants'!$A$2:$A$9949,0)),"","X")</f>
        <v>X</v>
      </c>
    </row>
    <row r="223" spans="1:5" x14ac:dyDescent="0.25">
      <c r="A223" s="57">
        <v>429</v>
      </c>
      <c r="B223">
        <v>221</v>
      </c>
      <c r="C223">
        <v>3</v>
      </c>
      <c r="D223" t="s">
        <v>313</v>
      </c>
      <c r="E223" t="str">
        <f>IF(ISNA(MATCH(A223,'ESO zone constants'!$A$2:$A$9949,0)),"","X")</f>
        <v>X</v>
      </c>
    </row>
    <row r="224" spans="1:5" x14ac:dyDescent="0.25">
      <c r="A224" s="57">
        <v>430</v>
      </c>
      <c r="B224">
        <v>222</v>
      </c>
      <c r="C224">
        <v>19</v>
      </c>
      <c r="D224" t="s">
        <v>314</v>
      </c>
      <c r="E224" t="str">
        <f>IF(ISNA(MATCH(A224,'ESO zone constants'!$A$2:$A$9949,0)),"","X")</f>
        <v>X</v>
      </c>
    </row>
    <row r="225" spans="1:5" x14ac:dyDescent="0.25">
      <c r="A225" s="57">
        <v>431</v>
      </c>
      <c r="B225">
        <v>223</v>
      </c>
      <c r="C225">
        <v>103</v>
      </c>
      <c r="D225" t="s">
        <v>315</v>
      </c>
      <c r="E225" t="str">
        <f>IF(ISNA(MATCH(A225,'ESO zone constants'!$A$2:$A$9949,0)),"","X")</f>
        <v>X</v>
      </c>
    </row>
    <row r="226" spans="1:5" x14ac:dyDescent="0.25">
      <c r="A226" s="57">
        <v>433</v>
      </c>
      <c r="B226">
        <v>224</v>
      </c>
      <c r="C226">
        <v>383</v>
      </c>
      <c r="D226" t="s">
        <v>316</v>
      </c>
      <c r="E226" t="str">
        <f>IF(ISNA(MATCH(A226,'ESO zone constants'!$A$2:$A$9949,0)),"","X")</f>
        <v>X</v>
      </c>
    </row>
    <row r="227" spans="1:5" x14ac:dyDescent="0.25">
      <c r="A227" s="57">
        <v>434</v>
      </c>
      <c r="B227">
        <v>225</v>
      </c>
      <c r="C227">
        <v>383</v>
      </c>
      <c r="D227" t="s">
        <v>317</v>
      </c>
      <c r="E227" t="str">
        <f>IF(ISNA(MATCH(A227,'ESO zone constants'!$A$2:$A$9949,0)),"","X")</f>
        <v>X</v>
      </c>
    </row>
    <row r="228" spans="1:5" x14ac:dyDescent="0.25">
      <c r="A228" s="57">
        <v>435</v>
      </c>
      <c r="B228">
        <v>226</v>
      </c>
      <c r="C228">
        <v>383</v>
      </c>
      <c r="D228" t="s">
        <v>318</v>
      </c>
      <c r="E228" t="str">
        <f>IF(ISNA(MATCH(A228,'ESO zone constants'!$A$2:$A$9949,0)),"","X")</f>
        <v>X</v>
      </c>
    </row>
    <row r="229" spans="1:5" x14ac:dyDescent="0.25">
      <c r="A229" s="57">
        <v>436</v>
      </c>
      <c r="B229">
        <v>227</v>
      </c>
      <c r="C229">
        <v>383</v>
      </c>
      <c r="D229" t="s">
        <v>319</v>
      </c>
      <c r="E229" t="str">
        <f>IF(ISNA(MATCH(A229,'ESO zone constants'!$A$2:$A$9949,0)),"","X")</f>
        <v>X</v>
      </c>
    </row>
    <row r="230" spans="1:5" x14ac:dyDescent="0.25">
      <c r="A230" s="57">
        <v>437</v>
      </c>
      <c r="B230">
        <v>228</v>
      </c>
      <c r="C230">
        <v>383</v>
      </c>
      <c r="D230" t="s">
        <v>320</v>
      </c>
      <c r="E230" t="str">
        <f>IF(ISNA(MATCH(A230,'ESO zone constants'!$A$2:$A$9949,0)),"","X")</f>
        <v>X</v>
      </c>
    </row>
    <row r="231" spans="1:5" x14ac:dyDescent="0.25">
      <c r="A231" s="57">
        <v>438</v>
      </c>
      <c r="B231">
        <v>229</v>
      </c>
      <c r="C231">
        <v>383</v>
      </c>
      <c r="D231" t="s">
        <v>321</v>
      </c>
      <c r="E231" t="str">
        <f>IF(ISNA(MATCH(A231,'ESO zone constants'!$A$2:$A$9949,0)),"","X")</f>
        <v>X</v>
      </c>
    </row>
    <row r="232" spans="1:5" x14ac:dyDescent="0.25">
      <c r="A232" s="57">
        <v>439</v>
      </c>
      <c r="B232">
        <v>230</v>
      </c>
      <c r="C232">
        <v>383</v>
      </c>
      <c r="D232" t="s">
        <v>322</v>
      </c>
      <c r="E232" t="str">
        <f>IF(ISNA(MATCH(A232,'ESO zone constants'!$A$2:$A$9949,0)),"","X")</f>
        <v>X</v>
      </c>
    </row>
    <row r="233" spans="1:5" x14ac:dyDescent="0.25">
      <c r="A233" s="57">
        <v>440</v>
      </c>
      <c r="B233">
        <v>231</v>
      </c>
      <c r="C233">
        <v>383</v>
      </c>
      <c r="D233" t="s">
        <v>323</v>
      </c>
      <c r="E233" t="str">
        <f>IF(ISNA(MATCH(A233,'ESO zone constants'!$A$2:$A$9949,0)),"","X")</f>
        <v>X</v>
      </c>
    </row>
    <row r="234" spans="1:5" x14ac:dyDescent="0.25">
      <c r="A234" s="57">
        <v>442</v>
      </c>
      <c r="B234">
        <v>232</v>
      </c>
      <c r="C234">
        <v>383</v>
      </c>
      <c r="D234" t="s">
        <v>324</v>
      </c>
      <c r="E234" t="str">
        <f>IF(ISNA(MATCH(A234,'ESO zone constants'!$A$2:$A$9949,0)),"","X")</f>
        <v>X</v>
      </c>
    </row>
    <row r="235" spans="1:5" x14ac:dyDescent="0.25">
      <c r="A235" s="57">
        <v>444</v>
      </c>
      <c r="B235">
        <v>233</v>
      </c>
      <c r="C235">
        <v>383</v>
      </c>
      <c r="D235" t="s">
        <v>325</v>
      </c>
      <c r="E235" t="str">
        <f>IF(ISNA(MATCH(A235,'ESO zone constants'!$A$2:$A$9949,0)),"","X")</f>
        <v>X</v>
      </c>
    </row>
    <row r="236" spans="1:5" x14ac:dyDescent="0.25">
      <c r="A236" s="57">
        <v>447</v>
      </c>
      <c r="B236">
        <v>234</v>
      </c>
      <c r="C236">
        <v>383</v>
      </c>
      <c r="D236" t="s">
        <v>326</v>
      </c>
      <c r="E236" t="str">
        <f>IF(ISNA(MATCH(A236,'ESO zone constants'!$A$2:$A$9949,0)),"","X")</f>
        <v>X</v>
      </c>
    </row>
    <row r="237" spans="1:5" x14ac:dyDescent="0.25">
      <c r="A237" s="57">
        <v>449</v>
      </c>
      <c r="B237">
        <v>235</v>
      </c>
      <c r="C237">
        <v>101</v>
      </c>
      <c r="D237" t="s">
        <v>48</v>
      </c>
      <c r="E237" t="str">
        <f>IF(ISNA(MATCH(A237,'ESO zone constants'!$A$2:$A$9949,0)),"","X")</f>
        <v>X</v>
      </c>
    </row>
    <row r="238" spans="1:5" x14ac:dyDescent="0.25">
      <c r="A238" s="57">
        <v>451</v>
      </c>
      <c r="B238">
        <v>236</v>
      </c>
      <c r="C238">
        <v>382</v>
      </c>
      <c r="D238" t="s">
        <v>327</v>
      </c>
      <c r="E238" t="str">
        <f>IF(ISNA(MATCH(A238,'ESO zone constants'!$A$2:$A$9949,0)),"","X")</f>
        <v>X</v>
      </c>
    </row>
    <row r="239" spans="1:5" x14ac:dyDescent="0.25">
      <c r="A239" s="57">
        <v>452</v>
      </c>
      <c r="B239">
        <v>237</v>
      </c>
      <c r="C239">
        <v>382</v>
      </c>
      <c r="D239" t="s">
        <v>328</v>
      </c>
      <c r="E239" t="str">
        <f>IF(ISNA(MATCH(A239,'ESO zone constants'!$A$2:$A$9949,0)),"","X")</f>
        <v>X</v>
      </c>
    </row>
    <row r="240" spans="1:5" x14ac:dyDescent="0.25">
      <c r="A240" s="57">
        <v>453</v>
      </c>
      <c r="B240">
        <v>238</v>
      </c>
      <c r="C240">
        <v>382</v>
      </c>
      <c r="D240" t="s">
        <v>329</v>
      </c>
      <c r="E240" t="str">
        <f>IF(ISNA(MATCH(A240,'ESO zone constants'!$A$2:$A$9949,0)),"","X")</f>
        <v>X</v>
      </c>
    </row>
    <row r="241" spans="1:5" x14ac:dyDescent="0.25">
      <c r="A241" s="57">
        <v>454</v>
      </c>
      <c r="B241">
        <v>239</v>
      </c>
      <c r="C241">
        <v>382</v>
      </c>
      <c r="D241" t="s">
        <v>330</v>
      </c>
      <c r="E241" t="str">
        <f>IF(ISNA(MATCH(A241,'ESO zone constants'!$A$2:$A$9949,0)),"","X")</f>
        <v>X</v>
      </c>
    </row>
    <row r="242" spans="1:5" x14ac:dyDescent="0.25">
      <c r="A242" s="57">
        <v>455</v>
      </c>
      <c r="B242">
        <v>240</v>
      </c>
      <c r="C242">
        <v>382</v>
      </c>
      <c r="D242" t="s">
        <v>331</v>
      </c>
      <c r="E242" t="str">
        <f>IF(ISNA(MATCH(A242,'ESO zone constants'!$A$2:$A$9949,0)),"","X")</f>
        <v>X</v>
      </c>
    </row>
    <row r="243" spans="1:5" x14ac:dyDescent="0.25">
      <c r="A243" s="57">
        <v>456</v>
      </c>
      <c r="B243">
        <v>241</v>
      </c>
      <c r="C243">
        <v>382</v>
      </c>
      <c r="D243" t="s">
        <v>332</v>
      </c>
      <c r="E243" t="str">
        <f>IF(ISNA(MATCH(A243,'ESO zone constants'!$A$2:$A$9949,0)),"","X")</f>
        <v>X</v>
      </c>
    </row>
    <row r="244" spans="1:5" x14ac:dyDescent="0.25">
      <c r="A244" s="57">
        <v>457</v>
      </c>
      <c r="B244">
        <v>242</v>
      </c>
      <c r="C244">
        <v>382</v>
      </c>
      <c r="D244" t="s">
        <v>333</v>
      </c>
      <c r="E244" t="str">
        <f>IF(ISNA(MATCH(A244,'ESO zone constants'!$A$2:$A$9949,0)),"","X")</f>
        <v>X</v>
      </c>
    </row>
    <row r="245" spans="1:5" x14ac:dyDescent="0.25">
      <c r="A245" s="57">
        <v>458</v>
      </c>
      <c r="B245">
        <v>243</v>
      </c>
      <c r="C245">
        <v>382</v>
      </c>
      <c r="D245" t="s">
        <v>334</v>
      </c>
      <c r="E245" t="str">
        <f>IF(ISNA(MATCH(A245,'ESO zone constants'!$A$2:$A$9949,0)),"","X")</f>
        <v>X</v>
      </c>
    </row>
    <row r="246" spans="1:5" x14ac:dyDescent="0.25">
      <c r="A246" s="57">
        <v>459</v>
      </c>
      <c r="B246">
        <v>244</v>
      </c>
      <c r="C246">
        <v>382</v>
      </c>
      <c r="D246" t="s">
        <v>335</v>
      </c>
      <c r="E246" t="str">
        <f>IF(ISNA(MATCH(A246,'ESO zone constants'!$A$2:$A$9949,0)),"","X")</f>
        <v>X</v>
      </c>
    </row>
    <row r="247" spans="1:5" x14ac:dyDescent="0.25">
      <c r="A247" s="57">
        <v>460</v>
      </c>
      <c r="B247">
        <v>245</v>
      </c>
      <c r="C247">
        <v>382</v>
      </c>
      <c r="D247" t="s">
        <v>336</v>
      </c>
      <c r="E247" t="str">
        <f>IF(ISNA(MATCH(A247,'ESO zone constants'!$A$2:$A$9949,0)),"","X")</f>
        <v>X</v>
      </c>
    </row>
    <row r="248" spans="1:5" x14ac:dyDescent="0.25">
      <c r="A248" s="57">
        <v>461</v>
      </c>
      <c r="B248">
        <v>246</v>
      </c>
      <c r="C248">
        <v>382</v>
      </c>
      <c r="D248" t="s">
        <v>337</v>
      </c>
      <c r="E248" t="str">
        <f>IF(ISNA(MATCH(A248,'ESO zone constants'!$A$2:$A$9949,0)),"","X")</f>
        <v>X</v>
      </c>
    </row>
    <row r="249" spans="1:5" x14ac:dyDescent="0.25">
      <c r="A249" s="57">
        <v>462</v>
      </c>
      <c r="B249">
        <v>247</v>
      </c>
      <c r="C249">
        <v>382</v>
      </c>
      <c r="D249" t="s">
        <v>338</v>
      </c>
      <c r="E249" t="str">
        <f>IF(ISNA(MATCH(A249,'ESO zone constants'!$A$2:$A$9949,0)),"","X")</f>
        <v>X</v>
      </c>
    </row>
    <row r="250" spans="1:5" x14ac:dyDescent="0.25">
      <c r="A250" s="57">
        <v>463</v>
      </c>
      <c r="B250">
        <v>248</v>
      </c>
      <c r="C250">
        <v>382</v>
      </c>
      <c r="D250" t="s">
        <v>339</v>
      </c>
      <c r="E250" t="str">
        <f>IF(ISNA(MATCH(A250,'ESO zone constants'!$A$2:$A$9949,0)),"","X")</f>
        <v>X</v>
      </c>
    </row>
    <row r="251" spans="1:5" x14ac:dyDescent="0.25">
      <c r="A251" s="57">
        <v>464</v>
      </c>
      <c r="B251">
        <v>249</v>
      </c>
      <c r="C251">
        <v>382</v>
      </c>
      <c r="D251" t="s">
        <v>340</v>
      </c>
      <c r="E251" t="str">
        <f>IF(ISNA(MATCH(A251,'ESO zone constants'!$A$2:$A$9949,0)),"","X")</f>
        <v>X</v>
      </c>
    </row>
    <row r="252" spans="1:5" x14ac:dyDescent="0.25">
      <c r="A252" s="57">
        <v>465</v>
      </c>
      <c r="B252">
        <v>250</v>
      </c>
      <c r="C252">
        <v>382</v>
      </c>
      <c r="D252" t="s">
        <v>341</v>
      </c>
      <c r="E252" t="str">
        <f>IF(ISNA(MATCH(A252,'ESO zone constants'!$A$2:$A$9949,0)),"","X")</f>
        <v>X</v>
      </c>
    </row>
    <row r="253" spans="1:5" x14ac:dyDescent="0.25">
      <c r="A253" s="57">
        <v>466</v>
      </c>
      <c r="B253">
        <v>251</v>
      </c>
      <c r="C253">
        <v>382</v>
      </c>
      <c r="D253" t="s">
        <v>342</v>
      </c>
      <c r="E253" t="str">
        <f>IF(ISNA(MATCH(A253,'ESO zone constants'!$A$2:$A$9949,0)),"","X")</f>
        <v>X</v>
      </c>
    </row>
    <row r="254" spans="1:5" x14ac:dyDescent="0.25">
      <c r="A254" s="57">
        <v>467</v>
      </c>
      <c r="B254">
        <v>252</v>
      </c>
      <c r="C254">
        <v>382</v>
      </c>
      <c r="D254" t="s">
        <v>343</v>
      </c>
      <c r="E254" t="str">
        <f>IF(ISNA(MATCH(A254,'ESO zone constants'!$A$2:$A$9949,0)),"","X")</f>
        <v>X</v>
      </c>
    </row>
    <row r="255" spans="1:5" x14ac:dyDescent="0.25">
      <c r="A255" s="57">
        <v>468</v>
      </c>
      <c r="B255">
        <v>253</v>
      </c>
      <c r="C255">
        <v>58</v>
      </c>
      <c r="D255" t="s">
        <v>344</v>
      </c>
      <c r="E255" t="str">
        <f>IF(ISNA(MATCH(A255,'ESO zone constants'!$A$2:$A$9949,0)),"","X")</f>
        <v>X</v>
      </c>
    </row>
    <row r="256" spans="1:5" x14ac:dyDescent="0.25">
      <c r="A256" s="57">
        <v>469</v>
      </c>
      <c r="B256">
        <v>254</v>
      </c>
      <c r="C256">
        <v>58</v>
      </c>
      <c r="D256" t="s">
        <v>345</v>
      </c>
      <c r="E256" t="str">
        <f>IF(ISNA(MATCH(A256,'ESO zone constants'!$A$2:$A$9949,0)),"","X")</f>
        <v>X</v>
      </c>
    </row>
    <row r="257" spans="1:5" x14ac:dyDescent="0.25">
      <c r="A257" s="57">
        <v>470</v>
      </c>
      <c r="B257">
        <v>255</v>
      </c>
      <c r="C257">
        <v>58</v>
      </c>
      <c r="D257" t="s">
        <v>346</v>
      </c>
      <c r="E257" t="str">
        <f>IF(ISNA(MATCH(A257,'ESO zone constants'!$A$2:$A$9949,0)),"","X")</f>
        <v>X</v>
      </c>
    </row>
    <row r="258" spans="1:5" x14ac:dyDescent="0.25">
      <c r="A258" s="57">
        <v>471</v>
      </c>
      <c r="B258">
        <v>256</v>
      </c>
      <c r="C258">
        <v>58</v>
      </c>
      <c r="D258" t="s">
        <v>347</v>
      </c>
      <c r="E258" t="str">
        <f>IF(ISNA(MATCH(A258,'ESO zone constants'!$A$2:$A$9949,0)),"","X")</f>
        <v>X</v>
      </c>
    </row>
    <row r="259" spans="1:5" x14ac:dyDescent="0.25">
      <c r="A259" s="57">
        <v>472</v>
      </c>
      <c r="B259">
        <v>257</v>
      </c>
      <c r="C259">
        <v>58</v>
      </c>
      <c r="D259" t="s">
        <v>348</v>
      </c>
      <c r="E259" t="str">
        <f>IF(ISNA(MATCH(A259,'ESO zone constants'!$A$2:$A$9949,0)),"","X")</f>
        <v>X</v>
      </c>
    </row>
    <row r="260" spans="1:5" x14ac:dyDescent="0.25">
      <c r="A260" s="57">
        <v>473</v>
      </c>
      <c r="B260">
        <v>258</v>
      </c>
      <c r="C260">
        <v>58</v>
      </c>
      <c r="D260" t="s">
        <v>349</v>
      </c>
      <c r="E260" t="str">
        <f>IF(ISNA(MATCH(A260,'ESO zone constants'!$A$2:$A$9949,0)),"","X")</f>
        <v>X</v>
      </c>
    </row>
    <row r="261" spans="1:5" x14ac:dyDescent="0.25">
      <c r="A261" s="57">
        <v>475</v>
      </c>
      <c r="B261">
        <v>259</v>
      </c>
      <c r="C261">
        <v>383</v>
      </c>
      <c r="D261" t="s">
        <v>350</v>
      </c>
      <c r="E261" t="str">
        <f>IF(ISNA(MATCH(A261,'ESO zone constants'!$A$2:$A$9949,0)),"","X")</f>
        <v>X</v>
      </c>
    </row>
    <row r="262" spans="1:5" x14ac:dyDescent="0.25">
      <c r="A262" s="57">
        <v>477</v>
      </c>
      <c r="B262">
        <v>260</v>
      </c>
      <c r="C262">
        <v>383</v>
      </c>
      <c r="D262" t="s">
        <v>351</v>
      </c>
      <c r="E262" t="str">
        <f>IF(ISNA(MATCH(A262,'ESO zone constants'!$A$2:$A$9949,0)),"","X")</f>
        <v>X</v>
      </c>
    </row>
    <row r="263" spans="1:5" x14ac:dyDescent="0.25">
      <c r="A263" s="57">
        <v>478</v>
      </c>
      <c r="B263">
        <v>261</v>
      </c>
      <c r="C263">
        <v>383</v>
      </c>
      <c r="D263" t="s">
        <v>352</v>
      </c>
      <c r="E263" t="str">
        <f>IF(ISNA(MATCH(A263,'ESO zone constants'!$A$2:$A$9949,0)),"","X")</f>
        <v>X</v>
      </c>
    </row>
    <row r="264" spans="1:5" x14ac:dyDescent="0.25">
      <c r="A264" s="57">
        <v>480</v>
      </c>
      <c r="B264">
        <v>262</v>
      </c>
      <c r="C264">
        <v>103</v>
      </c>
      <c r="D264" t="s">
        <v>353</v>
      </c>
      <c r="E264" t="str">
        <f>IF(ISNA(MATCH(A264,'ESO zone constants'!$A$2:$A$9949,0)),"","X")</f>
        <v>X</v>
      </c>
    </row>
    <row r="265" spans="1:5" x14ac:dyDescent="0.25">
      <c r="A265" s="57">
        <v>481</v>
      </c>
      <c r="B265">
        <v>263</v>
      </c>
      <c r="C265">
        <v>103</v>
      </c>
      <c r="D265" t="s">
        <v>354</v>
      </c>
      <c r="E265" t="str">
        <f>IF(ISNA(MATCH(A265,'ESO zone constants'!$A$2:$A$9949,0)),"","X")</f>
        <v>X</v>
      </c>
    </row>
    <row r="266" spans="1:5" x14ac:dyDescent="0.25">
      <c r="A266" s="57">
        <v>482</v>
      </c>
      <c r="B266">
        <v>264</v>
      </c>
      <c r="C266">
        <v>103</v>
      </c>
      <c r="D266" t="s">
        <v>355</v>
      </c>
      <c r="E266" t="str">
        <f>IF(ISNA(MATCH(A266,'ESO zone constants'!$A$2:$A$9949,0)),"","X")</f>
        <v>X</v>
      </c>
    </row>
    <row r="267" spans="1:5" x14ac:dyDescent="0.25">
      <c r="A267" s="57">
        <v>484</v>
      </c>
      <c r="B267">
        <v>265</v>
      </c>
      <c r="C267">
        <v>103</v>
      </c>
      <c r="D267" t="s">
        <v>356</v>
      </c>
      <c r="E267" t="str">
        <f>IF(ISNA(MATCH(A267,'ESO zone constants'!$A$2:$A$9949,0)),"","X")</f>
        <v>X</v>
      </c>
    </row>
    <row r="268" spans="1:5" x14ac:dyDescent="0.25">
      <c r="A268" s="57">
        <v>485</v>
      </c>
      <c r="B268">
        <v>266</v>
      </c>
      <c r="C268">
        <v>103</v>
      </c>
      <c r="D268" t="s">
        <v>357</v>
      </c>
      <c r="E268" t="str">
        <f>IF(ISNA(MATCH(A268,'ESO zone constants'!$A$2:$A$9949,0)),"","X")</f>
        <v>X</v>
      </c>
    </row>
    <row r="269" spans="1:5" x14ac:dyDescent="0.25">
      <c r="A269" s="57">
        <v>486</v>
      </c>
      <c r="B269">
        <v>267</v>
      </c>
      <c r="C269">
        <v>381</v>
      </c>
      <c r="D269" t="s">
        <v>358</v>
      </c>
      <c r="E269" t="str">
        <f>IF(ISNA(MATCH(A269,'ESO zone constants'!$A$2:$A$9949,0)),"","X")</f>
        <v>X</v>
      </c>
    </row>
    <row r="270" spans="1:5" x14ac:dyDescent="0.25">
      <c r="A270" s="57">
        <v>487</v>
      </c>
      <c r="B270">
        <v>268</v>
      </c>
      <c r="C270">
        <v>382</v>
      </c>
      <c r="D270" t="s">
        <v>359</v>
      </c>
      <c r="E270" t="str">
        <f>IF(ISNA(MATCH(A270,'ESO zone constants'!$A$2:$A$9949,0)),"","X")</f>
        <v>X</v>
      </c>
    </row>
    <row r="271" spans="1:5" x14ac:dyDescent="0.25">
      <c r="A271" s="57">
        <v>492</v>
      </c>
      <c r="B271">
        <v>269</v>
      </c>
      <c r="C271">
        <v>41</v>
      </c>
      <c r="D271" t="s">
        <v>360</v>
      </c>
      <c r="E271" t="str">
        <f>IF(ISNA(MATCH(A271,'ESO zone constants'!$A$2:$A$9949,0)),"","X")</f>
        <v>X</v>
      </c>
    </row>
    <row r="272" spans="1:5" x14ac:dyDescent="0.25">
      <c r="A272" s="57">
        <v>493</v>
      </c>
      <c r="B272">
        <v>270</v>
      </c>
      <c r="C272">
        <v>181</v>
      </c>
      <c r="D272" t="s">
        <v>361</v>
      </c>
      <c r="E272" t="str">
        <f>IF(ISNA(MATCH(A272,'ESO zone constants'!$A$2:$A$9949,0)),"","X")</f>
        <v>X</v>
      </c>
    </row>
    <row r="273" spans="1:5" x14ac:dyDescent="0.25">
      <c r="A273" s="57">
        <v>494</v>
      </c>
      <c r="B273">
        <v>271</v>
      </c>
      <c r="C273">
        <v>181</v>
      </c>
      <c r="D273" t="s">
        <v>362</v>
      </c>
      <c r="E273" t="str">
        <f>IF(ISNA(MATCH(A273,'ESO zone constants'!$A$2:$A$9949,0)),"","X")</f>
        <v>X</v>
      </c>
    </row>
    <row r="274" spans="1:5" x14ac:dyDescent="0.25">
      <c r="A274" s="57">
        <v>495</v>
      </c>
      <c r="B274">
        <v>272</v>
      </c>
      <c r="C274">
        <v>181</v>
      </c>
      <c r="D274" t="s">
        <v>363</v>
      </c>
      <c r="E274" t="str">
        <f>IF(ISNA(MATCH(A274,'ESO zone constants'!$A$2:$A$9949,0)),"","X")</f>
        <v>X</v>
      </c>
    </row>
    <row r="275" spans="1:5" x14ac:dyDescent="0.25">
      <c r="A275" s="57">
        <v>496</v>
      </c>
      <c r="B275">
        <v>273</v>
      </c>
      <c r="C275">
        <v>181</v>
      </c>
      <c r="D275" t="s">
        <v>364</v>
      </c>
      <c r="E275" t="str">
        <f>IF(ISNA(MATCH(A275,'ESO zone constants'!$A$2:$A$9949,0)),"","X")</f>
        <v>X</v>
      </c>
    </row>
    <row r="276" spans="1:5" x14ac:dyDescent="0.25">
      <c r="A276" s="57">
        <v>497</v>
      </c>
      <c r="B276">
        <v>274</v>
      </c>
      <c r="C276">
        <v>181</v>
      </c>
      <c r="D276" t="s">
        <v>365</v>
      </c>
      <c r="E276" t="str">
        <f>IF(ISNA(MATCH(A276,'ESO zone constants'!$A$2:$A$9949,0)),"","X")</f>
        <v>X</v>
      </c>
    </row>
    <row r="277" spans="1:5" x14ac:dyDescent="0.25">
      <c r="A277" s="57">
        <v>498</v>
      </c>
      <c r="B277">
        <v>275</v>
      </c>
      <c r="C277">
        <v>181</v>
      </c>
      <c r="D277" t="s">
        <v>366</v>
      </c>
      <c r="E277" t="str">
        <f>IF(ISNA(MATCH(A277,'ESO zone constants'!$A$2:$A$9949,0)),"","X")</f>
        <v>X</v>
      </c>
    </row>
    <row r="278" spans="1:5" x14ac:dyDescent="0.25">
      <c r="A278" s="57">
        <v>499</v>
      </c>
      <c r="B278">
        <v>276</v>
      </c>
      <c r="C278">
        <v>181</v>
      </c>
      <c r="D278" t="s">
        <v>367</v>
      </c>
      <c r="E278" t="str">
        <f>IF(ISNA(MATCH(A278,'ESO zone constants'!$A$2:$A$9949,0)),"","X")</f>
        <v>X</v>
      </c>
    </row>
    <row r="279" spans="1:5" x14ac:dyDescent="0.25">
      <c r="A279" s="57">
        <v>500</v>
      </c>
      <c r="B279">
        <v>277</v>
      </c>
      <c r="C279">
        <v>181</v>
      </c>
      <c r="D279" t="s">
        <v>368</v>
      </c>
      <c r="E279" t="str">
        <f>IF(ISNA(MATCH(A279,'ESO zone constants'!$A$2:$A$9949,0)),"","X")</f>
        <v>X</v>
      </c>
    </row>
    <row r="280" spans="1:5" x14ac:dyDescent="0.25">
      <c r="A280" s="57">
        <v>501</v>
      </c>
      <c r="B280">
        <v>278</v>
      </c>
      <c r="C280">
        <v>181</v>
      </c>
      <c r="D280" t="s">
        <v>369</v>
      </c>
      <c r="E280" t="str">
        <f>IF(ISNA(MATCH(A280,'ESO zone constants'!$A$2:$A$9949,0)),"","X")</f>
        <v>X</v>
      </c>
    </row>
    <row r="281" spans="1:5" x14ac:dyDescent="0.25">
      <c r="A281" s="57">
        <v>502</v>
      </c>
      <c r="B281">
        <v>279</v>
      </c>
      <c r="C281">
        <v>181</v>
      </c>
      <c r="D281" t="s">
        <v>370</v>
      </c>
      <c r="E281" t="str">
        <f>IF(ISNA(MATCH(A281,'ESO zone constants'!$A$2:$A$9949,0)),"","X")</f>
        <v>X</v>
      </c>
    </row>
    <row r="282" spans="1:5" x14ac:dyDescent="0.25">
      <c r="A282" s="57">
        <v>503</v>
      </c>
      <c r="B282">
        <v>280</v>
      </c>
      <c r="C282">
        <v>181</v>
      </c>
      <c r="D282" t="s">
        <v>371</v>
      </c>
      <c r="E282" t="str">
        <f>IF(ISNA(MATCH(A282,'ESO zone constants'!$A$2:$A$9949,0)),"","X")</f>
        <v>X</v>
      </c>
    </row>
    <row r="283" spans="1:5" x14ac:dyDescent="0.25">
      <c r="A283" s="57">
        <v>504</v>
      </c>
      <c r="B283">
        <v>281</v>
      </c>
      <c r="C283">
        <v>181</v>
      </c>
      <c r="D283" t="s">
        <v>372</v>
      </c>
      <c r="E283" t="str">
        <f>IF(ISNA(MATCH(A283,'ESO zone constants'!$A$2:$A$9949,0)),"","X")</f>
        <v>X</v>
      </c>
    </row>
    <row r="284" spans="1:5" x14ac:dyDescent="0.25">
      <c r="A284" s="57">
        <v>505</v>
      </c>
      <c r="B284">
        <v>282</v>
      </c>
      <c r="C284">
        <v>181</v>
      </c>
      <c r="D284" t="s">
        <v>373</v>
      </c>
      <c r="E284" t="str">
        <f>IF(ISNA(MATCH(A284,'ESO zone constants'!$A$2:$A$9949,0)),"","X")</f>
        <v>X</v>
      </c>
    </row>
    <row r="285" spans="1:5" x14ac:dyDescent="0.25">
      <c r="A285" s="57">
        <v>506</v>
      </c>
      <c r="B285">
        <v>283</v>
      </c>
      <c r="C285">
        <v>181</v>
      </c>
      <c r="D285" t="s">
        <v>374</v>
      </c>
      <c r="E285" t="str">
        <f>IF(ISNA(MATCH(A285,'ESO zone constants'!$A$2:$A$9949,0)),"","X")</f>
        <v>X</v>
      </c>
    </row>
    <row r="286" spans="1:5" x14ac:dyDescent="0.25">
      <c r="A286" s="57">
        <v>507</v>
      </c>
      <c r="B286">
        <v>284</v>
      </c>
      <c r="C286">
        <v>181</v>
      </c>
      <c r="D286" t="s">
        <v>375</v>
      </c>
      <c r="E286" t="str">
        <f>IF(ISNA(MATCH(A286,'ESO zone constants'!$A$2:$A$9949,0)),"","X")</f>
        <v>X</v>
      </c>
    </row>
    <row r="287" spans="1:5" x14ac:dyDescent="0.25">
      <c r="A287" s="57">
        <v>508</v>
      </c>
      <c r="B287">
        <v>285</v>
      </c>
      <c r="C287">
        <v>849</v>
      </c>
      <c r="D287" t="s">
        <v>376</v>
      </c>
      <c r="E287" t="str">
        <f>IF(ISNA(MATCH(A287,'ESO zone constants'!$A$2:$A$9949,0)),"","X")</f>
        <v>X</v>
      </c>
    </row>
    <row r="288" spans="1:5" x14ac:dyDescent="0.25">
      <c r="A288" s="57">
        <v>509</v>
      </c>
      <c r="B288">
        <v>286</v>
      </c>
      <c r="C288">
        <v>849</v>
      </c>
      <c r="D288" t="s">
        <v>377</v>
      </c>
      <c r="E288" t="str">
        <f>IF(ISNA(MATCH(A288,'ESO zone constants'!$A$2:$A$9949,0)),"","X")</f>
        <v>X</v>
      </c>
    </row>
    <row r="289" spans="1:5" x14ac:dyDescent="0.25">
      <c r="A289" s="57">
        <v>510</v>
      </c>
      <c r="B289">
        <v>287</v>
      </c>
      <c r="C289">
        <v>849</v>
      </c>
      <c r="D289" t="s">
        <v>378</v>
      </c>
      <c r="E289" t="str">
        <f>IF(ISNA(MATCH(A289,'ESO zone constants'!$A$2:$A$9949,0)),"","X")</f>
        <v>X</v>
      </c>
    </row>
    <row r="290" spans="1:5" x14ac:dyDescent="0.25">
      <c r="A290" s="57">
        <v>511</v>
      </c>
      <c r="B290">
        <v>288</v>
      </c>
      <c r="C290">
        <v>511</v>
      </c>
      <c r="D290" t="s">
        <v>379</v>
      </c>
      <c r="E290" t="str">
        <f>IF(ISNA(MATCH(A290,'ESO zone constants'!$A$2:$A$9949,0)),"","X")</f>
        <v>X</v>
      </c>
    </row>
    <row r="291" spans="1:5" x14ac:dyDescent="0.25">
      <c r="A291" s="57">
        <v>512</v>
      </c>
      <c r="B291">
        <v>289</v>
      </c>
      <c r="C291">
        <v>512</v>
      </c>
      <c r="D291" t="s">
        <v>380</v>
      </c>
      <c r="E291" t="str">
        <f>IF(ISNA(MATCH(A291,'ESO zone constants'!$A$2:$A$9949,0)),"","X")</f>
        <v>X</v>
      </c>
    </row>
    <row r="292" spans="1:5" x14ac:dyDescent="0.25">
      <c r="A292" s="57">
        <v>513</v>
      </c>
      <c r="B292">
        <v>290</v>
      </c>
      <c r="C292">
        <v>513</v>
      </c>
      <c r="D292" t="s">
        <v>381</v>
      </c>
      <c r="E292" t="str">
        <f>IF(ISNA(MATCH(A292,'ESO zone constants'!$A$2:$A$9949,0)),"","X")</f>
        <v>X</v>
      </c>
    </row>
    <row r="293" spans="1:5" x14ac:dyDescent="0.25">
      <c r="A293" s="57">
        <v>514</v>
      </c>
      <c r="B293">
        <v>291</v>
      </c>
      <c r="C293">
        <v>514</v>
      </c>
      <c r="D293" t="s">
        <v>382</v>
      </c>
      <c r="E293" t="str">
        <f>IF(ISNA(MATCH(A293,'ESO zone constants'!$A$2:$A$9949,0)),"","X")</f>
        <v>X</v>
      </c>
    </row>
    <row r="294" spans="1:5" x14ac:dyDescent="0.25">
      <c r="A294" s="57">
        <v>515</v>
      </c>
      <c r="B294">
        <v>292</v>
      </c>
      <c r="C294">
        <v>515</v>
      </c>
      <c r="D294" t="s">
        <v>1672</v>
      </c>
      <c r="E294" t="str">
        <f>IF(ISNA(MATCH(A294,'ESO zone constants'!$A$2:$A$9949,0)),"","X")</f>
        <v>X</v>
      </c>
    </row>
    <row r="295" spans="1:5" x14ac:dyDescent="0.25">
      <c r="A295" s="57">
        <v>516</v>
      </c>
      <c r="B295">
        <v>293</v>
      </c>
      <c r="C295">
        <v>516</v>
      </c>
      <c r="D295" t="s">
        <v>377</v>
      </c>
      <c r="E295" t="str">
        <f>IF(ISNA(MATCH(A295,'ESO zone constants'!$A$2:$A$9949,0)),"","X")</f>
        <v>X</v>
      </c>
    </row>
    <row r="296" spans="1:5" x14ac:dyDescent="0.25">
      <c r="A296" s="57">
        <v>517</v>
      </c>
      <c r="B296">
        <v>294</v>
      </c>
      <c r="C296">
        <v>517</v>
      </c>
      <c r="D296" t="s">
        <v>383</v>
      </c>
      <c r="E296" t="str">
        <f>IF(ISNA(MATCH(A296,'ESO zone constants'!$A$2:$A$9949,0)),"","X")</f>
        <v>X</v>
      </c>
    </row>
    <row r="297" spans="1:5" x14ac:dyDescent="0.25">
      <c r="A297" s="57">
        <v>518</v>
      </c>
      <c r="B297">
        <v>295</v>
      </c>
      <c r="C297">
        <v>518</v>
      </c>
      <c r="D297" t="s">
        <v>383</v>
      </c>
      <c r="E297" t="str">
        <f>IF(ISNA(MATCH(A297,'ESO zone constants'!$A$2:$A$9949,0)),"","X")</f>
        <v>X</v>
      </c>
    </row>
    <row r="298" spans="1:5" x14ac:dyDescent="0.25">
      <c r="A298" s="57">
        <v>525</v>
      </c>
      <c r="B298">
        <v>296</v>
      </c>
      <c r="C298">
        <v>181</v>
      </c>
      <c r="D298" t="s">
        <v>1585</v>
      </c>
      <c r="E298" t="str">
        <f>IF(ISNA(MATCH(A298,'ESO zone constants'!$A$2:$A$9949,0)),"","X")</f>
        <v>X</v>
      </c>
    </row>
    <row r="299" spans="1:5" x14ac:dyDescent="0.25">
      <c r="A299" s="57">
        <v>526</v>
      </c>
      <c r="B299">
        <v>297</v>
      </c>
      <c r="C299">
        <v>382</v>
      </c>
      <c r="D299" t="s">
        <v>384</v>
      </c>
      <c r="E299" t="str">
        <f>IF(ISNA(MATCH(A299,'ESO zone constants'!$A$2:$A$9949,0)),"","X")</f>
        <v>X</v>
      </c>
    </row>
    <row r="300" spans="1:5" x14ac:dyDescent="0.25">
      <c r="A300" s="57">
        <v>527</v>
      </c>
      <c r="B300">
        <v>298</v>
      </c>
      <c r="C300">
        <v>199</v>
      </c>
      <c r="D300" t="s">
        <v>385</v>
      </c>
      <c r="E300" t="str">
        <f>IF(ISNA(MATCH(A300,'ESO zone constants'!$A$2:$A$9949,0)),"","X")</f>
        <v>X</v>
      </c>
    </row>
    <row r="301" spans="1:5" x14ac:dyDescent="0.25">
      <c r="A301" s="57">
        <v>529</v>
      </c>
      <c r="B301">
        <v>299</v>
      </c>
      <c r="C301">
        <v>267</v>
      </c>
      <c r="D301" t="s">
        <v>386</v>
      </c>
      <c r="E301" t="str">
        <f>IF(ISNA(MATCH(A301,'ESO zone constants'!$A$2:$A$9949,0)),"","X")</f>
        <v>X</v>
      </c>
    </row>
    <row r="302" spans="1:5" x14ac:dyDescent="0.25">
      <c r="A302" s="57">
        <v>530</v>
      </c>
      <c r="B302">
        <v>300</v>
      </c>
      <c r="C302">
        <v>347</v>
      </c>
      <c r="D302" t="s">
        <v>387</v>
      </c>
      <c r="E302" t="str">
        <f>IF(ISNA(MATCH(A302,'ESO zone constants'!$A$2:$A$9949,0)),"","X")</f>
        <v>X</v>
      </c>
    </row>
    <row r="303" spans="1:5" x14ac:dyDescent="0.25">
      <c r="A303" s="57">
        <v>531</v>
      </c>
      <c r="B303">
        <v>301</v>
      </c>
      <c r="C303">
        <v>181</v>
      </c>
      <c r="D303" t="s">
        <v>388</v>
      </c>
      <c r="E303" t="str">
        <f>IF(ISNA(MATCH(A303,'ESO zone constants'!$A$2:$A$9949,0)),"","X")</f>
        <v>X</v>
      </c>
    </row>
    <row r="304" spans="1:5" x14ac:dyDescent="0.25">
      <c r="A304" s="57">
        <v>532</v>
      </c>
      <c r="B304">
        <v>302</v>
      </c>
      <c r="C304">
        <v>181</v>
      </c>
      <c r="D304" t="s">
        <v>389</v>
      </c>
      <c r="E304" t="str">
        <f>IF(ISNA(MATCH(A304,'ESO zone constants'!$A$2:$A$9949,0)),"","X")</f>
        <v>X</v>
      </c>
    </row>
    <row r="305" spans="1:5" x14ac:dyDescent="0.25">
      <c r="A305" s="57">
        <v>533</v>
      </c>
      <c r="B305">
        <v>303</v>
      </c>
      <c r="C305">
        <v>181</v>
      </c>
      <c r="D305" t="s">
        <v>390</v>
      </c>
      <c r="E305" t="str">
        <f>IF(ISNA(MATCH(A305,'ESO zone constants'!$A$2:$A$9949,0)),"","X")</f>
        <v>X</v>
      </c>
    </row>
    <row r="306" spans="1:5" x14ac:dyDescent="0.25">
      <c r="A306" s="57">
        <v>534</v>
      </c>
      <c r="B306">
        <v>304</v>
      </c>
      <c r="C306">
        <v>534</v>
      </c>
      <c r="D306" t="s">
        <v>391</v>
      </c>
      <c r="E306" t="str">
        <f>IF(ISNA(MATCH(A306,'ESO zone constants'!$A$2:$A$9949,0)),"","X")</f>
        <v>X</v>
      </c>
    </row>
    <row r="307" spans="1:5" x14ac:dyDescent="0.25">
      <c r="A307" s="57">
        <v>535</v>
      </c>
      <c r="B307">
        <v>305</v>
      </c>
      <c r="C307">
        <v>535</v>
      </c>
      <c r="D307" t="s">
        <v>392</v>
      </c>
      <c r="E307" t="str">
        <f>IF(ISNA(MATCH(A307,'ESO zone constants'!$A$2:$A$9949,0)),"","X")</f>
        <v>X</v>
      </c>
    </row>
    <row r="308" spans="1:5" x14ac:dyDescent="0.25">
      <c r="A308" s="57">
        <v>537</v>
      </c>
      <c r="B308">
        <v>306</v>
      </c>
      <c r="C308">
        <v>537</v>
      </c>
      <c r="D308" t="s">
        <v>393</v>
      </c>
      <c r="E308" t="str">
        <f>IF(ISNA(MATCH(A308,'ESO zone constants'!$A$2:$A$9949,0)),"","X")</f>
        <v>X</v>
      </c>
    </row>
    <row r="309" spans="1:5" x14ac:dyDescent="0.25">
      <c r="A309" s="57">
        <v>539</v>
      </c>
      <c r="B309">
        <v>307</v>
      </c>
      <c r="C309">
        <v>535</v>
      </c>
      <c r="D309" t="s">
        <v>394</v>
      </c>
      <c r="E309" t="str">
        <f>IF(ISNA(MATCH(A309,'ESO zone constants'!$A$2:$A$9949,0)),"","X")</f>
        <v>X</v>
      </c>
    </row>
    <row r="310" spans="1:5" x14ac:dyDescent="0.25">
      <c r="A310" s="57">
        <v>541</v>
      </c>
      <c r="B310">
        <v>308</v>
      </c>
      <c r="C310">
        <v>267</v>
      </c>
      <c r="D310" t="s">
        <v>395</v>
      </c>
      <c r="E310" t="str">
        <f>IF(ISNA(MATCH(A310,'ESO zone constants'!$A$2:$A$9949,0)),"","X")</f>
        <v>X</v>
      </c>
    </row>
    <row r="311" spans="1:5" x14ac:dyDescent="0.25">
      <c r="A311" s="57">
        <v>542</v>
      </c>
      <c r="B311">
        <v>309</v>
      </c>
      <c r="C311">
        <v>208</v>
      </c>
      <c r="D311" t="s">
        <v>396</v>
      </c>
      <c r="E311" t="str">
        <f>IF(ISNA(MATCH(A311,'ESO zone constants'!$A$2:$A$9949,0)),"","X")</f>
        <v>X</v>
      </c>
    </row>
    <row r="312" spans="1:5" x14ac:dyDescent="0.25">
      <c r="A312" s="57">
        <v>543</v>
      </c>
      <c r="B312">
        <v>310</v>
      </c>
      <c r="C312">
        <v>208</v>
      </c>
      <c r="D312" t="s">
        <v>397</v>
      </c>
      <c r="E312" t="str">
        <f>IF(ISNA(MATCH(A312,'ESO zone constants'!$A$2:$A$9949,0)),"","X")</f>
        <v>X</v>
      </c>
    </row>
    <row r="313" spans="1:5" x14ac:dyDescent="0.25">
      <c r="A313" s="57">
        <v>544</v>
      </c>
      <c r="B313">
        <v>311</v>
      </c>
      <c r="C313">
        <v>208</v>
      </c>
      <c r="D313" t="s">
        <v>398</v>
      </c>
      <c r="E313" t="str">
        <f>IF(ISNA(MATCH(A313,'ESO zone constants'!$A$2:$A$9949,0)),"","X")</f>
        <v>X</v>
      </c>
    </row>
    <row r="314" spans="1:5" x14ac:dyDescent="0.25">
      <c r="A314" s="57">
        <v>545</v>
      </c>
      <c r="B314">
        <v>312</v>
      </c>
      <c r="C314">
        <v>19</v>
      </c>
      <c r="D314" t="s">
        <v>399</v>
      </c>
      <c r="E314" t="str">
        <f>IF(ISNA(MATCH(A314,'ESO zone constants'!$A$2:$A$9949,0)),"","X")</f>
        <v>X</v>
      </c>
    </row>
    <row r="315" spans="1:5" x14ac:dyDescent="0.25">
      <c r="A315" s="57">
        <v>546</v>
      </c>
      <c r="B315">
        <v>313</v>
      </c>
      <c r="C315">
        <v>19</v>
      </c>
      <c r="D315" t="s">
        <v>400</v>
      </c>
      <c r="E315" t="str">
        <f>IF(ISNA(MATCH(A315,'ESO zone constants'!$A$2:$A$9949,0)),"","X")</f>
        <v>X</v>
      </c>
    </row>
    <row r="316" spans="1:5" x14ac:dyDescent="0.25">
      <c r="A316" s="57">
        <v>547</v>
      </c>
      <c r="B316">
        <v>314</v>
      </c>
      <c r="C316">
        <v>108</v>
      </c>
      <c r="D316" t="s">
        <v>401</v>
      </c>
      <c r="E316" t="str">
        <f>IF(ISNA(MATCH(A316,'ESO zone constants'!$A$2:$A$9949,0)),"","X")</f>
        <v>X</v>
      </c>
    </row>
    <row r="317" spans="1:5" x14ac:dyDescent="0.25">
      <c r="A317" s="57">
        <v>548</v>
      </c>
      <c r="B317">
        <v>315</v>
      </c>
      <c r="C317">
        <v>108</v>
      </c>
      <c r="D317" t="s">
        <v>402</v>
      </c>
      <c r="E317" t="str">
        <f>IF(ISNA(MATCH(A317,'ESO zone constants'!$A$2:$A$9949,0)),"","X")</f>
        <v>X</v>
      </c>
    </row>
    <row r="318" spans="1:5" x14ac:dyDescent="0.25">
      <c r="A318" s="57">
        <v>549</v>
      </c>
      <c r="B318">
        <v>316</v>
      </c>
      <c r="C318">
        <v>383</v>
      </c>
      <c r="D318" t="s">
        <v>403</v>
      </c>
      <c r="E318" t="str">
        <f>IF(ISNA(MATCH(A318,'ESO zone constants'!$A$2:$A$9949,0)),"","X")</f>
        <v>X</v>
      </c>
    </row>
    <row r="319" spans="1:5" x14ac:dyDescent="0.25">
      <c r="A319" s="57">
        <v>551</v>
      </c>
      <c r="B319">
        <v>317</v>
      </c>
      <c r="C319">
        <v>108</v>
      </c>
      <c r="D319" t="s">
        <v>404</v>
      </c>
      <c r="E319" t="str">
        <f>IF(ISNA(MATCH(A319,'ESO zone constants'!$A$2:$A$9949,0)),"","X")</f>
        <v>X</v>
      </c>
    </row>
    <row r="320" spans="1:5" x14ac:dyDescent="0.25">
      <c r="A320" s="57">
        <v>552</v>
      </c>
      <c r="B320">
        <v>318</v>
      </c>
      <c r="C320">
        <v>108</v>
      </c>
      <c r="D320" t="s">
        <v>405</v>
      </c>
      <c r="E320" t="str">
        <f>IF(ISNA(MATCH(A320,'ESO zone constants'!$A$2:$A$9949,0)),"","X")</f>
        <v>X</v>
      </c>
    </row>
    <row r="321" spans="1:5" x14ac:dyDescent="0.25">
      <c r="A321" s="57">
        <v>553</v>
      </c>
      <c r="B321">
        <v>319</v>
      </c>
      <c r="C321">
        <v>108</v>
      </c>
      <c r="D321" t="s">
        <v>406</v>
      </c>
      <c r="E321" t="str">
        <f>IF(ISNA(MATCH(A321,'ESO zone constants'!$A$2:$A$9949,0)),"","X")</f>
        <v>X</v>
      </c>
    </row>
    <row r="322" spans="1:5" x14ac:dyDescent="0.25">
      <c r="A322" s="57">
        <v>554</v>
      </c>
      <c r="B322">
        <v>320</v>
      </c>
      <c r="C322">
        <v>108</v>
      </c>
      <c r="D322" t="s">
        <v>407</v>
      </c>
      <c r="E322" t="str">
        <f>IF(ISNA(MATCH(A322,'ESO zone constants'!$A$2:$A$9949,0)),"","X")</f>
        <v>X</v>
      </c>
    </row>
    <row r="323" spans="1:5" x14ac:dyDescent="0.25">
      <c r="A323" s="57">
        <v>555</v>
      </c>
      <c r="B323">
        <v>321</v>
      </c>
      <c r="C323">
        <v>108</v>
      </c>
      <c r="D323" t="s">
        <v>408</v>
      </c>
      <c r="E323" t="str">
        <f>IF(ISNA(MATCH(A323,'ESO zone constants'!$A$2:$A$9949,0)),"","X")</f>
        <v>X</v>
      </c>
    </row>
    <row r="324" spans="1:5" x14ac:dyDescent="0.25">
      <c r="A324" s="57">
        <v>556</v>
      </c>
      <c r="B324">
        <v>322</v>
      </c>
      <c r="C324">
        <v>108</v>
      </c>
      <c r="D324" t="s">
        <v>409</v>
      </c>
      <c r="E324" t="str">
        <f>IF(ISNA(MATCH(A324,'ESO zone constants'!$A$2:$A$9949,0)),"","X")</f>
        <v>X</v>
      </c>
    </row>
    <row r="325" spans="1:5" x14ac:dyDescent="0.25">
      <c r="A325" s="57">
        <v>557</v>
      </c>
      <c r="B325">
        <v>323</v>
      </c>
      <c r="C325">
        <v>347</v>
      </c>
      <c r="D325" t="s">
        <v>410</v>
      </c>
      <c r="E325" t="str">
        <f>IF(ISNA(MATCH(A325,'ESO zone constants'!$A$2:$A$9949,0)),"","X")</f>
        <v>X</v>
      </c>
    </row>
    <row r="326" spans="1:5" x14ac:dyDescent="0.25">
      <c r="A326" s="57">
        <v>558</v>
      </c>
      <c r="B326">
        <v>324</v>
      </c>
      <c r="C326">
        <v>108</v>
      </c>
      <c r="D326" t="s">
        <v>411</v>
      </c>
      <c r="E326" t="str">
        <f>IF(ISNA(MATCH(A326,'ESO zone constants'!$A$2:$A$9949,0)),"","X")</f>
        <v>X</v>
      </c>
    </row>
    <row r="327" spans="1:5" x14ac:dyDescent="0.25">
      <c r="A327" s="57">
        <v>559</v>
      </c>
      <c r="B327">
        <v>325</v>
      </c>
      <c r="C327">
        <v>108</v>
      </c>
      <c r="D327" t="s">
        <v>412</v>
      </c>
      <c r="E327" t="str">
        <f>IF(ISNA(MATCH(A327,'ESO zone constants'!$A$2:$A$9949,0)),"","X")</f>
        <v>X</v>
      </c>
    </row>
    <row r="328" spans="1:5" x14ac:dyDescent="0.25">
      <c r="A328" s="57">
        <v>560</v>
      </c>
      <c r="B328">
        <v>326</v>
      </c>
      <c r="C328">
        <v>103</v>
      </c>
      <c r="D328" t="s">
        <v>299</v>
      </c>
      <c r="E328" t="str">
        <f>IF(ISNA(MATCH(A328,'ESO zone constants'!$A$2:$A$9949,0)),"","X")</f>
        <v>X</v>
      </c>
    </row>
    <row r="329" spans="1:5" x14ac:dyDescent="0.25">
      <c r="A329" s="57">
        <v>561</v>
      </c>
      <c r="B329">
        <v>327</v>
      </c>
      <c r="C329">
        <v>108</v>
      </c>
      <c r="D329" t="s">
        <v>413</v>
      </c>
      <c r="E329" t="str">
        <f>IF(ISNA(MATCH(A329,'ESO zone constants'!$A$2:$A$9949,0)),"","X")</f>
        <v>X</v>
      </c>
    </row>
    <row r="330" spans="1:5" x14ac:dyDescent="0.25">
      <c r="A330" s="57">
        <v>562</v>
      </c>
      <c r="B330">
        <v>328</v>
      </c>
      <c r="C330">
        <v>382</v>
      </c>
      <c r="D330" t="s">
        <v>414</v>
      </c>
      <c r="E330" t="str">
        <f>IF(ISNA(MATCH(A330,'ESO zone constants'!$A$2:$A$9949,0)),"","X")</f>
        <v>X</v>
      </c>
    </row>
    <row r="331" spans="1:5" x14ac:dyDescent="0.25">
      <c r="A331" s="57">
        <v>565</v>
      </c>
      <c r="B331">
        <v>329</v>
      </c>
      <c r="C331">
        <v>382</v>
      </c>
      <c r="D331" t="s">
        <v>415</v>
      </c>
      <c r="E331" t="str">
        <f>IF(ISNA(MATCH(A331,'ESO zone constants'!$A$2:$A$9949,0)),"","X")</f>
        <v>X</v>
      </c>
    </row>
    <row r="332" spans="1:5" x14ac:dyDescent="0.25">
      <c r="A332" s="57">
        <v>566</v>
      </c>
      <c r="B332">
        <v>330</v>
      </c>
      <c r="C332">
        <v>3</v>
      </c>
      <c r="D332" t="s">
        <v>416</v>
      </c>
      <c r="E332" t="str">
        <f>IF(ISNA(MATCH(A332,'ESO zone constants'!$A$2:$A$9949,0)),"","X")</f>
        <v>X</v>
      </c>
    </row>
    <row r="333" spans="1:5" x14ac:dyDescent="0.25">
      <c r="A333" s="57">
        <v>567</v>
      </c>
      <c r="B333">
        <v>331</v>
      </c>
      <c r="C333">
        <v>103</v>
      </c>
      <c r="D333" t="s">
        <v>298</v>
      </c>
      <c r="E333" t="str">
        <f>IF(ISNA(MATCH(A333,'ESO zone constants'!$A$2:$A$9949,0)),"","X")</f>
        <v>X</v>
      </c>
    </row>
    <row r="334" spans="1:5" x14ac:dyDescent="0.25">
      <c r="A334" s="57">
        <v>569</v>
      </c>
      <c r="B334">
        <v>332</v>
      </c>
      <c r="C334">
        <v>104</v>
      </c>
      <c r="D334" t="s">
        <v>417</v>
      </c>
      <c r="E334" t="str">
        <f>IF(ISNA(MATCH(A334,'ESO zone constants'!$A$2:$A$9949,0)),"","X")</f>
        <v>X</v>
      </c>
    </row>
    <row r="335" spans="1:5" x14ac:dyDescent="0.25">
      <c r="A335" s="57">
        <v>570</v>
      </c>
      <c r="B335">
        <v>333</v>
      </c>
      <c r="C335">
        <v>104</v>
      </c>
      <c r="D335" t="s">
        <v>418</v>
      </c>
      <c r="E335" t="str">
        <f>IF(ISNA(MATCH(A335,'ESO zone constants'!$A$2:$A$9949,0)),"","X")</f>
        <v>X</v>
      </c>
    </row>
    <row r="336" spans="1:5" x14ac:dyDescent="0.25">
      <c r="A336" s="57">
        <v>571</v>
      </c>
      <c r="B336">
        <v>334</v>
      </c>
      <c r="C336">
        <v>104</v>
      </c>
      <c r="D336" t="s">
        <v>419</v>
      </c>
      <c r="E336" t="str">
        <f>IF(ISNA(MATCH(A336,'ESO zone constants'!$A$2:$A$9949,0)),"","X")</f>
        <v>X</v>
      </c>
    </row>
    <row r="337" spans="1:5" x14ac:dyDescent="0.25">
      <c r="A337" s="57">
        <v>572</v>
      </c>
      <c r="B337">
        <v>335</v>
      </c>
      <c r="C337">
        <v>572</v>
      </c>
      <c r="D337" t="s">
        <v>420</v>
      </c>
      <c r="E337" t="str">
        <f>IF(ISNA(MATCH(A337,'ESO zone constants'!$A$2:$A$9949,0)),"","X")</f>
        <v>X</v>
      </c>
    </row>
    <row r="338" spans="1:5" x14ac:dyDescent="0.25">
      <c r="A338" s="57">
        <v>573</v>
      </c>
      <c r="B338">
        <v>336</v>
      </c>
      <c r="C338">
        <v>199</v>
      </c>
      <c r="D338" t="s">
        <v>421</v>
      </c>
      <c r="E338" t="str">
        <f>IF(ISNA(MATCH(A338,'ESO zone constants'!$A$2:$A$9949,0)),"","X")</f>
        <v>X</v>
      </c>
    </row>
    <row r="339" spans="1:5" x14ac:dyDescent="0.25">
      <c r="A339" s="57">
        <v>574</v>
      </c>
      <c r="B339">
        <v>337</v>
      </c>
      <c r="C339">
        <v>199</v>
      </c>
      <c r="D339" t="s">
        <v>422</v>
      </c>
      <c r="E339" t="str">
        <f>IF(ISNA(MATCH(A339,'ESO zone constants'!$A$2:$A$9949,0)),"","X")</f>
        <v>X</v>
      </c>
    </row>
    <row r="340" spans="1:5" x14ac:dyDescent="0.25">
      <c r="A340" s="57">
        <v>575</v>
      </c>
      <c r="B340">
        <v>338</v>
      </c>
      <c r="C340">
        <v>108</v>
      </c>
      <c r="D340" t="s">
        <v>423</v>
      </c>
      <c r="E340" t="str">
        <f>IF(ISNA(MATCH(A340,'ESO zone constants'!$A$2:$A$9949,0)),"","X")</f>
        <v>X</v>
      </c>
    </row>
    <row r="341" spans="1:5" x14ac:dyDescent="0.25">
      <c r="A341" s="57">
        <v>576</v>
      </c>
      <c r="B341">
        <v>339</v>
      </c>
      <c r="C341">
        <v>108</v>
      </c>
      <c r="D341" t="s">
        <v>424</v>
      </c>
      <c r="E341" t="str">
        <f>IF(ISNA(MATCH(A341,'ESO zone constants'!$A$2:$A$9949,0)),"","X")</f>
        <v>X</v>
      </c>
    </row>
    <row r="342" spans="1:5" x14ac:dyDescent="0.25">
      <c r="A342" s="57">
        <v>577</v>
      </c>
      <c r="B342">
        <v>340</v>
      </c>
      <c r="C342">
        <v>108</v>
      </c>
      <c r="D342" t="s">
        <v>425</v>
      </c>
      <c r="E342" t="str">
        <f>IF(ISNA(MATCH(A342,'ESO zone constants'!$A$2:$A$9949,0)),"","X")</f>
        <v>X</v>
      </c>
    </row>
    <row r="343" spans="1:5" x14ac:dyDescent="0.25">
      <c r="A343" s="57">
        <v>578</v>
      </c>
      <c r="B343">
        <v>341</v>
      </c>
      <c r="C343">
        <v>108</v>
      </c>
      <c r="D343" t="s">
        <v>426</v>
      </c>
      <c r="E343" t="str">
        <f>IF(ISNA(MATCH(A343,'ESO zone constants'!$A$2:$A$9949,0)),"","X")</f>
        <v>X</v>
      </c>
    </row>
    <row r="344" spans="1:5" x14ac:dyDescent="0.25">
      <c r="A344" s="57">
        <v>579</v>
      </c>
      <c r="B344">
        <v>342</v>
      </c>
      <c r="C344">
        <v>108</v>
      </c>
      <c r="D344" t="s">
        <v>427</v>
      </c>
      <c r="E344" t="str">
        <f>IF(ISNA(MATCH(A344,'ESO zone constants'!$A$2:$A$9949,0)),"","X")</f>
        <v>X</v>
      </c>
    </row>
    <row r="345" spans="1:5" x14ac:dyDescent="0.25">
      <c r="A345" s="57">
        <v>580</v>
      </c>
      <c r="B345">
        <v>343</v>
      </c>
      <c r="C345">
        <v>108</v>
      </c>
      <c r="D345" t="s">
        <v>428</v>
      </c>
      <c r="E345" t="str">
        <f>IF(ISNA(MATCH(A345,'ESO zone constants'!$A$2:$A$9949,0)),"","X")</f>
        <v>X</v>
      </c>
    </row>
    <row r="346" spans="1:5" x14ac:dyDescent="0.25">
      <c r="A346" s="57">
        <v>581</v>
      </c>
      <c r="B346">
        <v>344</v>
      </c>
      <c r="C346">
        <v>199</v>
      </c>
      <c r="D346" t="s">
        <v>429</v>
      </c>
      <c r="E346" t="str">
        <f>IF(ISNA(MATCH(A346,'ESO zone constants'!$A$2:$A$9949,0)),"","X")</f>
        <v>X</v>
      </c>
    </row>
    <row r="347" spans="1:5" x14ac:dyDescent="0.25">
      <c r="A347" s="57">
        <v>582</v>
      </c>
      <c r="B347">
        <v>345</v>
      </c>
      <c r="C347">
        <v>381</v>
      </c>
      <c r="D347" t="s">
        <v>430</v>
      </c>
      <c r="E347" t="str">
        <f>IF(ISNA(MATCH(A347,'ESO zone constants'!$A$2:$A$9949,0)),"","X")</f>
        <v>X</v>
      </c>
    </row>
    <row r="348" spans="1:5" x14ac:dyDescent="0.25">
      <c r="A348" s="57">
        <v>584</v>
      </c>
      <c r="B348">
        <v>346</v>
      </c>
      <c r="C348">
        <v>584</v>
      </c>
      <c r="D348" t="s">
        <v>39</v>
      </c>
      <c r="E348" t="str">
        <f>IF(ISNA(MATCH(A348,'ESO zone constants'!$A$2:$A$9949,0)),"","X")</f>
        <v>X</v>
      </c>
    </row>
    <row r="349" spans="1:5" x14ac:dyDescent="0.25">
      <c r="A349" s="57">
        <v>585</v>
      </c>
      <c r="B349">
        <v>347</v>
      </c>
      <c r="C349">
        <v>92</v>
      </c>
      <c r="D349" t="s">
        <v>431</v>
      </c>
      <c r="E349" t="str">
        <f>IF(ISNA(MATCH(A349,'ESO zone constants'!$A$2:$A$9949,0)),"","X")</f>
        <v>X</v>
      </c>
    </row>
    <row r="350" spans="1:5" x14ac:dyDescent="0.25">
      <c r="A350" s="57">
        <v>586</v>
      </c>
      <c r="B350">
        <v>348</v>
      </c>
      <c r="C350">
        <v>586</v>
      </c>
      <c r="D350" t="s">
        <v>432</v>
      </c>
      <c r="E350" t="str">
        <f>IF(ISNA(MATCH(A350,'ESO zone constants'!$A$2:$A$9949,0)),"","X")</f>
        <v>X</v>
      </c>
    </row>
    <row r="351" spans="1:5" x14ac:dyDescent="0.25">
      <c r="A351" s="57">
        <v>587</v>
      </c>
      <c r="B351">
        <v>349</v>
      </c>
      <c r="C351">
        <v>20</v>
      </c>
      <c r="D351" t="s">
        <v>433</v>
      </c>
      <c r="E351" t="str">
        <f>IF(ISNA(MATCH(A351,'ESO zone constants'!$A$2:$A$9949,0)),"","X")</f>
        <v>X</v>
      </c>
    </row>
    <row r="352" spans="1:5" x14ac:dyDescent="0.25">
      <c r="A352" s="57">
        <v>588</v>
      </c>
      <c r="B352">
        <v>350</v>
      </c>
      <c r="C352">
        <v>20</v>
      </c>
      <c r="D352" t="s">
        <v>434</v>
      </c>
      <c r="E352" t="str">
        <f>IF(ISNA(MATCH(A352,'ESO zone constants'!$A$2:$A$9949,0)),"","X")</f>
        <v>X</v>
      </c>
    </row>
    <row r="353" spans="1:5" x14ac:dyDescent="0.25">
      <c r="A353" s="57">
        <v>589</v>
      </c>
      <c r="B353">
        <v>351</v>
      </c>
      <c r="C353">
        <v>20</v>
      </c>
      <c r="D353" t="s">
        <v>435</v>
      </c>
      <c r="E353" t="str">
        <f>IF(ISNA(MATCH(A353,'ESO zone constants'!$A$2:$A$9949,0)),"","X")</f>
        <v>X</v>
      </c>
    </row>
    <row r="354" spans="1:5" x14ac:dyDescent="0.25">
      <c r="A354" s="57">
        <v>590</v>
      </c>
      <c r="B354">
        <v>352</v>
      </c>
      <c r="C354">
        <v>20</v>
      </c>
      <c r="D354" t="s">
        <v>436</v>
      </c>
      <c r="E354" t="str">
        <f>IF(ISNA(MATCH(A354,'ESO zone constants'!$A$2:$A$9949,0)),"","X")</f>
        <v>X</v>
      </c>
    </row>
    <row r="355" spans="1:5" x14ac:dyDescent="0.25">
      <c r="A355" s="57">
        <v>591</v>
      </c>
      <c r="B355">
        <v>353</v>
      </c>
      <c r="C355">
        <v>20</v>
      </c>
      <c r="D355" t="s">
        <v>437</v>
      </c>
      <c r="E355" t="str">
        <f>IF(ISNA(MATCH(A355,'ESO zone constants'!$A$2:$A$9949,0)),"","X")</f>
        <v>X</v>
      </c>
    </row>
    <row r="356" spans="1:5" x14ac:dyDescent="0.25">
      <c r="A356" s="57">
        <v>592</v>
      </c>
      <c r="B356">
        <v>354</v>
      </c>
      <c r="C356">
        <v>20</v>
      </c>
      <c r="D356" t="s">
        <v>438</v>
      </c>
      <c r="E356" t="str">
        <f>IF(ISNA(MATCH(A356,'ESO zone constants'!$A$2:$A$9949,0)),"","X")</f>
        <v>X</v>
      </c>
    </row>
    <row r="357" spans="1:5" x14ac:dyDescent="0.25">
      <c r="A357" s="57">
        <v>593</v>
      </c>
      <c r="B357">
        <v>355</v>
      </c>
      <c r="C357">
        <v>92</v>
      </c>
      <c r="D357" t="s">
        <v>158</v>
      </c>
      <c r="E357" t="str">
        <f>IF(ISNA(MATCH(A357,'ESO zone constants'!$A$2:$A$9949,0)),"","X")</f>
        <v>X</v>
      </c>
    </row>
    <row r="358" spans="1:5" x14ac:dyDescent="0.25">
      <c r="A358" s="57">
        <v>594</v>
      </c>
      <c r="B358">
        <v>356</v>
      </c>
      <c r="C358">
        <v>92</v>
      </c>
      <c r="D358" t="s">
        <v>439</v>
      </c>
      <c r="E358" t="str">
        <f>IF(ISNA(MATCH(A358,'ESO zone constants'!$A$2:$A$9949,0)),"","X")</f>
        <v>X</v>
      </c>
    </row>
    <row r="359" spans="1:5" x14ac:dyDescent="0.25">
      <c r="A359" s="57">
        <v>595</v>
      </c>
      <c r="B359">
        <v>357</v>
      </c>
      <c r="C359">
        <v>208</v>
      </c>
      <c r="D359" t="s">
        <v>440</v>
      </c>
      <c r="E359" t="str">
        <f>IF(ISNA(MATCH(A359,'ESO zone constants'!$A$2:$A$9949,0)),"","X")</f>
        <v>X</v>
      </c>
    </row>
    <row r="360" spans="1:5" x14ac:dyDescent="0.25">
      <c r="A360" s="57">
        <v>596</v>
      </c>
      <c r="B360">
        <v>358</v>
      </c>
      <c r="C360">
        <v>103</v>
      </c>
      <c r="D360" t="s">
        <v>441</v>
      </c>
      <c r="E360" t="str">
        <f>IF(ISNA(MATCH(A360,'ESO zone constants'!$A$2:$A$9949,0)),"","X")</f>
        <v>X</v>
      </c>
    </row>
    <row r="361" spans="1:5" x14ac:dyDescent="0.25">
      <c r="A361" s="57">
        <v>598</v>
      </c>
      <c r="B361">
        <v>359</v>
      </c>
      <c r="C361">
        <v>199</v>
      </c>
      <c r="D361" t="s">
        <v>442</v>
      </c>
      <c r="E361" t="str">
        <f>IF(ISNA(MATCH(A361,'ESO zone constants'!$A$2:$A$9949,0)),"","X")</f>
        <v>X</v>
      </c>
    </row>
    <row r="362" spans="1:5" x14ac:dyDescent="0.25">
      <c r="A362" s="57">
        <v>599</v>
      </c>
      <c r="B362">
        <v>360</v>
      </c>
      <c r="C362">
        <v>572</v>
      </c>
      <c r="D362" t="s">
        <v>443</v>
      </c>
      <c r="E362" t="str">
        <f>IF(ISNA(MATCH(A362,'ESO zone constants'!$A$2:$A$9949,0)),"","X")</f>
        <v>X</v>
      </c>
    </row>
    <row r="363" spans="1:5" x14ac:dyDescent="0.25">
      <c r="A363" s="57">
        <v>600</v>
      </c>
      <c r="B363">
        <v>361</v>
      </c>
      <c r="C363">
        <v>572</v>
      </c>
      <c r="D363" t="s">
        <v>444</v>
      </c>
      <c r="E363" t="str">
        <f>IF(ISNA(MATCH(A363,'ESO zone constants'!$A$2:$A$9949,0)),"","X")</f>
        <v>X</v>
      </c>
    </row>
    <row r="364" spans="1:5" x14ac:dyDescent="0.25">
      <c r="A364" s="57">
        <v>601</v>
      </c>
      <c r="B364">
        <v>362</v>
      </c>
      <c r="C364">
        <v>572</v>
      </c>
      <c r="D364" t="s">
        <v>445</v>
      </c>
      <c r="E364" t="str">
        <f>IF(ISNA(MATCH(A364,'ESO zone constants'!$A$2:$A$9949,0)),"","X")</f>
        <v>X</v>
      </c>
    </row>
    <row r="365" spans="1:5" x14ac:dyDescent="0.25">
      <c r="A365" s="57">
        <v>628</v>
      </c>
      <c r="B365">
        <v>363</v>
      </c>
      <c r="C365">
        <v>20</v>
      </c>
      <c r="D365" t="s">
        <v>434</v>
      </c>
      <c r="E365" t="str">
        <f>IF(ISNA(MATCH(A365,'ESO zone constants'!$A$2:$A$9949,0)),"","X")</f>
        <v>X</v>
      </c>
    </row>
    <row r="366" spans="1:5" x14ac:dyDescent="0.25">
      <c r="A366" s="57">
        <v>632</v>
      </c>
      <c r="B366">
        <v>364</v>
      </c>
      <c r="C366">
        <v>888</v>
      </c>
      <c r="D366" t="s">
        <v>446</v>
      </c>
      <c r="E366" t="str">
        <f>IF(ISNA(MATCH(A366,'ESO zone constants'!$A$2:$A$9949,0)),"","X")</f>
        <v>X</v>
      </c>
    </row>
    <row r="367" spans="1:5" x14ac:dyDescent="0.25">
      <c r="A367" s="57">
        <v>635</v>
      </c>
      <c r="B367">
        <v>365</v>
      </c>
      <c r="C367">
        <v>888</v>
      </c>
      <c r="D367" t="s">
        <v>447</v>
      </c>
      <c r="E367" t="str">
        <f>IF(ISNA(MATCH(A367,'ESO zone constants'!$A$2:$A$9949,0)),"","X")</f>
        <v>X</v>
      </c>
    </row>
    <row r="368" spans="1:5" x14ac:dyDescent="0.25">
      <c r="A368" s="57">
        <v>636</v>
      </c>
      <c r="B368">
        <v>366</v>
      </c>
      <c r="C368">
        <v>888</v>
      </c>
      <c r="D368" t="s">
        <v>448</v>
      </c>
      <c r="E368" t="str">
        <f>IF(ISNA(MATCH(A368,'ESO zone constants'!$A$2:$A$9949,0)),"","X")</f>
        <v>X</v>
      </c>
    </row>
    <row r="369" spans="1:5" x14ac:dyDescent="0.25">
      <c r="A369" s="57">
        <v>637</v>
      </c>
      <c r="B369">
        <v>367</v>
      </c>
      <c r="C369">
        <v>57</v>
      </c>
      <c r="D369" t="s">
        <v>449</v>
      </c>
      <c r="E369" t="str">
        <f>IF(ISNA(MATCH(A369,'ESO zone constants'!$A$2:$A$9949,0)),"","X")</f>
        <v>X</v>
      </c>
    </row>
    <row r="370" spans="1:5" x14ac:dyDescent="0.25">
      <c r="A370" s="57">
        <v>638</v>
      </c>
      <c r="B370">
        <v>368</v>
      </c>
      <c r="C370">
        <v>888</v>
      </c>
      <c r="D370" t="s">
        <v>450</v>
      </c>
      <c r="E370" t="str">
        <f>IF(ISNA(MATCH(A370,'ESO zone constants'!$A$2:$A$9949,0)),"","X")</f>
        <v>X</v>
      </c>
    </row>
    <row r="371" spans="1:5" x14ac:dyDescent="0.25">
      <c r="A371" s="57">
        <v>639</v>
      </c>
      <c r="B371">
        <v>369</v>
      </c>
      <c r="C371">
        <v>888</v>
      </c>
      <c r="D371" t="s">
        <v>451</v>
      </c>
      <c r="E371" t="str">
        <f>IF(ISNA(MATCH(A371,'ESO zone constants'!$A$2:$A$9949,0)),"","X")</f>
        <v>X</v>
      </c>
    </row>
    <row r="372" spans="1:5" x14ac:dyDescent="0.25">
      <c r="A372" s="57">
        <v>640</v>
      </c>
      <c r="B372">
        <v>370</v>
      </c>
      <c r="C372">
        <v>19</v>
      </c>
      <c r="D372" t="s">
        <v>452</v>
      </c>
      <c r="E372" t="str">
        <f>IF(ISNA(MATCH(A372,'ESO zone constants'!$A$2:$A$9949,0)),"","X")</f>
        <v>X</v>
      </c>
    </row>
    <row r="373" spans="1:5" x14ac:dyDescent="0.25">
      <c r="A373" s="57">
        <v>641</v>
      </c>
      <c r="B373">
        <v>371</v>
      </c>
      <c r="C373">
        <v>3</v>
      </c>
      <c r="D373" t="s">
        <v>453</v>
      </c>
      <c r="E373" t="str">
        <f>IF(ISNA(MATCH(A373,'ESO zone constants'!$A$2:$A$9949,0)),"","X")</f>
        <v>X</v>
      </c>
    </row>
    <row r="374" spans="1:5" x14ac:dyDescent="0.25">
      <c r="A374" s="57">
        <v>642</v>
      </c>
      <c r="B374">
        <v>372</v>
      </c>
      <c r="C374">
        <v>642</v>
      </c>
      <c r="D374" t="s">
        <v>144</v>
      </c>
      <c r="E374" t="str">
        <f>IF(ISNA(MATCH(A374,'ESO zone constants'!$A$2:$A$9949,0)),"","X")</f>
        <v>X</v>
      </c>
    </row>
    <row r="375" spans="1:5" x14ac:dyDescent="0.25">
      <c r="A375" s="57">
        <v>643</v>
      </c>
      <c r="B375">
        <v>373</v>
      </c>
      <c r="C375">
        <v>584</v>
      </c>
      <c r="D375" t="s">
        <v>454</v>
      </c>
      <c r="E375" t="str">
        <f>IF(ISNA(MATCH(A375,'ESO zone constants'!$A$2:$A$9949,0)),"","X")</f>
        <v>X</v>
      </c>
    </row>
    <row r="376" spans="1:5" x14ac:dyDescent="0.25">
      <c r="A376" s="57">
        <v>649</v>
      </c>
      <c r="B376">
        <v>374</v>
      </c>
      <c r="C376">
        <v>584</v>
      </c>
      <c r="D376" t="s">
        <v>455</v>
      </c>
      <c r="E376" t="str">
        <f>IF(ISNA(MATCH(A376,'ESO zone constants'!$A$2:$A$9949,0)),"","X")</f>
        <v>X</v>
      </c>
    </row>
    <row r="377" spans="1:5" x14ac:dyDescent="0.25">
      <c r="A377" s="57">
        <v>676</v>
      </c>
      <c r="B377">
        <v>375</v>
      </c>
      <c r="C377">
        <v>816</v>
      </c>
      <c r="D377" t="s">
        <v>456</v>
      </c>
      <c r="E377" t="str">
        <f>IF(ISNA(MATCH(A377,'ESO zone constants'!$A$2:$A$9949,0)),"","X")</f>
        <v>X</v>
      </c>
    </row>
    <row r="378" spans="1:5" x14ac:dyDescent="0.25">
      <c r="A378" s="57">
        <v>677</v>
      </c>
      <c r="B378">
        <v>376</v>
      </c>
      <c r="C378">
        <v>684</v>
      </c>
      <c r="D378" t="s">
        <v>457</v>
      </c>
      <c r="E378" t="str">
        <f>IF(ISNA(MATCH(A378,'ESO zone constants'!$A$2:$A$9949,0)),"","X")</f>
        <v>X</v>
      </c>
    </row>
    <row r="379" spans="1:5" x14ac:dyDescent="0.25">
      <c r="A379" s="57">
        <v>678</v>
      </c>
      <c r="B379">
        <v>377</v>
      </c>
      <c r="C379">
        <v>584</v>
      </c>
      <c r="D379" t="s">
        <v>52</v>
      </c>
      <c r="E379" t="str">
        <f>IF(ISNA(MATCH(A379,'ESO zone constants'!$A$2:$A$9949,0)),"","X")</f>
        <v>X</v>
      </c>
    </row>
    <row r="380" spans="1:5" x14ac:dyDescent="0.25">
      <c r="A380" s="57">
        <v>681</v>
      </c>
      <c r="B380">
        <v>378</v>
      </c>
      <c r="C380">
        <v>108</v>
      </c>
      <c r="D380" t="s">
        <v>71</v>
      </c>
      <c r="E380" t="str">
        <f>IF(ISNA(MATCH(A380,'ESO zone constants'!$A$2:$A$9949,0)),"","X")</f>
        <v>X</v>
      </c>
    </row>
    <row r="381" spans="1:5" x14ac:dyDescent="0.25">
      <c r="A381" s="57">
        <v>684</v>
      </c>
      <c r="B381">
        <v>379</v>
      </c>
      <c r="C381">
        <v>684</v>
      </c>
      <c r="D381" t="s">
        <v>458</v>
      </c>
      <c r="E381" t="str">
        <f>IF(ISNA(MATCH(A381,'ESO zone constants'!$A$2:$A$9949,0)),"","X")</f>
        <v>X</v>
      </c>
    </row>
    <row r="382" spans="1:5" x14ac:dyDescent="0.25">
      <c r="A382" s="57">
        <v>688</v>
      </c>
      <c r="B382">
        <v>380</v>
      </c>
      <c r="C382">
        <v>584</v>
      </c>
      <c r="D382" t="s">
        <v>54</v>
      </c>
      <c r="E382" t="str">
        <f>IF(ISNA(MATCH(A382,'ESO zone constants'!$A$2:$A$9949,0)),"","X")</f>
        <v>X</v>
      </c>
    </row>
    <row r="383" spans="1:5" x14ac:dyDescent="0.25">
      <c r="A383" s="57">
        <v>689</v>
      </c>
      <c r="B383">
        <v>381</v>
      </c>
      <c r="C383">
        <v>684</v>
      </c>
      <c r="D383" t="s">
        <v>459</v>
      </c>
      <c r="E383" t="str">
        <f>IF(ISNA(MATCH(A383,'ESO zone constants'!$A$2:$A$9949,0)),"","X")</f>
        <v>X</v>
      </c>
    </row>
    <row r="384" spans="1:5" x14ac:dyDescent="0.25">
      <c r="A384" s="57">
        <v>691</v>
      </c>
      <c r="B384">
        <v>382</v>
      </c>
      <c r="C384">
        <v>684</v>
      </c>
      <c r="D384" t="s">
        <v>460</v>
      </c>
      <c r="E384" t="str">
        <f>IF(ISNA(MATCH(A384,'ESO zone constants'!$A$2:$A$9949,0)),"","X")</f>
        <v>X</v>
      </c>
    </row>
    <row r="385" spans="1:5" x14ac:dyDescent="0.25">
      <c r="A385" s="57">
        <v>692</v>
      </c>
      <c r="B385">
        <v>383</v>
      </c>
      <c r="C385">
        <v>684</v>
      </c>
      <c r="D385" t="s">
        <v>461</v>
      </c>
      <c r="E385" t="str">
        <f>IF(ISNA(MATCH(A385,'ESO zone constants'!$A$2:$A$9949,0)),"","X")</f>
        <v>X</v>
      </c>
    </row>
    <row r="386" spans="1:5" x14ac:dyDescent="0.25">
      <c r="A386" s="57">
        <v>693</v>
      </c>
      <c r="B386">
        <v>384</v>
      </c>
      <c r="C386">
        <v>684</v>
      </c>
      <c r="D386" t="s">
        <v>462</v>
      </c>
      <c r="E386" t="str">
        <f>IF(ISNA(MATCH(A386,'ESO zone constants'!$A$2:$A$9949,0)),"","X")</f>
        <v>X</v>
      </c>
    </row>
    <row r="387" spans="1:5" x14ac:dyDescent="0.25">
      <c r="A387" s="57">
        <v>694</v>
      </c>
      <c r="B387">
        <v>385</v>
      </c>
      <c r="C387">
        <v>684</v>
      </c>
      <c r="D387" t="s">
        <v>463</v>
      </c>
      <c r="E387" t="str">
        <f>IF(ISNA(MATCH(A387,'ESO zone constants'!$A$2:$A$9949,0)),"","X")</f>
        <v>X</v>
      </c>
    </row>
    <row r="388" spans="1:5" x14ac:dyDescent="0.25">
      <c r="A388" s="57">
        <v>695</v>
      </c>
      <c r="B388">
        <v>386</v>
      </c>
      <c r="C388">
        <v>684</v>
      </c>
      <c r="D388" t="s">
        <v>464</v>
      </c>
      <c r="E388" t="str">
        <f>IF(ISNA(MATCH(A388,'ESO zone constants'!$A$2:$A$9949,0)),"","X")</f>
        <v>X</v>
      </c>
    </row>
    <row r="389" spans="1:5" x14ac:dyDescent="0.25">
      <c r="A389" s="57">
        <v>697</v>
      </c>
      <c r="B389">
        <v>387</v>
      </c>
      <c r="C389">
        <v>684</v>
      </c>
      <c r="D389" t="s">
        <v>465</v>
      </c>
      <c r="E389" t="str">
        <f>IF(ISNA(MATCH(A389,'ESO zone constants'!$A$2:$A$9949,0)),"","X")</f>
        <v>X</v>
      </c>
    </row>
    <row r="390" spans="1:5" x14ac:dyDescent="0.25">
      <c r="A390" s="57">
        <v>698</v>
      </c>
      <c r="B390">
        <v>388</v>
      </c>
      <c r="C390">
        <v>684</v>
      </c>
      <c r="D390" t="s">
        <v>466</v>
      </c>
      <c r="E390" t="str">
        <f>IF(ISNA(MATCH(A390,'ESO zone constants'!$A$2:$A$9949,0)),"","X")</f>
        <v>X</v>
      </c>
    </row>
    <row r="391" spans="1:5" x14ac:dyDescent="0.25">
      <c r="A391" s="57">
        <v>699</v>
      </c>
      <c r="B391">
        <v>389</v>
      </c>
      <c r="C391">
        <v>684</v>
      </c>
      <c r="D391" t="s">
        <v>467</v>
      </c>
      <c r="E391" t="str">
        <f>IF(ISNA(MATCH(A391,'ESO zone constants'!$A$2:$A$9949,0)),"","X")</f>
        <v>X</v>
      </c>
    </row>
    <row r="392" spans="1:5" x14ac:dyDescent="0.25">
      <c r="A392" s="57">
        <v>700</v>
      </c>
      <c r="B392">
        <v>390</v>
      </c>
      <c r="C392">
        <v>684</v>
      </c>
      <c r="D392" t="s">
        <v>468</v>
      </c>
      <c r="E392" t="str">
        <f>IF(ISNA(MATCH(A392,'ESO zone constants'!$A$2:$A$9949,0)),"","X")</f>
        <v>X</v>
      </c>
    </row>
    <row r="393" spans="1:5" x14ac:dyDescent="0.25">
      <c r="A393" s="57">
        <v>701</v>
      </c>
      <c r="B393">
        <v>391</v>
      </c>
      <c r="C393">
        <v>684</v>
      </c>
      <c r="D393" t="s">
        <v>469</v>
      </c>
      <c r="E393" t="str">
        <f>IF(ISNA(MATCH(A393,'ESO zone constants'!$A$2:$A$9949,0)),"","X")</f>
        <v>X</v>
      </c>
    </row>
    <row r="394" spans="1:5" x14ac:dyDescent="0.25">
      <c r="A394" s="57">
        <v>702</v>
      </c>
      <c r="B394">
        <v>392</v>
      </c>
      <c r="C394">
        <v>684</v>
      </c>
      <c r="D394" t="s">
        <v>470</v>
      </c>
      <c r="E394" t="str">
        <f>IF(ISNA(MATCH(A394,'ESO zone constants'!$A$2:$A$9949,0)),"","X")</f>
        <v>X</v>
      </c>
    </row>
    <row r="395" spans="1:5" x14ac:dyDescent="0.25">
      <c r="A395" s="57">
        <v>703</v>
      </c>
      <c r="B395">
        <v>393</v>
      </c>
      <c r="C395">
        <v>684</v>
      </c>
      <c r="D395" t="s">
        <v>471</v>
      </c>
      <c r="E395" t="str">
        <f>IF(ISNA(MATCH(A395,'ESO zone constants'!$A$2:$A$9949,0)),"","X")</f>
        <v>X</v>
      </c>
    </row>
    <row r="396" spans="1:5" x14ac:dyDescent="0.25">
      <c r="A396" s="57">
        <v>704</v>
      </c>
      <c r="B396">
        <v>394</v>
      </c>
      <c r="C396">
        <v>684</v>
      </c>
      <c r="D396" t="s">
        <v>472</v>
      </c>
      <c r="E396" t="str">
        <f>IF(ISNA(MATCH(A396,'ESO zone constants'!$A$2:$A$9949,0)),"","X")</f>
        <v>X</v>
      </c>
    </row>
    <row r="397" spans="1:5" x14ac:dyDescent="0.25">
      <c r="A397" s="57">
        <v>705</v>
      </c>
      <c r="B397">
        <v>395</v>
      </c>
      <c r="C397">
        <v>684</v>
      </c>
      <c r="D397" t="s">
        <v>473</v>
      </c>
      <c r="E397" t="str">
        <f>IF(ISNA(MATCH(A397,'ESO zone constants'!$A$2:$A$9949,0)),"","X")</f>
        <v>X</v>
      </c>
    </row>
    <row r="398" spans="1:5" x14ac:dyDescent="0.25">
      <c r="A398" s="57">
        <v>706</v>
      </c>
      <c r="B398">
        <v>396</v>
      </c>
      <c r="C398">
        <v>684</v>
      </c>
      <c r="D398" t="s">
        <v>474</v>
      </c>
      <c r="E398" t="str">
        <f>IF(ISNA(MATCH(A398,'ESO zone constants'!$A$2:$A$9949,0)),"","X")</f>
        <v>X</v>
      </c>
    </row>
    <row r="399" spans="1:5" x14ac:dyDescent="0.25">
      <c r="A399" s="57">
        <v>707</v>
      </c>
      <c r="B399">
        <v>397</v>
      </c>
      <c r="C399">
        <v>684</v>
      </c>
      <c r="D399" t="s">
        <v>475</v>
      </c>
      <c r="E399" t="str">
        <f>IF(ISNA(MATCH(A399,'ESO zone constants'!$A$2:$A$9949,0)),"","X")</f>
        <v>X</v>
      </c>
    </row>
    <row r="400" spans="1:5" x14ac:dyDescent="0.25">
      <c r="A400" s="57">
        <v>708</v>
      </c>
      <c r="B400">
        <v>398</v>
      </c>
      <c r="C400">
        <v>684</v>
      </c>
      <c r="D400" t="s">
        <v>476</v>
      </c>
      <c r="E400" t="str">
        <f>IF(ISNA(MATCH(A400,'ESO zone constants'!$A$2:$A$9949,0)),"","X")</f>
        <v>X</v>
      </c>
    </row>
    <row r="401" spans="1:5" x14ac:dyDescent="0.25">
      <c r="A401" s="57">
        <v>710</v>
      </c>
      <c r="B401">
        <v>399</v>
      </c>
      <c r="C401">
        <v>684</v>
      </c>
      <c r="D401" t="s">
        <v>477</v>
      </c>
      <c r="E401" t="str">
        <f>IF(ISNA(MATCH(A401,'ESO zone constants'!$A$2:$A$9949,0)),"","X")</f>
        <v>X</v>
      </c>
    </row>
    <row r="402" spans="1:5" x14ac:dyDescent="0.25">
      <c r="A402" s="57">
        <v>711</v>
      </c>
      <c r="B402">
        <v>400</v>
      </c>
      <c r="C402">
        <v>684</v>
      </c>
      <c r="D402" t="s">
        <v>478</v>
      </c>
      <c r="E402" t="str">
        <f>IF(ISNA(MATCH(A402,'ESO zone constants'!$A$2:$A$9949,0)),"","X")</f>
        <v>X</v>
      </c>
    </row>
    <row r="403" spans="1:5" x14ac:dyDescent="0.25">
      <c r="A403" s="57">
        <v>712</v>
      </c>
      <c r="B403">
        <v>401</v>
      </c>
      <c r="C403">
        <v>684</v>
      </c>
      <c r="D403" t="s">
        <v>479</v>
      </c>
      <c r="E403" t="str">
        <f>IF(ISNA(MATCH(A403,'ESO zone constants'!$A$2:$A$9949,0)),"","X")</f>
        <v>X</v>
      </c>
    </row>
    <row r="404" spans="1:5" x14ac:dyDescent="0.25">
      <c r="A404" s="57">
        <v>715</v>
      </c>
      <c r="B404">
        <v>402</v>
      </c>
      <c r="C404">
        <v>684</v>
      </c>
      <c r="D404" t="s">
        <v>480</v>
      </c>
      <c r="E404" t="str">
        <f>IF(ISNA(MATCH(A404,'ESO zone constants'!$A$2:$A$9949,0)),"","X")</f>
        <v>X</v>
      </c>
    </row>
    <row r="405" spans="1:5" x14ac:dyDescent="0.25">
      <c r="A405" s="57">
        <v>719</v>
      </c>
      <c r="B405">
        <v>403</v>
      </c>
      <c r="C405">
        <v>1011</v>
      </c>
      <c r="D405" t="s">
        <v>481</v>
      </c>
      <c r="E405" t="str">
        <f>IF(ISNA(MATCH(A405,'ESO zone constants'!$A$2:$A$9949,0)),"","X")</f>
        <v>X</v>
      </c>
    </row>
    <row r="406" spans="1:5" x14ac:dyDescent="0.25">
      <c r="A406" s="57">
        <v>723</v>
      </c>
      <c r="B406">
        <v>404</v>
      </c>
      <c r="C406">
        <v>199</v>
      </c>
      <c r="D406" t="s">
        <v>429</v>
      </c>
      <c r="E406" t="str">
        <f>IF(ISNA(MATCH(A406,'ESO zone constants'!$A$2:$A$9949,0)),"","X")</f>
        <v>X</v>
      </c>
    </row>
    <row r="407" spans="1:5" x14ac:dyDescent="0.25">
      <c r="A407" s="57">
        <v>724</v>
      </c>
      <c r="B407">
        <v>405</v>
      </c>
      <c r="C407">
        <v>684</v>
      </c>
      <c r="D407" t="s">
        <v>482</v>
      </c>
      <c r="E407" t="str">
        <f>IF(ISNA(MATCH(A407,'ESO zone constants'!$A$2:$A$9949,0)),"","X")</f>
        <v>X</v>
      </c>
    </row>
    <row r="408" spans="1:5" x14ac:dyDescent="0.25">
      <c r="A408" s="57">
        <v>725</v>
      </c>
      <c r="B408">
        <v>406</v>
      </c>
      <c r="C408">
        <v>816</v>
      </c>
      <c r="D408" t="s">
        <v>483</v>
      </c>
      <c r="E408" t="str">
        <f>IF(ISNA(MATCH(A408,'ESO zone constants'!$A$2:$A$9949,0)),"","X")</f>
        <v>X</v>
      </c>
    </row>
    <row r="409" spans="1:5" x14ac:dyDescent="0.25">
      <c r="A409" s="57">
        <v>726</v>
      </c>
      <c r="B409">
        <v>407</v>
      </c>
      <c r="C409">
        <v>726</v>
      </c>
      <c r="D409" t="s">
        <v>80</v>
      </c>
      <c r="E409" t="str">
        <f>IF(ISNA(MATCH(A409,'ESO zone constants'!$A$2:$A$9949,0)),"","X")</f>
        <v>X</v>
      </c>
    </row>
    <row r="410" spans="1:5" x14ac:dyDescent="0.25">
      <c r="A410" s="57">
        <v>745</v>
      </c>
      <c r="B410">
        <v>408</v>
      </c>
      <c r="C410">
        <v>41</v>
      </c>
      <c r="D410" t="s">
        <v>484</v>
      </c>
      <c r="E410" t="str">
        <f>IF(ISNA(MATCH(A410,'ESO zone constants'!$A$2:$A$9949,0)),"","X")</f>
        <v>X</v>
      </c>
    </row>
    <row r="411" spans="1:5" x14ac:dyDescent="0.25">
      <c r="A411" s="57">
        <v>746</v>
      </c>
      <c r="B411">
        <v>409</v>
      </c>
      <c r="C411">
        <v>381</v>
      </c>
      <c r="D411" t="s">
        <v>485</v>
      </c>
      <c r="E411" t="str">
        <f>IF(ISNA(MATCH(A411,'ESO zone constants'!$A$2:$A$9949,0)),"","X")</f>
        <v>X</v>
      </c>
    </row>
    <row r="412" spans="1:5" x14ac:dyDescent="0.25">
      <c r="A412" s="57">
        <v>747</v>
      </c>
      <c r="B412">
        <v>410</v>
      </c>
      <c r="C412">
        <v>383</v>
      </c>
      <c r="D412" t="s">
        <v>486</v>
      </c>
      <c r="E412" t="str">
        <f>IF(ISNA(MATCH(A412,'ESO zone constants'!$A$2:$A$9949,0)),"","X")</f>
        <v>X</v>
      </c>
    </row>
    <row r="413" spans="1:5" x14ac:dyDescent="0.25">
      <c r="A413" s="57">
        <v>748</v>
      </c>
      <c r="B413">
        <v>411</v>
      </c>
      <c r="C413">
        <v>108</v>
      </c>
      <c r="D413" t="s">
        <v>487</v>
      </c>
      <c r="E413" t="str">
        <f>IF(ISNA(MATCH(A413,'ESO zone constants'!$A$2:$A$9949,0)),"","X")</f>
        <v>X</v>
      </c>
    </row>
    <row r="414" spans="1:5" x14ac:dyDescent="0.25">
      <c r="A414" s="57">
        <v>749</v>
      </c>
      <c r="B414">
        <v>412</v>
      </c>
      <c r="C414">
        <v>58</v>
      </c>
      <c r="D414" t="s">
        <v>488</v>
      </c>
      <c r="E414" t="str">
        <f>IF(ISNA(MATCH(A414,'ESO zone constants'!$A$2:$A$9949,0)),"","X")</f>
        <v>X</v>
      </c>
    </row>
    <row r="415" spans="1:5" x14ac:dyDescent="0.25">
      <c r="A415" s="57">
        <v>750</v>
      </c>
      <c r="B415">
        <v>413</v>
      </c>
      <c r="C415">
        <v>382</v>
      </c>
      <c r="D415" t="s">
        <v>489</v>
      </c>
      <c r="E415" t="str">
        <f>IF(ISNA(MATCH(A415,'ESO zone constants'!$A$2:$A$9949,0)),"","X")</f>
        <v>X</v>
      </c>
    </row>
    <row r="416" spans="1:5" x14ac:dyDescent="0.25">
      <c r="A416" s="57">
        <v>751</v>
      </c>
      <c r="B416">
        <v>414</v>
      </c>
      <c r="C416">
        <v>888</v>
      </c>
      <c r="D416" t="s">
        <v>490</v>
      </c>
      <c r="E416" t="str">
        <f>IF(ISNA(MATCH(A416,'ESO zone constants'!$A$2:$A$9949,0)),"","X")</f>
        <v>X</v>
      </c>
    </row>
    <row r="417" spans="1:5" x14ac:dyDescent="0.25">
      <c r="A417" s="57">
        <v>752</v>
      </c>
      <c r="B417">
        <v>415</v>
      </c>
      <c r="C417">
        <v>19</v>
      </c>
      <c r="D417" t="s">
        <v>491</v>
      </c>
      <c r="E417" t="str">
        <f>IF(ISNA(MATCH(A417,'ESO zone constants'!$A$2:$A$9949,0)),"","X")</f>
        <v>X</v>
      </c>
    </row>
    <row r="418" spans="1:5" x14ac:dyDescent="0.25">
      <c r="A418" s="57">
        <v>753</v>
      </c>
      <c r="B418">
        <v>416</v>
      </c>
      <c r="C418">
        <v>3</v>
      </c>
      <c r="D418" t="s">
        <v>492</v>
      </c>
      <c r="E418" t="str">
        <f>IF(ISNA(MATCH(A418,'ESO zone constants'!$A$2:$A$9949,0)),"","X")</f>
        <v>X</v>
      </c>
    </row>
    <row r="419" spans="1:5" x14ac:dyDescent="0.25">
      <c r="A419" s="57">
        <v>754</v>
      </c>
      <c r="B419">
        <v>417</v>
      </c>
      <c r="C419">
        <v>92</v>
      </c>
      <c r="D419" t="s">
        <v>493</v>
      </c>
      <c r="E419" t="str">
        <f>IF(ISNA(MATCH(A419,'ESO zone constants'!$A$2:$A$9949,0)),"","X")</f>
        <v>X</v>
      </c>
    </row>
    <row r="420" spans="1:5" x14ac:dyDescent="0.25">
      <c r="A420" s="57">
        <v>755</v>
      </c>
      <c r="B420">
        <v>418</v>
      </c>
      <c r="C420">
        <v>20</v>
      </c>
      <c r="D420" t="s">
        <v>494</v>
      </c>
      <c r="E420" t="str">
        <f>IF(ISNA(MATCH(A420,'ESO zone constants'!$A$2:$A$9949,0)),"","X")</f>
        <v>X</v>
      </c>
    </row>
    <row r="421" spans="1:5" x14ac:dyDescent="0.25">
      <c r="A421" s="57">
        <v>756</v>
      </c>
      <c r="B421">
        <v>419</v>
      </c>
      <c r="C421">
        <v>104</v>
      </c>
      <c r="D421" t="s">
        <v>495</v>
      </c>
      <c r="E421" t="str">
        <f>IF(ISNA(MATCH(A421,'ESO zone constants'!$A$2:$A$9949,0)),"","X")</f>
        <v>X</v>
      </c>
    </row>
    <row r="422" spans="1:5" x14ac:dyDescent="0.25">
      <c r="A422" s="57">
        <v>757</v>
      </c>
      <c r="B422">
        <v>420</v>
      </c>
      <c r="C422">
        <v>41</v>
      </c>
      <c r="D422" t="s">
        <v>496</v>
      </c>
      <c r="E422" t="str">
        <f>IF(ISNA(MATCH(A422,'ESO zone constants'!$A$2:$A$9949,0)),"","X")</f>
        <v>X</v>
      </c>
    </row>
    <row r="423" spans="1:5" x14ac:dyDescent="0.25">
      <c r="A423" s="57">
        <v>758</v>
      </c>
      <c r="B423">
        <v>421</v>
      </c>
      <c r="C423">
        <v>101</v>
      </c>
      <c r="D423" t="s">
        <v>497</v>
      </c>
      <c r="E423" t="str">
        <f>IF(ISNA(MATCH(A423,'ESO zone constants'!$A$2:$A$9949,0)),"","X")</f>
        <v>X</v>
      </c>
    </row>
    <row r="424" spans="1:5" x14ac:dyDescent="0.25">
      <c r="A424" s="57">
        <v>759</v>
      </c>
      <c r="B424">
        <v>422</v>
      </c>
      <c r="C424">
        <v>117</v>
      </c>
      <c r="D424" t="s">
        <v>498</v>
      </c>
      <c r="E424" t="str">
        <f>IF(ISNA(MATCH(A424,'ESO zone constants'!$A$2:$A$9949,0)),"","X")</f>
        <v>X</v>
      </c>
    </row>
    <row r="425" spans="1:5" x14ac:dyDescent="0.25">
      <c r="A425" s="57">
        <v>760</v>
      </c>
      <c r="B425">
        <v>423</v>
      </c>
      <c r="C425">
        <v>57</v>
      </c>
      <c r="D425" t="s">
        <v>499</v>
      </c>
      <c r="E425" t="str">
        <f>IF(ISNA(MATCH(A425,'ESO zone constants'!$A$2:$A$9949,0)),"","X")</f>
        <v>X</v>
      </c>
    </row>
    <row r="426" spans="1:5" x14ac:dyDescent="0.25">
      <c r="A426" s="57">
        <v>761</v>
      </c>
      <c r="B426">
        <v>424</v>
      </c>
      <c r="C426">
        <v>103</v>
      </c>
      <c r="D426" t="s">
        <v>500</v>
      </c>
      <c r="E426" t="str">
        <f>IF(ISNA(MATCH(A426,'ESO zone constants'!$A$2:$A$9949,0)),"","X")</f>
        <v>X</v>
      </c>
    </row>
    <row r="427" spans="1:5" x14ac:dyDescent="0.25">
      <c r="A427" s="57">
        <v>763</v>
      </c>
      <c r="B427">
        <v>425</v>
      </c>
      <c r="C427">
        <v>816</v>
      </c>
      <c r="D427" t="s">
        <v>501</v>
      </c>
      <c r="E427" t="str">
        <f>IF(ISNA(MATCH(A427,'ESO zone constants'!$A$2:$A$9949,0)),"","X")</f>
        <v>X</v>
      </c>
    </row>
    <row r="428" spans="1:5" x14ac:dyDescent="0.25">
      <c r="A428" s="57">
        <v>764</v>
      </c>
      <c r="B428">
        <v>426</v>
      </c>
      <c r="C428">
        <v>816</v>
      </c>
      <c r="D428" t="s">
        <v>502</v>
      </c>
      <c r="E428" t="str">
        <f>IF(ISNA(MATCH(A428,'ESO zone constants'!$A$2:$A$9949,0)),"","X")</f>
        <v>X</v>
      </c>
    </row>
    <row r="429" spans="1:5" x14ac:dyDescent="0.25">
      <c r="A429" s="57">
        <v>765</v>
      </c>
      <c r="B429">
        <v>427</v>
      </c>
      <c r="C429">
        <v>823</v>
      </c>
      <c r="D429" t="s">
        <v>503</v>
      </c>
      <c r="E429" t="str">
        <f>IF(ISNA(MATCH(A429,'ESO zone constants'!$A$2:$A$9949,0)),"","X")</f>
        <v>X</v>
      </c>
    </row>
    <row r="430" spans="1:5" x14ac:dyDescent="0.25">
      <c r="A430" s="57">
        <v>766</v>
      </c>
      <c r="B430">
        <v>428</v>
      </c>
      <c r="C430">
        <v>823</v>
      </c>
      <c r="D430" t="s">
        <v>504</v>
      </c>
      <c r="E430" t="str">
        <f>IF(ISNA(MATCH(A430,'ESO zone constants'!$A$2:$A$9949,0)),"","X")</f>
        <v>X</v>
      </c>
    </row>
    <row r="431" spans="1:5" x14ac:dyDescent="0.25">
      <c r="A431" s="57">
        <v>767</v>
      </c>
      <c r="B431">
        <v>429</v>
      </c>
      <c r="C431">
        <v>816</v>
      </c>
      <c r="D431" t="s">
        <v>505</v>
      </c>
      <c r="E431" t="str">
        <f>IF(ISNA(MATCH(A431,'ESO zone constants'!$A$2:$A$9949,0)),"","X")</f>
        <v>X</v>
      </c>
    </row>
    <row r="432" spans="1:5" x14ac:dyDescent="0.25">
      <c r="A432" s="57">
        <v>769</v>
      </c>
      <c r="B432">
        <v>430</v>
      </c>
      <c r="C432">
        <v>823</v>
      </c>
      <c r="D432" t="s">
        <v>506</v>
      </c>
      <c r="E432" t="str">
        <f>IF(ISNA(MATCH(A432,'ESO zone constants'!$A$2:$A$9949,0)),"","X")</f>
        <v>X</v>
      </c>
    </row>
    <row r="433" spans="1:5" x14ac:dyDescent="0.25">
      <c r="A433" s="57">
        <v>770</v>
      </c>
      <c r="B433">
        <v>431</v>
      </c>
      <c r="C433">
        <v>816</v>
      </c>
      <c r="D433" t="s">
        <v>507</v>
      </c>
      <c r="E433" t="str">
        <f>IF(ISNA(MATCH(A433,'ESO zone constants'!$A$2:$A$9949,0)),"","X")</f>
        <v>X</v>
      </c>
    </row>
    <row r="434" spans="1:5" x14ac:dyDescent="0.25">
      <c r="A434" s="57">
        <v>771</v>
      </c>
      <c r="B434">
        <v>432</v>
      </c>
      <c r="C434">
        <v>816</v>
      </c>
      <c r="D434" t="s">
        <v>508</v>
      </c>
      <c r="E434" t="str">
        <f>IF(ISNA(MATCH(A434,'ESO zone constants'!$A$2:$A$9949,0)),"","X")</f>
        <v>X</v>
      </c>
    </row>
    <row r="435" spans="1:5" x14ac:dyDescent="0.25">
      <c r="A435" s="57">
        <v>773</v>
      </c>
      <c r="B435">
        <v>433</v>
      </c>
      <c r="C435">
        <v>117</v>
      </c>
      <c r="D435" t="s">
        <v>509</v>
      </c>
      <c r="E435" t="str">
        <f>IF(ISNA(MATCH(A435,'ESO zone constants'!$A$2:$A$9949,0)),"","X")</f>
        <v>X</v>
      </c>
    </row>
    <row r="436" spans="1:5" x14ac:dyDescent="0.25">
      <c r="A436" s="57">
        <v>774</v>
      </c>
      <c r="B436">
        <v>434</v>
      </c>
      <c r="C436">
        <v>1086</v>
      </c>
      <c r="D436" t="s">
        <v>1586</v>
      </c>
      <c r="E436" t="str">
        <f>IF(ISNA(MATCH(A436,'ESO zone constants'!$A$2:$A$9949,0)),"","X")</f>
        <v>X</v>
      </c>
    </row>
    <row r="437" spans="1:5" x14ac:dyDescent="0.25">
      <c r="A437" s="57">
        <v>780</v>
      </c>
      <c r="B437">
        <v>435</v>
      </c>
      <c r="C437">
        <v>684</v>
      </c>
      <c r="D437" t="s">
        <v>510</v>
      </c>
      <c r="E437" t="str">
        <f>IF(ISNA(MATCH(A437,'ESO zone constants'!$A$2:$A$9949,0)),"","X")</f>
        <v>X</v>
      </c>
    </row>
    <row r="438" spans="1:5" x14ac:dyDescent="0.25">
      <c r="A438" s="57">
        <v>808</v>
      </c>
      <c r="B438">
        <v>436</v>
      </c>
      <c r="C438">
        <v>1160</v>
      </c>
      <c r="D438" t="s">
        <v>1912</v>
      </c>
      <c r="E438" t="str">
        <f>IF(ISNA(MATCH(A438,'ESO zone constants'!$A$2:$A$9949,0)),"","X")</f>
        <v/>
      </c>
    </row>
    <row r="439" spans="1:5" x14ac:dyDescent="0.25">
      <c r="A439" s="57">
        <v>809</v>
      </c>
      <c r="B439">
        <v>437</v>
      </c>
      <c r="C439">
        <v>199</v>
      </c>
      <c r="D439" t="s">
        <v>432</v>
      </c>
      <c r="E439" t="str">
        <f>IF(ISNA(MATCH(A439,'ESO zone constants'!$A$2:$A$9949,0)),"","X")</f>
        <v>X</v>
      </c>
    </row>
    <row r="440" spans="1:5" x14ac:dyDescent="0.25">
      <c r="A440" s="57">
        <v>810</v>
      </c>
      <c r="B440">
        <v>438</v>
      </c>
      <c r="C440">
        <v>381</v>
      </c>
      <c r="D440" t="s">
        <v>511</v>
      </c>
      <c r="E440" t="str">
        <f>IF(ISNA(MATCH(A440,'ESO zone constants'!$A$2:$A$9949,0)),"","X")</f>
        <v>X</v>
      </c>
    </row>
    <row r="441" spans="1:5" x14ac:dyDescent="0.25">
      <c r="A441" s="57">
        <v>811</v>
      </c>
      <c r="B441">
        <v>439</v>
      </c>
      <c r="C441">
        <v>535</v>
      </c>
      <c r="D441" t="s">
        <v>512</v>
      </c>
      <c r="E441" t="str">
        <f>IF(ISNA(MATCH(A441,'ESO zone constants'!$A$2:$A$9949,0)),"","X")</f>
        <v>X</v>
      </c>
    </row>
    <row r="442" spans="1:5" x14ac:dyDescent="0.25">
      <c r="A442" s="57">
        <v>814</v>
      </c>
      <c r="B442">
        <v>440</v>
      </c>
      <c r="C442">
        <v>684</v>
      </c>
      <c r="D442" t="s">
        <v>513</v>
      </c>
      <c r="E442" t="str">
        <f>IF(ISNA(MATCH(A442,'ESO zone constants'!$A$2:$A$9949,0)),"","X")</f>
        <v>X</v>
      </c>
    </row>
    <row r="443" spans="1:5" x14ac:dyDescent="0.25">
      <c r="A443" s="57">
        <v>815</v>
      </c>
      <c r="B443">
        <v>441</v>
      </c>
      <c r="C443">
        <v>684</v>
      </c>
      <c r="D443" t="s">
        <v>514</v>
      </c>
      <c r="E443" t="str">
        <f>IF(ISNA(MATCH(A443,'ESO zone constants'!$A$2:$A$9949,0)),"","X")</f>
        <v>X</v>
      </c>
    </row>
    <row r="444" spans="1:5" x14ac:dyDescent="0.25">
      <c r="A444" s="57">
        <v>816</v>
      </c>
      <c r="B444">
        <v>442</v>
      </c>
      <c r="C444">
        <v>816</v>
      </c>
      <c r="D444" t="s">
        <v>515</v>
      </c>
      <c r="E444" t="str">
        <f>IF(ISNA(MATCH(A444,'ESO zone constants'!$A$2:$A$9949,0)),"","X")</f>
        <v>X</v>
      </c>
    </row>
    <row r="445" spans="1:5" x14ac:dyDescent="0.25">
      <c r="A445" s="57">
        <v>817</v>
      </c>
      <c r="B445">
        <v>443</v>
      </c>
      <c r="C445">
        <v>816</v>
      </c>
      <c r="D445" t="s">
        <v>516</v>
      </c>
      <c r="E445" t="str">
        <f>IF(ISNA(MATCH(A445,'ESO zone constants'!$A$2:$A$9949,0)),"","X")</f>
        <v>X</v>
      </c>
    </row>
    <row r="446" spans="1:5" x14ac:dyDescent="0.25">
      <c r="A446" s="57">
        <v>818</v>
      </c>
      <c r="B446">
        <v>444</v>
      </c>
      <c r="C446">
        <v>816</v>
      </c>
      <c r="D446" t="s">
        <v>517</v>
      </c>
      <c r="E446" t="str">
        <f>IF(ISNA(MATCH(A446,'ESO zone constants'!$A$2:$A$9949,0)),"","X")</f>
        <v>X</v>
      </c>
    </row>
    <row r="447" spans="1:5" x14ac:dyDescent="0.25">
      <c r="A447" s="57">
        <v>819</v>
      </c>
      <c r="B447">
        <v>445</v>
      </c>
      <c r="C447">
        <v>816</v>
      </c>
      <c r="D447" t="s">
        <v>518</v>
      </c>
      <c r="E447" t="str">
        <f>IF(ISNA(MATCH(A447,'ESO zone constants'!$A$2:$A$9949,0)),"","X")</f>
        <v>X</v>
      </c>
    </row>
    <row r="448" spans="1:5" x14ac:dyDescent="0.25">
      <c r="A448" s="57">
        <v>820</v>
      </c>
      <c r="B448">
        <v>446</v>
      </c>
      <c r="C448">
        <v>816</v>
      </c>
      <c r="D448" t="s">
        <v>519</v>
      </c>
      <c r="E448" t="str">
        <f>IF(ISNA(MATCH(A448,'ESO zone constants'!$A$2:$A$9949,0)),"","X")</f>
        <v>X</v>
      </c>
    </row>
    <row r="449" spans="1:5" x14ac:dyDescent="0.25">
      <c r="A449" s="57">
        <v>821</v>
      </c>
      <c r="B449">
        <v>447</v>
      </c>
      <c r="C449">
        <v>816</v>
      </c>
      <c r="D449" t="s">
        <v>520</v>
      </c>
      <c r="E449" t="str">
        <f>IF(ISNA(MATCH(A449,'ESO zone constants'!$A$2:$A$9949,0)),"","X")</f>
        <v>X</v>
      </c>
    </row>
    <row r="450" spans="1:5" x14ac:dyDescent="0.25">
      <c r="A450" s="57">
        <v>823</v>
      </c>
      <c r="B450">
        <v>448</v>
      </c>
      <c r="C450">
        <v>823</v>
      </c>
      <c r="D450" t="s">
        <v>521</v>
      </c>
      <c r="E450" t="str">
        <f>IF(ISNA(MATCH(A450,'ESO zone constants'!$A$2:$A$9949,0)),"","X")</f>
        <v>X</v>
      </c>
    </row>
    <row r="451" spans="1:5" x14ac:dyDescent="0.25">
      <c r="A451" s="57">
        <v>824</v>
      </c>
      <c r="B451">
        <v>449</v>
      </c>
      <c r="C451">
        <v>823</v>
      </c>
      <c r="D451" t="s">
        <v>522</v>
      </c>
      <c r="E451" t="str">
        <f>IF(ISNA(MATCH(A451,'ESO zone constants'!$A$2:$A$9949,0)),"","X")</f>
        <v>X</v>
      </c>
    </row>
    <row r="452" spans="1:5" x14ac:dyDescent="0.25">
      <c r="A452" s="57">
        <v>825</v>
      </c>
      <c r="B452">
        <v>450</v>
      </c>
      <c r="C452">
        <v>823</v>
      </c>
      <c r="D452" t="s">
        <v>523</v>
      </c>
      <c r="E452" t="str">
        <f>IF(ISNA(MATCH(A452,'ESO zone constants'!$A$2:$A$9949,0)),"","X")</f>
        <v>X</v>
      </c>
    </row>
    <row r="453" spans="1:5" x14ac:dyDescent="0.25">
      <c r="A453" s="57">
        <v>826</v>
      </c>
      <c r="B453">
        <v>451</v>
      </c>
      <c r="C453">
        <v>823</v>
      </c>
      <c r="D453" t="s">
        <v>524</v>
      </c>
      <c r="E453" t="str">
        <f>IF(ISNA(MATCH(A453,'ESO zone constants'!$A$2:$A$9949,0)),"","X")</f>
        <v>X</v>
      </c>
    </row>
    <row r="454" spans="1:5" x14ac:dyDescent="0.25">
      <c r="A454" s="57">
        <v>827</v>
      </c>
      <c r="B454">
        <v>452</v>
      </c>
      <c r="C454">
        <v>823</v>
      </c>
      <c r="D454" t="s">
        <v>525</v>
      </c>
      <c r="E454" t="str">
        <f>IF(ISNA(MATCH(A454,'ESO zone constants'!$A$2:$A$9949,0)),"","X")</f>
        <v>X</v>
      </c>
    </row>
    <row r="455" spans="1:5" x14ac:dyDescent="0.25">
      <c r="A455" s="57">
        <v>828</v>
      </c>
      <c r="B455">
        <v>453</v>
      </c>
      <c r="C455">
        <v>823</v>
      </c>
      <c r="D455" t="s">
        <v>526</v>
      </c>
      <c r="E455" t="str">
        <f>IF(ISNA(MATCH(A455,'ESO zone constants'!$A$2:$A$9949,0)),"","X")</f>
        <v>X</v>
      </c>
    </row>
    <row r="456" spans="1:5" x14ac:dyDescent="0.25">
      <c r="A456" s="57">
        <v>829</v>
      </c>
      <c r="B456">
        <v>454</v>
      </c>
      <c r="C456">
        <v>823</v>
      </c>
      <c r="D456" t="s">
        <v>527</v>
      </c>
      <c r="E456" t="str">
        <f>IF(ISNA(MATCH(A456,'ESO zone constants'!$A$2:$A$9949,0)),"","X")</f>
        <v>X</v>
      </c>
    </row>
    <row r="457" spans="1:5" x14ac:dyDescent="0.25">
      <c r="A457" s="57">
        <v>831</v>
      </c>
      <c r="B457">
        <v>455</v>
      </c>
      <c r="C457">
        <v>823</v>
      </c>
      <c r="D457" t="s">
        <v>528</v>
      </c>
      <c r="E457" t="str">
        <f>IF(ISNA(MATCH(A457,'ESO zone constants'!$A$2:$A$9949,0)),"","X")</f>
        <v>X</v>
      </c>
    </row>
    <row r="458" spans="1:5" x14ac:dyDescent="0.25">
      <c r="A458" s="57">
        <v>832</v>
      </c>
      <c r="B458">
        <v>456</v>
      </c>
      <c r="C458">
        <v>823</v>
      </c>
      <c r="D458" t="s">
        <v>529</v>
      </c>
      <c r="E458" t="str">
        <f>IF(ISNA(MATCH(A458,'ESO zone constants'!$A$2:$A$9949,0)),"","X")</f>
        <v>X</v>
      </c>
    </row>
    <row r="459" spans="1:5" x14ac:dyDescent="0.25">
      <c r="A459" s="57">
        <v>833</v>
      </c>
      <c r="B459">
        <v>457</v>
      </c>
      <c r="C459">
        <v>823</v>
      </c>
      <c r="D459" t="s">
        <v>530</v>
      </c>
      <c r="E459" t="str">
        <f>IF(ISNA(MATCH(A459,'ESO zone constants'!$A$2:$A$9949,0)),"","X")</f>
        <v>X</v>
      </c>
    </row>
    <row r="460" spans="1:5" x14ac:dyDescent="0.25">
      <c r="A460" s="57">
        <v>834</v>
      </c>
      <c r="B460">
        <v>458</v>
      </c>
      <c r="C460">
        <v>816</v>
      </c>
      <c r="D460" t="s">
        <v>531</v>
      </c>
      <c r="E460" t="str">
        <f>IF(ISNA(MATCH(A460,'ESO zone constants'!$A$2:$A$9949,0)),"","X")</f>
        <v>X</v>
      </c>
    </row>
    <row r="461" spans="1:5" x14ac:dyDescent="0.25">
      <c r="A461" s="57">
        <v>836</v>
      </c>
      <c r="B461">
        <v>459</v>
      </c>
      <c r="C461">
        <v>823</v>
      </c>
      <c r="D461" t="s">
        <v>532</v>
      </c>
      <c r="E461" t="str">
        <f>IF(ISNA(MATCH(A461,'ESO zone constants'!$A$2:$A$9949,0)),"","X")</f>
        <v>X</v>
      </c>
    </row>
    <row r="462" spans="1:5" x14ac:dyDescent="0.25">
      <c r="A462" s="57">
        <v>837</v>
      </c>
      <c r="B462">
        <v>460</v>
      </c>
      <c r="C462">
        <v>823</v>
      </c>
      <c r="D462" t="s">
        <v>533</v>
      </c>
      <c r="E462" t="str">
        <f>IF(ISNA(MATCH(A462,'ESO zone constants'!$A$2:$A$9949,0)),"","X")</f>
        <v>X</v>
      </c>
    </row>
    <row r="463" spans="1:5" x14ac:dyDescent="0.25">
      <c r="A463" s="57">
        <v>841</v>
      </c>
      <c r="B463">
        <v>461</v>
      </c>
      <c r="C463">
        <v>823</v>
      </c>
      <c r="D463" t="s">
        <v>534</v>
      </c>
      <c r="E463" t="str">
        <f>IF(ISNA(MATCH(A463,'ESO zone constants'!$A$2:$A$9949,0)),"","X")</f>
        <v>X</v>
      </c>
    </row>
    <row r="464" spans="1:5" x14ac:dyDescent="0.25">
      <c r="A464" s="57">
        <v>842</v>
      </c>
      <c r="B464">
        <v>462</v>
      </c>
      <c r="C464">
        <v>823</v>
      </c>
      <c r="D464" t="s">
        <v>535</v>
      </c>
      <c r="E464" t="str">
        <f>IF(ISNA(MATCH(A464,'ESO zone constants'!$A$2:$A$9949,0)),"","X")</f>
        <v>X</v>
      </c>
    </row>
    <row r="465" spans="1:5" x14ac:dyDescent="0.25">
      <c r="A465" s="57">
        <v>843</v>
      </c>
      <c r="B465">
        <v>463</v>
      </c>
      <c r="C465">
        <v>117</v>
      </c>
      <c r="D465" t="s">
        <v>53</v>
      </c>
      <c r="E465" t="str">
        <f>IF(ISNA(MATCH(A465,'ESO zone constants'!$A$2:$A$9949,0)),"","X")</f>
        <v>X</v>
      </c>
    </row>
    <row r="466" spans="1:5" x14ac:dyDescent="0.25">
      <c r="A466" s="57">
        <v>844</v>
      </c>
      <c r="B466">
        <v>464</v>
      </c>
      <c r="C466">
        <v>816</v>
      </c>
      <c r="D466" t="s">
        <v>536</v>
      </c>
      <c r="E466" t="str">
        <f>IF(ISNA(MATCH(A466,'ESO zone constants'!$A$2:$A$9949,0)),"","X")</f>
        <v>X</v>
      </c>
    </row>
    <row r="467" spans="1:5" x14ac:dyDescent="0.25">
      <c r="A467" s="57">
        <v>845</v>
      </c>
      <c r="B467">
        <v>465</v>
      </c>
      <c r="C467">
        <v>816</v>
      </c>
      <c r="D467" t="s">
        <v>537</v>
      </c>
      <c r="E467" t="str">
        <f>IF(ISNA(MATCH(A467,'ESO zone constants'!$A$2:$A$9949,0)),"","X")</f>
        <v>X</v>
      </c>
    </row>
    <row r="468" spans="1:5" x14ac:dyDescent="0.25">
      <c r="A468" s="57">
        <v>848</v>
      </c>
      <c r="B468">
        <v>466</v>
      </c>
      <c r="C468">
        <v>117</v>
      </c>
      <c r="D468" t="s">
        <v>72</v>
      </c>
      <c r="E468" t="str">
        <f>IF(ISNA(MATCH(A468,'ESO zone constants'!$A$2:$A$9949,0)),"","X")</f>
        <v>X</v>
      </c>
    </row>
    <row r="469" spans="1:5" x14ac:dyDescent="0.25">
      <c r="A469" s="57">
        <v>849</v>
      </c>
      <c r="B469">
        <v>467</v>
      </c>
      <c r="C469">
        <v>849</v>
      </c>
      <c r="D469" t="s">
        <v>538</v>
      </c>
      <c r="E469" t="str">
        <f>IF(ISNA(MATCH(A469,'ESO zone constants'!$A$2:$A$9949,0)),"","X")</f>
        <v>X</v>
      </c>
    </row>
    <row r="470" spans="1:5" x14ac:dyDescent="0.25">
      <c r="A470" s="57">
        <v>852</v>
      </c>
      <c r="B470">
        <v>468</v>
      </c>
      <c r="C470">
        <v>3</v>
      </c>
      <c r="D470" t="s">
        <v>539</v>
      </c>
      <c r="E470" t="str">
        <f>IF(ISNA(MATCH(A470,'ESO zone constants'!$A$2:$A$9949,0)),"","X")</f>
        <v>X</v>
      </c>
    </row>
    <row r="471" spans="1:5" x14ac:dyDescent="0.25">
      <c r="A471" s="57">
        <v>853</v>
      </c>
      <c r="B471">
        <v>469</v>
      </c>
      <c r="C471">
        <v>20</v>
      </c>
      <c r="D471" t="s">
        <v>540</v>
      </c>
      <c r="E471" t="str">
        <f>IF(ISNA(MATCH(A471,'ESO zone constants'!$A$2:$A$9949,0)),"","X")</f>
        <v>X</v>
      </c>
    </row>
    <row r="472" spans="1:5" x14ac:dyDescent="0.25">
      <c r="A472" s="57">
        <v>854</v>
      </c>
      <c r="B472">
        <v>470</v>
      </c>
      <c r="C472">
        <v>92</v>
      </c>
      <c r="D472" t="s">
        <v>541</v>
      </c>
      <c r="E472" t="str">
        <f>IF(ISNA(MATCH(A472,'ESO zone constants'!$A$2:$A$9949,0)),"","X")</f>
        <v>X</v>
      </c>
    </row>
    <row r="473" spans="1:5" x14ac:dyDescent="0.25">
      <c r="A473" s="57">
        <v>855</v>
      </c>
      <c r="B473">
        <v>471</v>
      </c>
      <c r="C473">
        <v>19</v>
      </c>
      <c r="D473" t="s">
        <v>542</v>
      </c>
      <c r="E473" t="str">
        <f>IF(ISNA(MATCH(A473,'ESO zone constants'!$A$2:$A$9949,0)),"","X")</f>
        <v>X</v>
      </c>
    </row>
    <row r="474" spans="1:5" x14ac:dyDescent="0.25">
      <c r="A474" s="57">
        <v>856</v>
      </c>
      <c r="B474">
        <v>472</v>
      </c>
      <c r="C474">
        <v>92</v>
      </c>
      <c r="D474" t="s">
        <v>543</v>
      </c>
      <c r="E474" t="str">
        <f>IF(ISNA(MATCH(A474,'ESO zone constants'!$A$2:$A$9949,0)),"","X")</f>
        <v>X</v>
      </c>
    </row>
    <row r="475" spans="1:5" x14ac:dyDescent="0.25">
      <c r="A475" s="57">
        <v>857</v>
      </c>
      <c r="B475">
        <v>473</v>
      </c>
      <c r="C475">
        <v>104</v>
      </c>
      <c r="D475" t="s">
        <v>544</v>
      </c>
      <c r="E475" t="str">
        <f>IF(ISNA(MATCH(A475,'ESO zone constants'!$A$2:$A$9949,0)),"","X")</f>
        <v>X</v>
      </c>
    </row>
    <row r="476" spans="1:5" x14ac:dyDescent="0.25">
      <c r="A476" s="57">
        <v>858</v>
      </c>
      <c r="B476">
        <v>474</v>
      </c>
      <c r="C476">
        <v>108</v>
      </c>
      <c r="D476" t="s">
        <v>545</v>
      </c>
      <c r="E476" t="str">
        <f>IF(ISNA(MATCH(A476,'ESO zone constants'!$A$2:$A$9949,0)),"","X")</f>
        <v>X</v>
      </c>
    </row>
    <row r="477" spans="1:5" x14ac:dyDescent="0.25">
      <c r="A477" s="57">
        <v>859</v>
      </c>
      <c r="B477">
        <v>475</v>
      </c>
      <c r="C477">
        <v>58</v>
      </c>
      <c r="D477" t="s">
        <v>546</v>
      </c>
      <c r="E477" t="str">
        <f>IF(ISNA(MATCH(A477,'ESO zone constants'!$A$2:$A$9949,0)),"","X")</f>
        <v>X</v>
      </c>
    </row>
    <row r="478" spans="1:5" x14ac:dyDescent="0.25">
      <c r="A478" s="57">
        <v>860</v>
      </c>
      <c r="B478">
        <v>476</v>
      </c>
      <c r="C478">
        <v>383</v>
      </c>
      <c r="D478" t="s">
        <v>547</v>
      </c>
      <c r="E478" t="str">
        <f>IF(ISNA(MATCH(A478,'ESO zone constants'!$A$2:$A$9949,0)),"","X")</f>
        <v>X</v>
      </c>
    </row>
    <row r="479" spans="1:5" x14ac:dyDescent="0.25">
      <c r="A479" s="57">
        <v>861</v>
      </c>
      <c r="B479">
        <v>477</v>
      </c>
      <c r="C479">
        <v>108</v>
      </c>
      <c r="D479" t="s">
        <v>548</v>
      </c>
      <c r="E479" t="str">
        <f>IF(ISNA(MATCH(A479,'ESO zone constants'!$A$2:$A$9949,0)),"","X")</f>
        <v>X</v>
      </c>
    </row>
    <row r="480" spans="1:5" x14ac:dyDescent="0.25">
      <c r="A480" s="57">
        <v>862</v>
      </c>
      <c r="B480">
        <v>478</v>
      </c>
      <c r="C480">
        <v>382</v>
      </c>
      <c r="D480" t="s">
        <v>549</v>
      </c>
      <c r="E480" t="str">
        <f>IF(ISNA(MATCH(A480,'ESO zone constants'!$A$2:$A$9949,0)),"","X")</f>
        <v>X</v>
      </c>
    </row>
    <row r="481" spans="1:5" x14ac:dyDescent="0.25">
      <c r="A481" s="57">
        <v>863</v>
      </c>
      <c r="B481">
        <v>479</v>
      </c>
      <c r="C481">
        <v>537</v>
      </c>
      <c r="D481" t="s">
        <v>550</v>
      </c>
      <c r="E481" t="str">
        <f>IF(ISNA(MATCH(A481,'ESO zone constants'!$A$2:$A$9949,0)),"","X")</f>
        <v>X</v>
      </c>
    </row>
    <row r="482" spans="1:5" x14ac:dyDescent="0.25">
      <c r="A482" s="57">
        <v>864</v>
      </c>
      <c r="B482">
        <v>480</v>
      </c>
      <c r="C482">
        <v>103</v>
      </c>
      <c r="D482" t="s">
        <v>551</v>
      </c>
      <c r="E482" t="str">
        <f>IF(ISNA(MATCH(A482,'ESO zone constants'!$A$2:$A$9949,0)),"","X")</f>
        <v>X</v>
      </c>
    </row>
    <row r="483" spans="1:5" x14ac:dyDescent="0.25">
      <c r="A483" s="57">
        <v>865</v>
      </c>
      <c r="B483">
        <v>481</v>
      </c>
      <c r="C483">
        <v>101</v>
      </c>
      <c r="D483" t="s">
        <v>552</v>
      </c>
      <c r="E483" t="str">
        <f>IF(ISNA(MATCH(A483,'ESO zone constants'!$A$2:$A$9949,0)),"","X")</f>
        <v>X</v>
      </c>
    </row>
    <row r="484" spans="1:5" x14ac:dyDescent="0.25">
      <c r="A484" s="57">
        <v>866</v>
      </c>
      <c r="B484">
        <v>482</v>
      </c>
      <c r="C484">
        <v>57</v>
      </c>
      <c r="D484" t="s">
        <v>553</v>
      </c>
      <c r="E484" t="str">
        <f>IF(ISNA(MATCH(A484,'ESO zone constants'!$A$2:$A$9949,0)),"","X")</f>
        <v>X</v>
      </c>
    </row>
    <row r="485" spans="1:5" x14ac:dyDescent="0.25">
      <c r="A485" s="57">
        <v>867</v>
      </c>
      <c r="B485">
        <v>483</v>
      </c>
      <c r="C485">
        <v>41</v>
      </c>
      <c r="D485" t="s">
        <v>554</v>
      </c>
      <c r="E485" t="str">
        <f>IF(ISNA(MATCH(A485,'ESO zone constants'!$A$2:$A$9949,0)),"","X")</f>
        <v>X</v>
      </c>
    </row>
    <row r="486" spans="1:5" x14ac:dyDescent="0.25">
      <c r="A486" s="57">
        <v>868</v>
      </c>
      <c r="B486">
        <v>484</v>
      </c>
      <c r="C486">
        <v>281</v>
      </c>
      <c r="D486" t="s">
        <v>555</v>
      </c>
      <c r="E486" t="str">
        <f>IF(ISNA(MATCH(A486,'ESO zone constants'!$A$2:$A$9949,0)),"","X")</f>
        <v>X</v>
      </c>
    </row>
    <row r="487" spans="1:5" x14ac:dyDescent="0.25">
      <c r="A487" s="57">
        <v>869</v>
      </c>
      <c r="B487">
        <v>485</v>
      </c>
      <c r="C487">
        <v>117</v>
      </c>
      <c r="D487" t="s">
        <v>556</v>
      </c>
      <c r="E487" t="str">
        <f>IF(ISNA(MATCH(A487,'ESO zone constants'!$A$2:$A$9949,0)),"","X")</f>
        <v>X</v>
      </c>
    </row>
    <row r="488" spans="1:5" x14ac:dyDescent="0.25">
      <c r="A488" s="57">
        <v>870</v>
      </c>
      <c r="B488">
        <v>486</v>
      </c>
      <c r="C488">
        <v>888</v>
      </c>
      <c r="D488" t="s">
        <v>557</v>
      </c>
      <c r="E488" t="str">
        <f>IF(ISNA(MATCH(A488,'ESO zone constants'!$A$2:$A$9949,0)),"","X")</f>
        <v>X</v>
      </c>
    </row>
    <row r="489" spans="1:5" x14ac:dyDescent="0.25">
      <c r="A489" s="57">
        <v>871</v>
      </c>
      <c r="B489">
        <v>487</v>
      </c>
      <c r="C489">
        <v>58</v>
      </c>
      <c r="D489" t="s">
        <v>558</v>
      </c>
      <c r="E489" t="str">
        <f>IF(ISNA(MATCH(A489,'ESO zone constants'!$A$2:$A$9949,0)),"","X")</f>
        <v>X</v>
      </c>
    </row>
    <row r="490" spans="1:5" x14ac:dyDescent="0.25">
      <c r="A490" s="57">
        <v>872</v>
      </c>
      <c r="B490">
        <v>488</v>
      </c>
      <c r="C490">
        <v>382</v>
      </c>
      <c r="D490" t="s">
        <v>559</v>
      </c>
      <c r="E490" t="str">
        <f>IF(ISNA(MATCH(A490,'ESO zone constants'!$A$2:$A$9949,0)),"","X")</f>
        <v>X</v>
      </c>
    </row>
    <row r="491" spans="1:5" x14ac:dyDescent="0.25">
      <c r="A491" s="57">
        <v>873</v>
      </c>
      <c r="B491">
        <v>489</v>
      </c>
      <c r="C491">
        <v>117</v>
      </c>
      <c r="D491" t="s">
        <v>560</v>
      </c>
      <c r="E491" t="str">
        <f>IF(ISNA(MATCH(A491,'ESO zone constants'!$A$2:$A$9949,0)),"","X")</f>
        <v>X</v>
      </c>
    </row>
    <row r="492" spans="1:5" x14ac:dyDescent="0.25">
      <c r="A492" s="57">
        <v>874</v>
      </c>
      <c r="B492">
        <v>490</v>
      </c>
      <c r="C492">
        <v>57</v>
      </c>
      <c r="D492" t="s">
        <v>561</v>
      </c>
      <c r="E492" t="str">
        <f>IF(ISNA(MATCH(A492,'ESO zone constants'!$A$2:$A$9949,0)),"","X")</f>
        <v>X</v>
      </c>
    </row>
    <row r="493" spans="1:5" x14ac:dyDescent="0.25">
      <c r="A493" s="57">
        <v>875</v>
      </c>
      <c r="B493">
        <v>491</v>
      </c>
      <c r="C493">
        <v>103</v>
      </c>
      <c r="D493" t="s">
        <v>562</v>
      </c>
      <c r="E493" t="str">
        <f>IF(ISNA(MATCH(A493,'ESO zone constants'!$A$2:$A$9949,0)),"","X")</f>
        <v>X</v>
      </c>
    </row>
    <row r="494" spans="1:5" x14ac:dyDescent="0.25">
      <c r="A494" s="57">
        <v>876</v>
      </c>
      <c r="B494">
        <v>492</v>
      </c>
      <c r="C494">
        <v>382</v>
      </c>
      <c r="D494" t="s">
        <v>563</v>
      </c>
      <c r="E494" t="str">
        <f>IF(ISNA(MATCH(A494,'ESO zone constants'!$A$2:$A$9949,0)),"","X")</f>
        <v>X</v>
      </c>
    </row>
    <row r="495" spans="1:5" x14ac:dyDescent="0.25">
      <c r="A495" s="57">
        <v>877</v>
      </c>
      <c r="B495">
        <v>493</v>
      </c>
      <c r="C495">
        <v>383</v>
      </c>
      <c r="D495" t="s">
        <v>564</v>
      </c>
      <c r="E495" t="str">
        <f>IF(ISNA(MATCH(A495,'ESO zone constants'!$A$2:$A$9949,0)),"","X")</f>
        <v>X</v>
      </c>
    </row>
    <row r="496" spans="1:5" x14ac:dyDescent="0.25">
      <c r="A496" s="57">
        <v>878</v>
      </c>
      <c r="B496">
        <v>494</v>
      </c>
      <c r="C496">
        <v>381</v>
      </c>
      <c r="D496" t="s">
        <v>565</v>
      </c>
      <c r="E496" t="str">
        <f>IF(ISNA(MATCH(A496,'ESO zone constants'!$A$2:$A$9949,0)),"","X")</f>
        <v>X</v>
      </c>
    </row>
    <row r="497" spans="1:5" x14ac:dyDescent="0.25">
      <c r="A497" s="57">
        <v>879</v>
      </c>
      <c r="B497">
        <v>495</v>
      </c>
      <c r="C497">
        <v>534</v>
      </c>
      <c r="D497" t="s">
        <v>566</v>
      </c>
      <c r="E497" t="str">
        <f>IF(ISNA(MATCH(A497,'ESO zone constants'!$A$2:$A$9949,0)),"","X")</f>
        <v>X</v>
      </c>
    </row>
    <row r="498" spans="1:5" x14ac:dyDescent="0.25">
      <c r="A498" s="57">
        <v>880</v>
      </c>
      <c r="B498">
        <v>496</v>
      </c>
      <c r="C498">
        <v>92</v>
      </c>
      <c r="D498" t="s">
        <v>567</v>
      </c>
      <c r="E498" t="str">
        <f>IF(ISNA(MATCH(A498,'ESO zone constants'!$A$2:$A$9949,0)),"","X")</f>
        <v>X</v>
      </c>
    </row>
    <row r="499" spans="1:5" x14ac:dyDescent="0.25">
      <c r="A499" s="57">
        <v>881</v>
      </c>
      <c r="B499">
        <v>497</v>
      </c>
      <c r="C499">
        <v>19</v>
      </c>
      <c r="D499" t="s">
        <v>568</v>
      </c>
      <c r="E499" t="str">
        <f>IF(ISNA(MATCH(A499,'ESO zone constants'!$A$2:$A$9949,0)),"","X")</f>
        <v>X</v>
      </c>
    </row>
    <row r="500" spans="1:5" x14ac:dyDescent="0.25">
      <c r="A500" s="57">
        <v>882</v>
      </c>
      <c r="B500">
        <v>498</v>
      </c>
      <c r="C500">
        <v>383</v>
      </c>
      <c r="D500" t="s">
        <v>569</v>
      </c>
      <c r="E500" t="str">
        <f>IF(ISNA(MATCH(A500,'ESO zone constants'!$A$2:$A$9949,0)),"","X")</f>
        <v>X</v>
      </c>
    </row>
    <row r="501" spans="1:5" x14ac:dyDescent="0.25">
      <c r="A501" s="57">
        <v>883</v>
      </c>
      <c r="B501">
        <v>499</v>
      </c>
      <c r="C501">
        <v>888</v>
      </c>
      <c r="D501" t="s">
        <v>570</v>
      </c>
      <c r="E501" t="str">
        <f>IF(ISNA(MATCH(A501,'ESO zone constants'!$A$2:$A$9949,0)),"","X")</f>
        <v>X</v>
      </c>
    </row>
    <row r="502" spans="1:5" x14ac:dyDescent="0.25">
      <c r="A502" s="57">
        <v>888</v>
      </c>
      <c r="B502">
        <v>500</v>
      </c>
      <c r="C502">
        <v>888</v>
      </c>
      <c r="D502" t="s">
        <v>571</v>
      </c>
      <c r="E502" t="str">
        <f>IF(ISNA(MATCH(A502,'ESO zone constants'!$A$2:$A$9949,0)),"","X")</f>
        <v>X</v>
      </c>
    </row>
    <row r="503" spans="1:5" x14ac:dyDescent="0.25">
      <c r="A503" s="57">
        <v>889</v>
      </c>
      <c r="B503">
        <v>501</v>
      </c>
      <c r="C503">
        <v>888</v>
      </c>
      <c r="D503" t="s">
        <v>572</v>
      </c>
      <c r="E503" t="str">
        <f>IF(ISNA(MATCH(A503,'ESO zone constants'!$A$2:$A$9949,0)),"","X")</f>
        <v>X</v>
      </c>
    </row>
    <row r="504" spans="1:5" x14ac:dyDescent="0.25">
      <c r="A504" s="57">
        <v>890</v>
      </c>
      <c r="B504">
        <v>502</v>
      </c>
      <c r="C504">
        <v>888</v>
      </c>
      <c r="D504" t="s">
        <v>573</v>
      </c>
      <c r="E504" t="str">
        <f>IF(ISNA(MATCH(A504,'ESO zone constants'!$A$2:$A$9949,0)),"","X")</f>
        <v>X</v>
      </c>
    </row>
    <row r="505" spans="1:5" x14ac:dyDescent="0.25">
      <c r="A505" s="57">
        <v>891</v>
      </c>
      <c r="B505">
        <v>503</v>
      </c>
      <c r="C505">
        <v>888</v>
      </c>
      <c r="D505" t="s">
        <v>574</v>
      </c>
      <c r="E505" t="str">
        <f>IF(ISNA(MATCH(A505,'ESO zone constants'!$A$2:$A$9949,0)),"","X")</f>
        <v>X</v>
      </c>
    </row>
    <row r="506" spans="1:5" x14ac:dyDescent="0.25">
      <c r="A506" s="57">
        <v>892</v>
      </c>
      <c r="B506">
        <v>504</v>
      </c>
      <c r="C506">
        <v>888</v>
      </c>
      <c r="D506" t="s">
        <v>575</v>
      </c>
      <c r="E506" t="str">
        <f>IF(ISNA(MATCH(A506,'ESO zone constants'!$A$2:$A$9949,0)),"","X")</f>
        <v>X</v>
      </c>
    </row>
    <row r="507" spans="1:5" x14ac:dyDescent="0.25">
      <c r="A507" s="57">
        <v>893</v>
      </c>
      <c r="B507">
        <v>505</v>
      </c>
      <c r="C507">
        <v>888</v>
      </c>
      <c r="D507" t="s">
        <v>576</v>
      </c>
      <c r="E507" t="str">
        <f>IF(ISNA(MATCH(A507,'ESO zone constants'!$A$2:$A$9949,0)),"","X")</f>
        <v>X</v>
      </c>
    </row>
    <row r="508" spans="1:5" x14ac:dyDescent="0.25">
      <c r="A508" s="57">
        <v>894</v>
      </c>
      <c r="B508">
        <v>506</v>
      </c>
      <c r="C508">
        <v>888</v>
      </c>
      <c r="D508" t="s">
        <v>577</v>
      </c>
      <c r="E508" t="str">
        <f>IF(ISNA(MATCH(A508,'ESO zone constants'!$A$2:$A$9949,0)),"","X")</f>
        <v>X</v>
      </c>
    </row>
    <row r="509" spans="1:5" x14ac:dyDescent="0.25">
      <c r="A509" s="57">
        <v>895</v>
      </c>
      <c r="B509">
        <v>507</v>
      </c>
      <c r="C509">
        <v>888</v>
      </c>
      <c r="D509" t="s">
        <v>578</v>
      </c>
      <c r="E509" t="str">
        <f>IF(ISNA(MATCH(A509,'ESO zone constants'!$A$2:$A$9949,0)),"","X")</f>
        <v>X</v>
      </c>
    </row>
    <row r="510" spans="1:5" x14ac:dyDescent="0.25">
      <c r="A510" s="57">
        <v>896</v>
      </c>
      <c r="B510">
        <v>508</v>
      </c>
      <c r="C510">
        <v>888</v>
      </c>
      <c r="D510" t="s">
        <v>579</v>
      </c>
      <c r="E510" t="str">
        <f>IF(ISNA(MATCH(A510,'ESO zone constants'!$A$2:$A$9949,0)),"","X")</f>
        <v>X</v>
      </c>
    </row>
    <row r="511" spans="1:5" x14ac:dyDescent="0.25">
      <c r="A511" s="57">
        <v>897</v>
      </c>
      <c r="B511">
        <v>509</v>
      </c>
      <c r="C511">
        <v>888</v>
      </c>
      <c r="D511" t="s">
        <v>580</v>
      </c>
      <c r="E511" t="str">
        <f>IF(ISNA(MATCH(A511,'ESO zone constants'!$A$2:$A$9949,0)),"","X")</f>
        <v>X</v>
      </c>
    </row>
    <row r="512" spans="1:5" x14ac:dyDescent="0.25">
      <c r="A512" s="57">
        <v>898</v>
      </c>
      <c r="B512">
        <v>510</v>
      </c>
      <c r="C512">
        <v>888</v>
      </c>
      <c r="D512" t="s">
        <v>581</v>
      </c>
      <c r="E512" t="str">
        <f>IF(ISNA(MATCH(A512,'ESO zone constants'!$A$2:$A$9949,0)),"","X")</f>
        <v>X</v>
      </c>
    </row>
    <row r="513" spans="1:5" x14ac:dyDescent="0.25">
      <c r="A513" s="57">
        <v>899</v>
      </c>
      <c r="B513">
        <v>511</v>
      </c>
      <c r="C513">
        <v>888</v>
      </c>
      <c r="D513" t="s">
        <v>582</v>
      </c>
      <c r="E513" t="str">
        <f>IF(ISNA(MATCH(A513,'ESO zone constants'!$A$2:$A$9949,0)),"","X")</f>
        <v>X</v>
      </c>
    </row>
    <row r="514" spans="1:5" x14ac:dyDescent="0.25">
      <c r="A514" s="57">
        <v>900</v>
      </c>
      <c r="B514">
        <v>512</v>
      </c>
      <c r="C514">
        <v>888</v>
      </c>
      <c r="D514" t="s">
        <v>583</v>
      </c>
      <c r="E514" t="str">
        <f>IF(ISNA(MATCH(A514,'ESO zone constants'!$A$2:$A$9949,0)),"","X")</f>
        <v>X</v>
      </c>
    </row>
    <row r="515" spans="1:5" x14ac:dyDescent="0.25">
      <c r="A515" s="57">
        <v>901</v>
      </c>
      <c r="B515">
        <v>513</v>
      </c>
      <c r="C515">
        <v>888</v>
      </c>
      <c r="D515" t="s">
        <v>584</v>
      </c>
      <c r="E515" t="str">
        <f>IF(ISNA(MATCH(A515,'ESO zone constants'!$A$2:$A$9949,0)),"","X")</f>
        <v>X</v>
      </c>
    </row>
    <row r="516" spans="1:5" x14ac:dyDescent="0.25">
      <c r="A516" s="57">
        <v>902</v>
      </c>
      <c r="B516">
        <v>514</v>
      </c>
      <c r="C516">
        <v>888</v>
      </c>
      <c r="D516" t="s">
        <v>585</v>
      </c>
      <c r="E516" t="str">
        <f>IF(ISNA(MATCH(A516,'ESO zone constants'!$A$2:$A$9949,0)),"","X")</f>
        <v>X</v>
      </c>
    </row>
    <row r="517" spans="1:5" x14ac:dyDescent="0.25">
      <c r="A517" s="57">
        <v>903</v>
      </c>
      <c r="B517">
        <v>515</v>
      </c>
      <c r="C517">
        <v>888</v>
      </c>
      <c r="D517" t="s">
        <v>586</v>
      </c>
      <c r="E517" t="str">
        <f>IF(ISNA(MATCH(A517,'ESO zone constants'!$A$2:$A$9949,0)),"","X")</f>
        <v>X</v>
      </c>
    </row>
    <row r="518" spans="1:5" x14ac:dyDescent="0.25">
      <c r="A518" s="57">
        <v>904</v>
      </c>
      <c r="B518">
        <v>516</v>
      </c>
      <c r="C518">
        <v>888</v>
      </c>
      <c r="D518" t="s">
        <v>587</v>
      </c>
      <c r="E518" t="str">
        <f>IF(ISNA(MATCH(A518,'ESO zone constants'!$A$2:$A$9949,0)),"","X")</f>
        <v>X</v>
      </c>
    </row>
    <row r="519" spans="1:5" x14ac:dyDescent="0.25">
      <c r="A519" s="57">
        <v>905</v>
      </c>
      <c r="B519">
        <v>517</v>
      </c>
      <c r="C519">
        <v>888</v>
      </c>
      <c r="D519" t="s">
        <v>588</v>
      </c>
      <c r="E519" t="str">
        <f>IF(ISNA(MATCH(A519,'ESO zone constants'!$A$2:$A$9949,0)),"","X")</f>
        <v>X</v>
      </c>
    </row>
    <row r="520" spans="1:5" x14ac:dyDescent="0.25">
      <c r="A520" s="57">
        <v>906</v>
      </c>
      <c r="B520">
        <v>518</v>
      </c>
      <c r="C520">
        <v>888</v>
      </c>
      <c r="D520" t="s">
        <v>589</v>
      </c>
      <c r="E520" t="str">
        <f>IF(ISNA(MATCH(A520,'ESO zone constants'!$A$2:$A$9949,0)),"","X")</f>
        <v>X</v>
      </c>
    </row>
    <row r="521" spans="1:5" x14ac:dyDescent="0.25">
      <c r="A521" s="57">
        <v>907</v>
      </c>
      <c r="B521">
        <v>519</v>
      </c>
      <c r="C521">
        <v>888</v>
      </c>
      <c r="D521" t="s">
        <v>1784</v>
      </c>
      <c r="E521" t="str">
        <f>IF(ISNA(MATCH(A521,'ESO zone constants'!$A$2:$A$9949,0)),"","X")</f>
        <v>X</v>
      </c>
    </row>
    <row r="522" spans="1:5" x14ac:dyDescent="0.25">
      <c r="A522" s="57">
        <v>908</v>
      </c>
      <c r="B522">
        <v>520</v>
      </c>
      <c r="C522">
        <v>888</v>
      </c>
      <c r="D522" t="s">
        <v>590</v>
      </c>
      <c r="E522" t="str">
        <f>IF(ISNA(MATCH(A522,'ESO zone constants'!$A$2:$A$9949,0)),"","X")</f>
        <v>X</v>
      </c>
    </row>
    <row r="523" spans="1:5" x14ac:dyDescent="0.25">
      <c r="A523" s="57">
        <v>909</v>
      </c>
      <c r="B523">
        <v>521</v>
      </c>
      <c r="C523">
        <v>888</v>
      </c>
      <c r="D523" t="s">
        <v>591</v>
      </c>
      <c r="E523" t="str">
        <f>IF(ISNA(MATCH(A523,'ESO zone constants'!$A$2:$A$9949,0)),"","X")</f>
        <v>X</v>
      </c>
    </row>
    <row r="524" spans="1:5" x14ac:dyDescent="0.25">
      <c r="A524" s="57">
        <v>910</v>
      </c>
      <c r="B524">
        <v>522</v>
      </c>
      <c r="C524">
        <v>888</v>
      </c>
      <c r="D524" t="s">
        <v>592</v>
      </c>
      <c r="E524" t="str">
        <f>IF(ISNA(MATCH(A524,'ESO zone constants'!$A$2:$A$9949,0)),"","X")</f>
        <v>X</v>
      </c>
    </row>
    <row r="525" spans="1:5" x14ac:dyDescent="0.25">
      <c r="A525" s="57">
        <v>911</v>
      </c>
      <c r="B525">
        <v>523</v>
      </c>
      <c r="C525">
        <v>888</v>
      </c>
      <c r="D525" t="s">
        <v>593</v>
      </c>
      <c r="E525" t="str">
        <f>IF(ISNA(MATCH(A525,'ESO zone constants'!$A$2:$A$9949,0)),"","X")</f>
        <v>X</v>
      </c>
    </row>
    <row r="526" spans="1:5" x14ac:dyDescent="0.25">
      <c r="A526" s="57">
        <v>913</v>
      </c>
      <c r="B526">
        <v>524</v>
      </c>
      <c r="C526">
        <v>888</v>
      </c>
      <c r="D526" t="s">
        <v>594</v>
      </c>
      <c r="E526" t="str">
        <f>IF(ISNA(MATCH(A526,'ESO zone constants'!$A$2:$A$9949,0)),"","X")</f>
        <v>X</v>
      </c>
    </row>
    <row r="527" spans="1:5" x14ac:dyDescent="0.25">
      <c r="A527" s="57">
        <v>914</v>
      </c>
      <c r="B527">
        <v>525</v>
      </c>
      <c r="C527">
        <v>888</v>
      </c>
      <c r="D527" t="s">
        <v>595</v>
      </c>
      <c r="E527" t="str">
        <f>IF(ISNA(MATCH(A527,'ESO zone constants'!$A$2:$A$9949,0)),"","X")</f>
        <v>X</v>
      </c>
    </row>
    <row r="528" spans="1:5" x14ac:dyDescent="0.25">
      <c r="A528" s="57">
        <v>915</v>
      </c>
      <c r="B528">
        <v>526</v>
      </c>
      <c r="C528">
        <v>888</v>
      </c>
      <c r="D528" t="s">
        <v>596</v>
      </c>
      <c r="E528" t="str">
        <f>IF(ISNA(MATCH(A528,'ESO zone constants'!$A$2:$A$9949,0)),"","X")</f>
        <v>X</v>
      </c>
    </row>
    <row r="529" spans="1:5" x14ac:dyDescent="0.25">
      <c r="A529" s="57">
        <v>916</v>
      </c>
      <c r="B529">
        <v>527</v>
      </c>
      <c r="C529">
        <v>888</v>
      </c>
      <c r="D529" t="s">
        <v>597</v>
      </c>
      <c r="E529" t="str">
        <f>IF(ISNA(MATCH(A529,'ESO zone constants'!$A$2:$A$9949,0)),"","X")</f>
        <v>X</v>
      </c>
    </row>
    <row r="530" spans="1:5" x14ac:dyDescent="0.25">
      <c r="A530" s="57">
        <v>917</v>
      </c>
      <c r="B530">
        <v>528</v>
      </c>
      <c r="C530">
        <v>917</v>
      </c>
      <c r="D530" t="s">
        <v>598</v>
      </c>
      <c r="E530" t="str">
        <f>IF(ISNA(MATCH(A530,'ESO zone constants'!$A$2:$A$9949,0)),"","X")</f>
        <v>X</v>
      </c>
    </row>
    <row r="531" spans="1:5" x14ac:dyDescent="0.25">
      <c r="A531" s="57">
        <v>918</v>
      </c>
      <c r="B531">
        <v>529</v>
      </c>
      <c r="C531">
        <v>849</v>
      </c>
      <c r="D531" t="s">
        <v>599</v>
      </c>
      <c r="E531" t="str">
        <f>IF(ISNA(MATCH(A531,'ESO zone constants'!$A$2:$A$9949,0)),"","X")</f>
        <v>X</v>
      </c>
    </row>
    <row r="532" spans="1:5" x14ac:dyDescent="0.25">
      <c r="A532" s="57">
        <v>919</v>
      </c>
      <c r="B532">
        <v>530</v>
      </c>
      <c r="C532">
        <v>849</v>
      </c>
      <c r="D532" t="s">
        <v>600</v>
      </c>
      <c r="E532" t="str">
        <f>IF(ISNA(MATCH(A532,'ESO zone constants'!$A$2:$A$9949,0)),"","X")</f>
        <v>X</v>
      </c>
    </row>
    <row r="533" spans="1:5" x14ac:dyDescent="0.25">
      <c r="A533" s="57">
        <v>920</v>
      </c>
      <c r="B533">
        <v>531</v>
      </c>
      <c r="C533">
        <v>849</v>
      </c>
      <c r="D533" t="s">
        <v>601</v>
      </c>
      <c r="E533" t="str">
        <f>IF(ISNA(MATCH(A533,'ESO zone constants'!$A$2:$A$9949,0)),"","X")</f>
        <v>X</v>
      </c>
    </row>
    <row r="534" spans="1:5" x14ac:dyDescent="0.25">
      <c r="A534" s="57">
        <v>921</v>
      </c>
      <c r="B534">
        <v>532</v>
      </c>
      <c r="C534">
        <v>849</v>
      </c>
      <c r="D534" t="s">
        <v>602</v>
      </c>
      <c r="E534" t="str">
        <f>IF(ISNA(MATCH(A534,'ESO zone constants'!$A$2:$A$9949,0)),"","X")</f>
        <v>X</v>
      </c>
    </row>
    <row r="535" spans="1:5" x14ac:dyDescent="0.25">
      <c r="A535" s="57">
        <v>922</v>
      </c>
      <c r="B535">
        <v>533</v>
      </c>
      <c r="C535">
        <v>849</v>
      </c>
      <c r="D535" t="s">
        <v>603</v>
      </c>
      <c r="E535" t="str">
        <f>IF(ISNA(MATCH(A535,'ESO zone constants'!$A$2:$A$9949,0)),"","X")</f>
        <v>X</v>
      </c>
    </row>
    <row r="536" spans="1:5" x14ac:dyDescent="0.25">
      <c r="A536" s="57">
        <v>923</v>
      </c>
      <c r="B536">
        <v>534</v>
      </c>
      <c r="C536">
        <v>849</v>
      </c>
      <c r="D536" t="s">
        <v>604</v>
      </c>
      <c r="E536" t="str">
        <f>IF(ISNA(MATCH(A536,'ESO zone constants'!$A$2:$A$9949,0)),"","X")</f>
        <v>X</v>
      </c>
    </row>
    <row r="537" spans="1:5" x14ac:dyDescent="0.25">
      <c r="A537" s="57">
        <v>924</v>
      </c>
      <c r="B537">
        <v>535</v>
      </c>
      <c r="C537">
        <v>849</v>
      </c>
      <c r="D537" t="s">
        <v>605</v>
      </c>
      <c r="E537" t="str">
        <f>IF(ISNA(MATCH(A537,'ESO zone constants'!$A$2:$A$9949,0)),"","X")</f>
        <v>X</v>
      </c>
    </row>
    <row r="538" spans="1:5" x14ac:dyDescent="0.25">
      <c r="A538" s="57">
        <v>925</v>
      </c>
      <c r="B538">
        <v>536</v>
      </c>
      <c r="C538">
        <v>849</v>
      </c>
      <c r="D538" t="s">
        <v>606</v>
      </c>
      <c r="E538" t="str">
        <f>IF(ISNA(MATCH(A538,'ESO zone constants'!$A$2:$A$9949,0)),"","X")</f>
        <v>X</v>
      </c>
    </row>
    <row r="539" spans="1:5" x14ac:dyDescent="0.25">
      <c r="A539" s="57">
        <v>926</v>
      </c>
      <c r="B539">
        <v>537</v>
      </c>
      <c r="C539">
        <v>849</v>
      </c>
      <c r="D539" t="s">
        <v>607</v>
      </c>
      <c r="E539" t="str">
        <f>IF(ISNA(MATCH(A539,'ESO zone constants'!$A$2:$A$9949,0)),"","X")</f>
        <v>X</v>
      </c>
    </row>
    <row r="540" spans="1:5" x14ac:dyDescent="0.25">
      <c r="A540" s="57">
        <v>927</v>
      </c>
      <c r="B540">
        <v>538</v>
      </c>
      <c r="C540">
        <v>849</v>
      </c>
      <c r="D540" t="s">
        <v>608</v>
      </c>
      <c r="E540" t="str">
        <f>IF(ISNA(MATCH(A540,'ESO zone constants'!$A$2:$A$9949,0)),"","X")</f>
        <v>X</v>
      </c>
    </row>
    <row r="541" spans="1:5" x14ac:dyDescent="0.25">
      <c r="A541" s="57">
        <v>928</v>
      </c>
      <c r="B541">
        <v>539</v>
      </c>
      <c r="C541">
        <v>849</v>
      </c>
      <c r="D541" t="s">
        <v>609</v>
      </c>
      <c r="E541" t="str">
        <f>IF(ISNA(MATCH(A541,'ESO zone constants'!$A$2:$A$9949,0)),"","X")</f>
        <v>X</v>
      </c>
    </row>
    <row r="542" spans="1:5" x14ac:dyDescent="0.25">
      <c r="A542" s="57">
        <v>929</v>
      </c>
      <c r="B542">
        <v>540</v>
      </c>
      <c r="C542">
        <v>849</v>
      </c>
      <c r="D542" t="s">
        <v>610</v>
      </c>
      <c r="E542" t="str">
        <f>IF(ISNA(MATCH(A542,'ESO zone constants'!$A$2:$A$9949,0)),"","X")</f>
        <v>X</v>
      </c>
    </row>
    <row r="543" spans="1:5" x14ac:dyDescent="0.25">
      <c r="A543" s="57">
        <v>930</v>
      </c>
      <c r="B543">
        <v>541</v>
      </c>
      <c r="C543">
        <v>57</v>
      </c>
      <c r="D543" t="s">
        <v>46</v>
      </c>
      <c r="E543" t="str">
        <f>IF(ISNA(MATCH(A543,'ESO zone constants'!$A$2:$A$9949,0)),"","X")</f>
        <v>X</v>
      </c>
    </row>
    <row r="544" spans="1:5" x14ac:dyDescent="0.25">
      <c r="A544" s="57">
        <v>931</v>
      </c>
      <c r="B544">
        <v>542</v>
      </c>
      <c r="C544">
        <v>383</v>
      </c>
      <c r="D544" t="s">
        <v>56</v>
      </c>
      <c r="E544" t="str">
        <f>IF(ISNA(MATCH(A544,'ESO zone constants'!$A$2:$A$9949,0)),"","X")</f>
        <v>X</v>
      </c>
    </row>
    <row r="545" spans="1:5" x14ac:dyDescent="0.25">
      <c r="A545" s="57">
        <v>932</v>
      </c>
      <c r="B545">
        <v>543</v>
      </c>
      <c r="C545">
        <v>20</v>
      </c>
      <c r="D545" t="s">
        <v>55</v>
      </c>
      <c r="E545" t="str">
        <f>IF(ISNA(MATCH(A545,'ESO zone constants'!$A$2:$A$9949,0)),"","X")</f>
        <v>X</v>
      </c>
    </row>
    <row r="546" spans="1:5" x14ac:dyDescent="0.25">
      <c r="A546" s="57">
        <v>933</v>
      </c>
      <c r="B546">
        <v>544</v>
      </c>
      <c r="C546">
        <v>19</v>
      </c>
      <c r="D546" t="s">
        <v>58</v>
      </c>
      <c r="E546" t="str">
        <f>IF(ISNA(MATCH(A546,'ESO zone constants'!$A$2:$A$9949,0)),"","X")</f>
        <v>X</v>
      </c>
    </row>
    <row r="547" spans="1:5" x14ac:dyDescent="0.25">
      <c r="A547" s="57">
        <v>934</v>
      </c>
      <c r="B547">
        <v>545</v>
      </c>
      <c r="C547">
        <v>41</v>
      </c>
      <c r="D547" t="s">
        <v>63</v>
      </c>
      <c r="E547" t="str">
        <f>IF(ISNA(MATCH(A547,'ESO zone constants'!$A$2:$A$9949,0)),"","X")</f>
        <v>X</v>
      </c>
    </row>
    <row r="548" spans="1:5" x14ac:dyDescent="0.25">
      <c r="A548" s="57">
        <v>935</v>
      </c>
      <c r="B548">
        <v>546</v>
      </c>
      <c r="C548">
        <v>381</v>
      </c>
      <c r="D548" t="s">
        <v>103</v>
      </c>
      <c r="E548" t="str">
        <f>IF(ISNA(MATCH(A548,'ESO zone constants'!$A$2:$A$9949,0)),"","X")</f>
        <v>X</v>
      </c>
    </row>
    <row r="549" spans="1:5" x14ac:dyDescent="0.25">
      <c r="A549" s="57">
        <v>936</v>
      </c>
      <c r="B549">
        <v>547</v>
      </c>
      <c r="C549">
        <v>3</v>
      </c>
      <c r="D549" t="s">
        <v>42</v>
      </c>
      <c r="E549" t="str">
        <f>IF(ISNA(MATCH(A549,'ESO zone constants'!$A$2:$A$9949,0)),"","X")</f>
        <v>X</v>
      </c>
    </row>
    <row r="550" spans="1:5" x14ac:dyDescent="0.25">
      <c r="A550" s="57">
        <v>937</v>
      </c>
      <c r="B550">
        <v>548</v>
      </c>
      <c r="C550">
        <v>57</v>
      </c>
      <c r="D550" t="s">
        <v>611</v>
      </c>
      <c r="E550" t="str">
        <f>IF(ISNA(MATCH(A550,'ESO zone constants'!$A$2:$A$9949,0)),"","X")</f>
        <v>X</v>
      </c>
    </row>
    <row r="551" spans="1:5" x14ac:dyDescent="0.25">
      <c r="A551" s="57">
        <v>938</v>
      </c>
      <c r="B551">
        <v>549</v>
      </c>
      <c r="C551">
        <v>104</v>
      </c>
      <c r="D551" t="s">
        <v>612</v>
      </c>
      <c r="E551" t="str">
        <f>IF(ISNA(MATCH(A551,'ESO zone constants'!$A$2:$A$9949,0)),"","X")</f>
        <v>X</v>
      </c>
    </row>
    <row r="552" spans="1:5" x14ac:dyDescent="0.25">
      <c r="A552" s="57">
        <v>939</v>
      </c>
      <c r="B552">
        <v>550</v>
      </c>
      <c r="C552">
        <v>381</v>
      </c>
      <c r="D552" t="s">
        <v>613</v>
      </c>
      <c r="E552" t="str">
        <f>IF(ISNA(MATCH(A552,'ESO zone constants'!$A$2:$A$9949,0)),"","X")</f>
        <v>X</v>
      </c>
    </row>
    <row r="553" spans="1:5" x14ac:dyDescent="0.25">
      <c r="A553" s="57">
        <v>940</v>
      </c>
      <c r="B553">
        <v>551</v>
      </c>
      <c r="C553">
        <v>381</v>
      </c>
      <c r="D553" t="s">
        <v>614</v>
      </c>
      <c r="E553" t="str">
        <f>IF(ISNA(MATCH(A553,'ESO zone constants'!$A$2:$A$9949,0)),"","X")</f>
        <v>X</v>
      </c>
    </row>
    <row r="554" spans="1:5" x14ac:dyDescent="0.25">
      <c r="A554" s="57">
        <v>941</v>
      </c>
      <c r="B554">
        <v>552</v>
      </c>
      <c r="C554">
        <v>41</v>
      </c>
      <c r="D554" t="s">
        <v>615</v>
      </c>
      <c r="E554" t="str">
        <f>IF(ISNA(MATCH(A554,'ESO zone constants'!$A$2:$A$9949,0)),"","X")</f>
        <v>X</v>
      </c>
    </row>
    <row r="555" spans="1:5" x14ac:dyDescent="0.25">
      <c r="A555" s="57">
        <v>942</v>
      </c>
      <c r="B555">
        <v>553</v>
      </c>
      <c r="C555">
        <v>3</v>
      </c>
      <c r="D555" t="s">
        <v>616</v>
      </c>
      <c r="E555" t="str">
        <f>IF(ISNA(MATCH(A555,'ESO zone constants'!$A$2:$A$9949,0)),"","X")</f>
        <v>X</v>
      </c>
    </row>
    <row r="556" spans="1:5" x14ac:dyDescent="0.25">
      <c r="A556" s="57">
        <v>943</v>
      </c>
      <c r="B556">
        <v>554</v>
      </c>
      <c r="C556">
        <v>3</v>
      </c>
      <c r="D556" t="s">
        <v>617</v>
      </c>
      <c r="E556" t="str">
        <f>IF(ISNA(MATCH(A556,'ESO zone constants'!$A$2:$A$9949,0)),"","X")</f>
        <v>X</v>
      </c>
    </row>
    <row r="557" spans="1:5" x14ac:dyDescent="0.25">
      <c r="A557" s="57">
        <v>944</v>
      </c>
      <c r="B557">
        <v>555</v>
      </c>
      <c r="C557">
        <v>382</v>
      </c>
      <c r="D557" t="s">
        <v>618</v>
      </c>
      <c r="E557" t="str">
        <f>IF(ISNA(MATCH(A557,'ESO zone constants'!$A$2:$A$9949,0)),"","X")</f>
        <v>X</v>
      </c>
    </row>
    <row r="558" spans="1:5" x14ac:dyDescent="0.25">
      <c r="A558" s="57">
        <v>945</v>
      </c>
      <c r="B558">
        <v>556</v>
      </c>
      <c r="C558">
        <v>41</v>
      </c>
      <c r="D558" t="s">
        <v>619</v>
      </c>
      <c r="E558" t="str">
        <f>IF(ISNA(MATCH(A558,'ESO zone constants'!$A$2:$A$9949,0)),"","X")</f>
        <v>X</v>
      </c>
    </row>
    <row r="559" spans="1:5" x14ac:dyDescent="0.25">
      <c r="A559" s="57">
        <v>946</v>
      </c>
      <c r="B559">
        <v>557</v>
      </c>
      <c r="C559">
        <v>849</v>
      </c>
      <c r="D559" t="s">
        <v>620</v>
      </c>
      <c r="E559" t="str">
        <f>IF(ISNA(MATCH(A559,'ESO zone constants'!$A$2:$A$9949,0)),"","X")</f>
        <v>X</v>
      </c>
    </row>
    <row r="560" spans="1:5" x14ac:dyDescent="0.25">
      <c r="A560" s="57">
        <v>947</v>
      </c>
      <c r="B560">
        <v>558</v>
      </c>
      <c r="C560">
        <v>849</v>
      </c>
      <c r="D560" t="s">
        <v>621</v>
      </c>
      <c r="E560" t="str">
        <f>IF(ISNA(MATCH(A560,'ESO zone constants'!$A$2:$A$9949,0)),"","X")</f>
        <v>X</v>
      </c>
    </row>
    <row r="561" spans="1:5" x14ac:dyDescent="0.25">
      <c r="A561" s="57">
        <v>948</v>
      </c>
      <c r="B561">
        <v>559</v>
      </c>
      <c r="C561">
        <v>849</v>
      </c>
      <c r="D561" t="s">
        <v>622</v>
      </c>
      <c r="E561" t="str">
        <f>IF(ISNA(MATCH(A561,'ESO zone constants'!$A$2:$A$9949,0)),"","X")</f>
        <v>X</v>
      </c>
    </row>
    <row r="562" spans="1:5" x14ac:dyDescent="0.25">
      <c r="A562" s="57">
        <v>949</v>
      </c>
      <c r="B562">
        <v>560</v>
      </c>
      <c r="C562">
        <v>849</v>
      </c>
      <c r="D562" t="s">
        <v>623</v>
      </c>
      <c r="E562" t="str">
        <f>IF(ISNA(MATCH(A562,'ESO zone constants'!$A$2:$A$9949,0)),"","X")</f>
        <v>X</v>
      </c>
    </row>
    <row r="563" spans="1:5" x14ac:dyDescent="0.25">
      <c r="A563" s="57">
        <v>950</v>
      </c>
      <c r="B563">
        <v>561</v>
      </c>
      <c r="C563">
        <v>849</v>
      </c>
      <c r="D563" t="s">
        <v>624</v>
      </c>
      <c r="E563" t="str">
        <f>IF(ISNA(MATCH(A563,'ESO zone constants'!$A$2:$A$9949,0)),"","X")</f>
        <v>X</v>
      </c>
    </row>
    <row r="564" spans="1:5" x14ac:dyDescent="0.25">
      <c r="A564" s="57">
        <v>951</v>
      </c>
      <c r="B564">
        <v>562</v>
      </c>
      <c r="C564">
        <v>849</v>
      </c>
      <c r="D564" t="s">
        <v>625</v>
      </c>
      <c r="E564" t="str">
        <f>IF(ISNA(MATCH(A564,'ESO zone constants'!$A$2:$A$9949,0)),"","X")</f>
        <v>X</v>
      </c>
    </row>
    <row r="565" spans="1:5" x14ac:dyDescent="0.25">
      <c r="A565" s="57">
        <v>952</v>
      </c>
      <c r="B565">
        <v>563</v>
      </c>
      <c r="C565">
        <v>849</v>
      </c>
      <c r="D565" t="s">
        <v>626</v>
      </c>
      <c r="E565" t="str">
        <f>IF(ISNA(MATCH(A565,'ESO zone constants'!$A$2:$A$9949,0)),"","X")</f>
        <v>X</v>
      </c>
    </row>
    <row r="566" spans="1:5" x14ac:dyDescent="0.25">
      <c r="A566" s="57">
        <v>953</v>
      </c>
      <c r="B566">
        <v>564</v>
      </c>
      <c r="C566">
        <v>849</v>
      </c>
      <c r="D566" t="s">
        <v>627</v>
      </c>
      <c r="E566" t="str">
        <f>IF(ISNA(MATCH(A566,'ESO zone constants'!$A$2:$A$9949,0)),"","X")</f>
        <v>X</v>
      </c>
    </row>
    <row r="567" spans="1:5" x14ac:dyDescent="0.25">
      <c r="A567" s="57">
        <v>954</v>
      </c>
      <c r="B567">
        <v>565</v>
      </c>
      <c r="C567">
        <v>849</v>
      </c>
      <c r="D567" t="s">
        <v>628</v>
      </c>
      <c r="E567" t="str">
        <f>IF(ISNA(MATCH(A567,'ESO zone constants'!$A$2:$A$9949,0)),"","X")</f>
        <v>X</v>
      </c>
    </row>
    <row r="568" spans="1:5" x14ac:dyDescent="0.25">
      <c r="A568" s="57">
        <v>955</v>
      </c>
      <c r="B568">
        <v>566</v>
      </c>
      <c r="C568">
        <v>849</v>
      </c>
      <c r="D568" t="s">
        <v>629</v>
      </c>
      <c r="E568" t="str">
        <f>IF(ISNA(MATCH(A568,'ESO zone constants'!$A$2:$A$9949,0)),"","X")</f>
        <v>X</v>
      </c>
    </row>
    <row r="569" spans="1:5" x14ac:dyDescent="0.25">
      <c r="A569" s="57">
        <v>956</v>
      </c>
      <c r="B569">
        <v>567</v>
      </c>
      <c r="C569">
        <v>849</v>
      </c>
      <c r="D569" t="s">
        <v>630</v>
      </c>
      <c r="E569" t="str">
        <f>IF(ISNA(MATCH(A569,'ESO zone constants'!$A$2:$A$9949,0)),"","X")</f>
        <v>X</v>
      </c>
    </row>
    <row r="570" spans="1:5" x14ac:dyDescent="0.25">
      <c r="A570" s="57">
        <v>957</v>
      </c>
      <c r="B570">
        <v>568</v>
      </c>
      <c r="C570">
        <v>849</v>
      </c>
      <c r="D570" t="s">
        <v>631</v>
      </c>
      <c r="E570" t="str">
        <f>IF(ISNA(MATCH(A570,'ESO zone constants'!$A$2:$A$9949,0)),"","X")</f>
        <v>X</v>
      </c>
    </row>
    <row r="571" spans="1:5" x14ac:dyDescent="0.25">
      <c r="A571" s="57">
        <v>958</v>
      </c>
      <c r="B571">
        <v>569</v>
      </c>
      <c r="C571">
        <v>849</v>
      </c>
      <c r="D571" t="s">
        <v>632</v>
      </c>
      <c r="E571" t="str">
        <f>IF(ISNA(MATCH(A571,'ESO zone constants'!$A$2:$A$9949,0)),"","X")</f>
        <v>X</v>
      </c>
    </row>
    <row r="572" spans="1:5" x14ac:dyDescent="0.25">
      <c r="A572" s="57">
        <v>959</v>
      </c>
      <c r="B572">
        <v>570</v>
      </c>
      <c r="C572">
        <v>849</v>
      </c>
      <c r="D572" t="s">
        <v>633</v>
      </c>
      <c r="E572" t="str">
        <f>IF(ISNA(MATCH(A572,'ESO zone constants'!$A$2:$A$9949,0)),"","X")</f>
        <v>X</v>
      </c>
    </row>
    <row r="573" spans="1:5" x14ac:dyDescent="0.25">
      <c r="A573" s="57">
        <v>960</v>
      </c>
      <c r="B573">
        <v>571</v>
      </c>
      <c r="C573">
        <v>849</v>
      </c>
      <c r="D573" t="s">
        <v>634</v>
      </c>
      <c r="E573" t="str">
        <f>IF(ISNA(MATCH(A573,'ESO zone constants'!$A$2:$A$9949,0)),"","X")</f>
        <v>X</v>
      </c>
    </row>
    <row r="574" spans="1:5" x14ac:dyDescent="0.25">
      <c r="A574" s="57">
        <v>961</v>
      </c>
      <c r="B574">
        <v>572</v>
      </c>
      <c r="C574">
        <v>849</v>
      </c>
      <c r="D574" t="s">
        <v>635</v>
      </c>
      <c r="E574" t="str">
        <f>IF(ISNA(MATCH(A574,'ESO zone constants'!$A$2:$A$9949,0)),"","X")</f>
        <v>X</v>
      </c>
    </row>
    <row r="575" spans="1:5" x14ac:dyDescent="0.25">
      <c r="A575" s="57">
        <v>962</v>
      </c>
      <c r="B575">
        <v>573</v>
      </c>
      <c r="C575">
        <v>849</v>
      </c>
      <c r="D575" t="s">
        <v>636</v>
      </c>
      <c r="E575" t="str">
        <f>IF(ISNA(MATCH(A575,'ESO zone constants'!$A$2:$A$9949,0)),"","X")</f>
        <v>X</v>
      </c>
    </row>
    <row r="576" spans="1:5" x14ac:dyDescent="0.25">
      <c r="A576" s="57">
        <v>963</v>
      </c>
      <c r="B576">
        <v>574</v>
      </c>
      <c r="C576">
        <v>849</v>
      </c>
      <c r="D576" t="s">
        <v>637</v>
      </c>
      <c r="E576" t="str">
        <f>IF(ISNA(MATCH(A576,'ESO zone constants'!$A$2:$A$9949,0)),"","X")</f>
        <v>X</v>
      </c>
    </row>
    <row r="577" spans="1:5" x14ac:dyDescent="0.25">
      <c r="A577" s="57">
        <v>964</v>
      </c>
      <c r="B577">
        <v>575</v>
      </c>
      <c r="C577">
        <v>849</v>
      </c>
      <c r="D577" t="s">
        <v>638</v>
      </c>
      <c r="E577" t="str">
        <f>IF(ISNA(MATCH(A577,'ESO zone constants'!$A$2:$A$9949,0)),"","X")</f>
        <v>X</v>
      </c>
    </row>
    <row r="578" spans="1:5" x14ac:dyDescent="0.25">
      <c r="A578" s="57">
        <v>965</v>
      </c>
      <c r="B578">
        <v>576</v>
      </c>
      <c r="C578">
        <v>849</v>
      </c>
      <c r="D578" t="s">
        <v>639</v>
      </c>
      <c r="E578" t="str">
        <f>IF(ISNA(MATCH(A578,'ESO zone constants'!$A$2:$A$9949,0)),"","X")</f>
        <v>X</v>
      </c>
    </row>
    <row r="579" spans="1:5" x14ac:dyDescent="0.25">
      <c r="A579" s="57">
        <v>966</v>
      </c>
      <c r="B579">
        <v>577</v>
      </c>
      <c r="C579">
        <v>849</v>
      </c>
      <c r="D579" t="s">
        <v>640</v>
      </c>
      <c r="E579" t="str">
        <f>IF(ISNA(MATCH(A579,'ESO zone constants'!$A$2:$A$9949,0)),"","X")</f>
        <v>X</v>
      </c>
    </row>
    <row r="580" spans="1:5" x14ac:dyDescent="0.25">
      <c r="A580" s="57">
        <v>967</v>
      </c>
      <c r="B580">
        <v>578</v>
      </c>
      <c r="C580">
        <v>849</v>
      </c>
      <c r="D580" t="s">
        <v>641</v>
      </c>
      <c r="E580" t="str">
        <f>IF(ISNA(MATCH(A580,'ESO zone constants'!$A$2:$A$9949,0)),"","X")</f>
        <v>X</v>
      </c>
    </row>
    <row r="581" spans="1:5" x14ac:dyDescent="0.25">
      <c r="A581" s="57">
        <v>968</v>
      </c>
      <c r="B581">
        <v>579</v>
      </c>
      <c r="C581">
        <v>849</v>
      </c>
      <c r="D581" t="s">
        <v>642</v>
      </c>
      <c r="E581" t="str">
        <f>IF(ISNA(MATCH(A581,'ESO zone constants'!$A$2:$A$9949,0)),"","X")</f>
        <v>X</v>
      </c>
    </row>
    <row r="582" spans="1:5" x14ac:dyDescent="0.25">
      <c r="A582" s="57">
        <v>969</v>
      </c>
      <c r="B582">
        <v>580</v>
      </c>
      <c r="C582">
        <v>849</v>
      </c>
      <c r="D582" t="s">
        <v>643</v>
      </c>
      <c r="E582" t="str">
        <f>IF(ISNA(MATCH(A582,'ESO zone constants'!$A$2:$A$9949,0)),"","X")</f>
        <v>X</v>
      </c>
    </row>
    <row r="583" spans="1:5" x14ac:dyDescent="0.25">
      <c r="A583" s="57">
        <v>970</v>
      </c>
      <c r="B583">
        <v>581</v>
      </c>
      <c r="C583">
        <v>849</v>
      </c>
      <c r="D583" t="s">
        <v>644</v>
      </c>
      <c r="E583" t="str">
        <f>IF(ISNA(MATCH(A583,'ESO zone constants'!$A$2:$A$9949,0)),"","X")</f>
        <v>X</v>
      </c>
    </row>
    <row r="584" spans="1:5" x14ac:dyDescent="0.25">
      <c r="A584" s="57">
        <v>971</v>
      </c>
      <c r="B584">
        <v>582</v>
      </c>
      <c r="C584">
        <v>849</v>
      </c>
      <c r="D584" t="s">
        <v>645</v>
      </c>
      <c r="E584" t="str">
        <f>IF(ISNA(MATCH(A584,'ESO zone constants'!$A$2:$A$9949,0)),"","X")</f>
        <v>X</v>
      </c>
    </row>
    <row r="585" spans="1:5" x14ac:dyDescent="0.25">
      <c r="A585" s="57">
        <v>972</v>
      </c>
      <c r="B585">
        <v>583</v>
      </c>
      <c r="C585">
        <v>849</v>
      </c>
      <c r="D585" t="s">
        <v>646</v>
      </c>
      <c r="E585" t="str">
        <f>IF(ISNA(MATCH(A585,'ESO zone constants'!$A$2:$A$9949,0)),"","X")</f>
        <v>X</v>
      </c>
    </row>
    <row r="586" spans="1:5" x14ac:dyDescent="0.25">
      <c r="A586" s="57">
        <v>973</v>
      </c>
      <c r="B586">
        <v>584</v>
      </c>
      <c r="C586">
        <v>888</v>
      </c>
      <c r="D586" t="s">
        <v>45</v>
      </c>
      <c r="E586" t="str">
        <f>IF(ISNA(MATCH(A586,'ESO zone constants'!$A$2:$A$9949,0)),"","X")</f>
        <v>X</v>
      </c>
    </row>
    <row r="587" spans="1:5" x14ac:dyDescent="0.25">
      <c r="A587" s="57">
        <v>974</v>
      </c>
      <c r="B587">
        <v>585</v>
      </c>
      <c r="C587">
        <v>888</v>
      </c>
      <c r="D587" t="s">
        <v>44</v>
      </c>
      <c r="E587" t="str">
        <f>IF(ISNA(MATCH(A587,'ESO zone constants'!$A$2:$A$9949,0)),"","X")</f>
        <v>X</v>
      </c>
    </row>
    <row r="588" spans="1:5" x14ac:dyDescent="0.25">
      <c r="A588" s="57">
        <v>975</v>
      </c>
      <c r="B588">
        <v>586</v>
      </c>
      <c r="C588">
        <v>849</v>
      </c>
      <c r="D588" t="s">
        <v>647</v>
      </c>
      <c r="E588" t="str">
        <f>IF(ISNA(MATCH(A588,'ESO zone constants'!$A$2:$A$9949,0)),"","X")</f>
        <v>X</v>
      </c>
    </row>
    <row r="589" spans="1:5" x14ac:dyDescent="0.25">
      <c r="A589" s="57">
        <v>977</v>
      </c>
      <c r="B589">
        <v>587</v>
      </c>
      <c r="C589">
        <v>849</v>
      </c>
      <c r="D589" t="s">
        <v>648</v>
      </c>
      <c r="E589" t="str">
        <f>IF(ISNA(MATCH(A589,'ESO zone constants'!$A$2:$A$9949,0)),"","X")</f>
        <v>X</v>
      </c>
    </row>
    <row r="590" spans="1:5" x14ac:dyDescent="0.25">
      <c r="A590" s="57">
        <v>979</v>
      </c>
      <c r="B590">
        <v>588</v>
      </c>
      <c r="C590">
        <v>849</v>
      </c>
      <c r="D590" t="s">
        <v>641</v>
      </c>
      <c r="E590" t="str">
        <f>IF(ISNA(MATCH(A590,'ESO zone constants'!$A$2:$A$9949,0)),"","X")</f>
        <v>X</v>
      </c>
    </row>
    <row r="591" spans="1:5" x14ac:dyDescent="0.25">
      <c r="A591" s="57">
        <v>980</v>
      </c>
      <c r="B591">
        <v>589</v>
      </c>
      <c r="C591">
        <v>980</v>
      </c>
      <c r="D591" t="s">
        <v>78</v>
      </c>
      <c r="E591" t="str">
        <f>IF(ISNA(MATCH(A591,'ESO zone constants'!$A$2:$A$9949,0)),"","X")</f>
        <v>X</v>
      </c>
    </row>
    <row r="592" spans="1:5" x14ac:dyDescent="0.25">
      <c r="A592" s="57">
        <v>981</v>
      </c>
      <c r="B592">
        <v>590</v>
      </c>
      <c r="C592">
        <v>980</v>
      </c>
      <c r="D592" t="s">
        <v>649</v>
      </c>
      <c r="E592" t="str">
        <f>IF(ISNA(MATCH(A592,'ESO zone constants'!$A$2:$A$9949,0)),"","X")</f>
        <v>X</v>
      </c>
    </row>
    <row r="593" spans="1:5" x14ac:dyDescent="0.25">
      <c r="A593" s="57">
        <v>982</v>
      </c>
      <c r="B593">
        <v>591</v>
      </c>
      <c r="C593">
        <v>980</v>
      </c>
      <c r="D593" t="s">
        <v>650</v>
      </c>
      <c r="E593" t="str">
        <f>IF(ISNA(MATCH(A593,'ESO zone constants'!$A$2:$A$9949,0)),"","X")</f>
        <v>X</v>
      </c>
    </row>
    <row r="594" spans="1:5" x14ac:dyDescent="0.25">
      <c r="A594" s="57">
        <v>983</v>
      </c>
      <c r="B594">
        <v>592</v>
      </c>
      <c r="C594">
        <v>980</v>
      </c>
      <c r="D594" t="s">
        <v>651</v>
      </c>
      <c r="E594" t="str">
        <f>IF(ISNA(MATCH(A594,'ESO zone constants'!$A$2:$A$9949,0)),"","X")</f>
        <v>X</v>
      </c>
    </row>
    <row r="595" spans="1:5" x14ac:dyDescent="0.25">
      <c r="A595" s="57">
        <v>984</v>
      </c>
      <c r="B595">
        <v>593</v>
      </c>
      <c r="C595">
        <v>980</v>
      </c>
      <c r="D595" t="s">
        <v>652</v>
      </c>
      <c r="E595" t="str">
        <f>IF(ISNA(MATCH(A595,'ESO zone constants'!$A$2:$A$9949,0)),"","X")</f>
        <v>X</v>
      </c>
    </row>
    <row r="596" spans="1:5" x14ac:dyDescent="0.25">
      <c r="A596" s="57">
        <v>985</v>
      </c>
      <c r="B596">
        <v>594</v>
      </c>
      <c r="C596">
        <v>980</v>
      </c>
      <c r="D596" t="s">
        <v>653</v>
      </c>
      <c r="E596" t="str">
        <f>IF(ISNA(MATCH(A596,'ESO zone constants'!$A$2:$A$9949,0)),"","X")</f>
        <v>X</v>
      </c>
    </row>
    <row r="597" spans="1:5" x14ac:dyDescent="0.25">
      <c r="A597" s="57">
        <v>986</v>
      </c>
      <c r="B597">
        <v>595</v>
      </c>
      <c r="C597">
        <v>980</v>
      </c>
      <c r="D597" t="s">
        <v>654</v>
      </c>
      <c r="E597" t="str">
        <f>IF(ISNA(MATCH(A597,'ESO zone constants'!$A$2:$A$9949,0)),"","X")</f>
        <v>X</v>
      </c>
    </row>
    <row r="598" spans="1:5" x14ac:dyDescent="0.25">
      <c r="A598" s="57">
        <v>988</v>
      </c>
      <c r="B598">
        <v>596</v>
      </c>
      <c r="C598">
        <v>980</v>
      </c>
      <c r="D598" t="s">
        <v>655</v>
      </c>
      <c r="E598" t="str">
        <f>IF(ISNA(MATCH(A598,'ESO zone constants'!$A$2:$A$9949,0)),"","X")</f>
        <v>X</v>
      </c>
    </row>
    <row r="599" spans="1:5" x14ac:dyDescent="0.25">
      <c r="A599" s="57">
        <v>989</v>
      </c>
      <c r="B599">
        <v>597</v>
      </c>
      <c r="C599">
        <v>980</v>
      </c>
      <c r="D599" t="s">
        <v>656</v>
      </c>
      <c r="E599" t="str">
        <f>IF(ISNA(MATCH(A599,'ESO zone constants'!$A$2:$A$9949,0)),"","X")</f>
        <v>X</v>
      </c>
    </row>
    <row r="600" spans="1:5" x14ac:dyDescent="0.25">
      <c r="A600" s="57">
        <v>990</v>
      </c>
      <c r="B600">
        <v>598</v>
      </c>
      <c r="C600">
        <v>980</v>
      </c>
      <c r="D600" t="s">
        <v>657</v>
      </c>
      <c r="E600" t="str">
        <f>IF(ISNA(MATCH(A600,'ESO zone constants'!$A$2:$A$9949,0)),"","X")</f>
        <v>X</v>
      </c>
    </row>
    <row r="601" spans="1:5" x14ac:dyDescent="0.25">
      <c r="A601" s="57">
        <v>991</v>
      </c>
      <c r="B601">
        <v>599</v>
      </c>
      <c r="C601">
        <v>980</v>
      </c>
      <c r="D601" t="s">
        <v>658</v>
      </c>
      <c r="E601" t="str">
        <f>IF(ISNA(MATCH(A601,'ESO zone constants'!$A$2:$A$9949,0)),"","X")</f>
        <v>X</v>
      </c>
    </row>
    <row r="602" spans="1:5" x14ac:dyDescent="0.25">
      <c r="A602" s="57">
        <v>992</v>
      </c>
      <c r="B602">
        <v>600</v>
      </c>
      <c r="C602">
        <v>980</v>
      </c>
      <c r="D602" t="s">
        <v>659</v>
      </c>
      <c r="E602" t="str">
        <f>IF(ISNA(MATCH(A602,'ESO zone constants'!$A$2:$A$9949,0)),"","X")</f>
        <v>X</v>
      </c>
    </row>
    <row r="603" spans="1:5" x14ac:dyDescent="0.25">
      <c r="A603" s="57">
        <v>993</v>
      </c>
      <c r="B603">
        <v>601</v>
      </c>
      <c r="C603">
        <v>980</v>
      </c>
      <c r="D603" t="s">
        <v>660</v>
      </c>
      <c r="E603" t="str">
        <f>IF(ISNA(MATCH(A603,'ESO zone constants'!$A$2:$A$9949,0)),"","X")</f>
        <v>X</v>
      </c>
    </row>
    <row r="604" spans="1:5" x14ac:dyDescent="0.25">
      <c r="A604" s="57">
        <v>994</v>
      </c>
      <c r="B604">
        <v>602</v>
      </c>
      <c r="C604">
        <v>849</v>
      </c>
      <c r="D604" t="s">
        <v>661</v>
      </c>
      <c r="E604" t="str">
        <f>IF(ISNA(MATCH(A604,'ESO zone constants'!$A$2:$A$9949,0)),"","X")</f>
        <v>X</v>
      </c>
    </row>
    <row r="605" spans="1:5" x14ac:dyDescent="0.25">
      <c r="A605" s="57">
        <v>995</v>
      </c>
      <c r="B605">
        <v>603</v>
      </c>
      <c r="C605">
        <v>849</v>
      </c>
      <c r="D605" t="s">
        <v>662</v>
      </c>
      <c r="E605" t="str">
        <f>IF(ISNA(MATCH(A605,'ESO zone constants'!$A$2:$A$9949,0)),"","X")</f>
        <v>X</v>
      </c>
    </row>
    <row r="606" spans="1:5" x14ac:dyDescent="0.25">
      <c r="A606" s="57">
        <v>996</v>
      </c>
      <c r="B606">
        <v>604</v>
      </c>
      <c r="C606">
        <v>849</v>
      </c>
      <c r="D606" t="s">
        <v>663</v>
      </c>
      <c r="E606" t="str">
        <f>IF(ISNA(MATCH(A606,'ESO zone constants'!$A$2:$A$9949,0)),"","X")</f>
        <v>X</v>
      </c>
    </row>
    <row r="607" spans="1:5" x14ac:dyDescent="0.25">
      <c r="A607" s="57">
        <v>997</v>
      </c>
      <c r="B607">
        <v>605</v>
      </c>
      <c r="C607">
        <v>849</v>
      </c>
      <c r="D607" t="s">
        <v>664</v>
      </c>
      <c r="E607" t="str">
        <f>IF(ISNA(MATCH(A607,'ESO zone constants'!$A$2:$A$9949,0)),"","X")</f>
        <v>X</v>
      </c>
    </row>
    <row r="608" spans="1:5" x14ac:dyDescent="0.25">
      <c r="A608" s="57">
        <v>998</v>
      </c>
      <c r="B608">
        <v>606</v>
      </c>
      <c r="C608">
        <v>381</v>
      </c>
      <c r="D608" t="s">
        <v>665</v>
      </c>
      <c r="E608" t="str">
        <f>IF(ISNA(MATCH(A608,'ESO zone constants'!$A$2:$A$9949,0)),"","X")</f>
        <v>X</v>
      </c>
    </row>
    <row r="609" spans="1:5" x14ac:dyDescent="0.25">
      <c r="A609" s="57">
        <v>999</v>
      </c>
      <c r="B609">
        <v>607</v>
      </c>
      <c r="C609">
        <v>980</v>
      </c>
      <c r="D609" t="s">
        <v>666</v>
      </c>
      <c r="E609" t="str">
        <f>IF(ISNA(MATCH(A609,'ESO zone constants'!$A$2:$A$9949,0)),"","X")</f>
        <v>X</v>
      </c>
    </row>
    <row r="610" spans="1:5" x14ac:dyDescent="0.25">
      <c r="A610" s="57">
        <v>1000</v>
      </c>
      <c r="B610">
        <v>608</v>
      </c>
      <c r="C610">
        <v>980</v>
      </c>
      <c r="D610" t="s">
        <v>667</v>
      </c>
      <c r="E610" t="str">
        <f>IF(ISNA(MATCH(A610,'ESO zone constants'!$A$2:$A$9949,0)),"","X")</f>
        <v>X</v>
      </c>
    </row>
    <row r="611" spans="1:5" x14ac:dyDescent="0.25">
      <c r="A611" s="57">
        <v>1004</v>
      </c>
      <c r="B611">
        <v>609</v>
      </c>
      <c r="C611">
        <v>980</v>
      </c>
      <c r="D611" t="s">
        <v>668</v>
      </c>
      <c r="E611" t="str">
        <f>IF(ISNA(MATCH(A611,'ESO zone constants'!$A$2:$A$9949,0)),"","X")</f>
        <v>X</v>
      </c>
    </row>
    <row r="612" spans="1:5" x14ac:dyDescent="0.25">
      <c r="A612" s="57">
        <v>1005</v>
      </c>
      <c r="B612">
        <v>610</v>
      </c>
      <c r="C612">
        <v>1005</v>
      </c>
      <c r="D612" t="s">
        <v>669</v>
      </c>
      <c r="E612" t="str">
        <f>IF(ISNA(MATCH(A612,'ESO zone constants'!$A$2:$A$9949,0)),"","X")</f>
        <v>X</v>
      </c>
    </row>
    <row r="613" spans="1:5" x14ac:dyDescent="0.25">
      <c r="A613" s="57">
        <v>1006</v>
      </c>
      <c r="B613">
        <v>611</v>
      </c>
      <c r="C613">
        <v>3</v>
      </c>
      <c r="D613" t="s">
        <v>670</v>
      </c>
      <c r="E613" t="str">
        <f>IF(ISNA(MATCH(A613,'ESO zone constants'!$A$2:$A$9949,0)),"","X")</f>
        <v>X</v>
      </c>
    </row>
    <row r="614" spans="1:5" x14ac:dyDescent="0.25">
      <c r="A614" s="57">
        <v>1007</v>
      </c>
      <c r="B614">
        <v>612</v>
      </c>
      <c r="C614">
        <v>888</v>
      </c>
      <c r="D614" t="s">
        <v>671</v>
      </c>
      <c r="E614" t="str">
        <f>IF(ISNA(MATCH(A614,'ESO zone constants'!$A$2:$A$9949,0)),"","X")</f>
        <v>X</v>
      </c>
    </row>
    <row r="615" spans="1:5" x14ac:dyDescent="0.25">
      <c r="A615" s="57">
        <v>1008</v>
      </c>
      <c r="B615">
        <v>613</v>
      </c>
      <c r="C615">
        <v>347</v>
      </c>
      <c r="D615" t="s">
        <v>672</v>
      </c>
      <c r="E615" t="str">
        <f>IF(ISNA(MATCH(A615,'ESO zone constants'!$A$2:$A$9949,0)),"","X")</f>
        <v>X</v>
      </c>
    </row>
    <row r="616" spans="1:5" x14ac:dyDescent="0.25">
      <c r="A616" s="57">
        <v>1009</v>
      </c>
      <c r="B616">
        <v>614</v>
      </c>
      <c r="C616">
        <v>92</v>
      </c>
      <c r="D616" t="s">
        <v>69</v>
      </c>
      <c r="E616" t="str">
        <f>IF(ISNA(MATCH(A616,'ESO zone constants'!$A$2:$A$9949,0)),"","X")</f>
        <v>X</v>
      </c>
    </row>
    <row r="617" spans="1:5" x14ac:dyDescent="0.25">
      <c r="A617" s="57">
        <v>1010</v>
      </c>
      <c r="B617">
        <v>615</v>
      </c>
      <c r="C617">
        <v>19</v>
      </c>
      <c r="D617" t="s">
        <v>74</v>
      </c>
      <c r="E617" t="str">
        <f>IF(ISNA(MATCH(A617,'ESO zone constants'!$A$2:$A$9949,0)),"","X")</f>
        <v>X</v>
      </c>
    </row>
    <row r="618" spans="1:5" x14ac:dyDescent="0.25">
      <c r="A618" s="57">
        <v>1011</v>
      </c>
      <c r="B618">
        <v>616</v>
      </c>
      <c r="C618">
        <v>1011</v>
      </c>
      <c r="D618" t="s">
        <v>79</v>
      </c>
      <c r="E618" t="str">
        <f>IF(ISNA(MATCH(A618,'ESO zone constants'!$A$2:$A$9949,0)),"","X")</f>
        <v>X</v>
      </c>
    </row>
    <row r="619" spans="1:5" x14ac:dyDescent="0.25">
      <c r="A619" s="57">
        <v>1012</v>
      </c>
      <c r="B619">
        <v>617</v>
      </c>
      <c r="C619">
        <v>381</v>
      </c>
      <c r="D619" t="s">
        <v>673</v>
      </c>
      <c r="E619" t="str">
        <f>IF(ISNA(MATCH(A619,'ESO zone constants'!$A$2:$A$9949,0)),"","X")</f>
        <v>X</v>
      </c>
    </row>
    <row r="620" spans="1:5" x14ac:dyDescent="0.25">
      <c r="A620" s="57">
        <v>1013</v>
      </c>
      <c r="B620">
        <v>618</v>
      </c>
      <c r="C620">
        <v>1011</v>
      </c>
      <c r="D620" t="s">
        <v>674</v>
      </c>
      <c r="E620" t="str">
        <f>IF(ISNA(MATCH(A620,'ESO zone constants'!$A$2:$A$9949,0)),"","X")</f>
        <v>X</v>
      </c>
    </row>
    <row r="621" spans="1:5" x14ac:dyDescent="0.25">
      <c r="A621" s="57">
        <v>1014</v>
      </c>
      <c r="B621">
        <v>619</v>
      </c>
      <c r="C621">
        <v>1011</v>
      </c>
      <c r="D621" t="s">
        <v>675</v>
      </c>
      <c r="E621" t="str">
        <f>IF(ISNA(MATCH(A621,'ESO zone constants'!$A$2:$A$9949,0)),"","X")</f>
        <v>X</v>
      </c>
    </row>
    <row r="622" spans="1:5" x14ac:dyDescent="0.25">
      <c r="A622" s="57">
        <v>1015</v>
      </c>
      <c r="B622">
        <v>620</v>
      </c>
      <c r="C622">
        <v>1011</v>
      </c>
      <c r="D622" t="s">
        <v>676</v>
      </c>
      <c r="E622" t="str">
        <f>IF(ISNA(MATCH(A622,'ESO zone constants'!$A$2:$A$9949,0)),"","X")</f>
        <v>X</v>
      </c>
    </row>
    <row r="623" spans="1:5" x14ac:dyDescent="0.25">
      <c r="A623" s="57">
        <v>1016</v>
      </c>
      <c r="B623">
        <v>621</v>
      </c>
      <c r="C623">
        <v>1011</v>
      </c>
      <c r="D623" t="s">
        <v>677</v>
      </c>
      <c r="E623" t="str">
        <f>IF(ISNA(MATCH(A623,'ESO zone constants'!$A$2:$A$9949,0)),"","X")</f>
        <v>X</v>
      </c>
    </row>
    <row r="624" spans="1:5" x14ac:dyDescent="0.25">
      <c r="A624" s="57">
        <v>1017</v>
      </c>
      <c r="B624">
        <v>622</v>
      </c>
      <c r="C624">
        <v>1011</v>
      </c>
      <c r="D624" t="s">
        <v>678</v>
      </c>
      <c r="E624" t="str">
        <f>IF(ISNA(MATCH(A624,'ESO zone constants'!$A$2:$A$9949,0)),"","X")</f>
        <v>X</v>
      </c>
    </row>
    <row r="625" spans="1:5" x14ac:dyDescent="0.25">
      <c r="A625" s="57">
        <v>1018</v>
      </c>
      <c r="B625">
        <v>623</v>
      </c>
      <c r="C625">
        <v>1011</v>
      </c>
      <c r="D625" t="s">
        <v>679</v>
      </c>
      <c r="E625" t="str">
        <f>IF(ISNA(MATCH(A625,'ESO zone constants'!$A$2:$A$9949,0)),"","X")</f>
        <v>X</v>
      </c>
    </row>
    <row r="626" spans="1:5" x14ac:dyDescent="0.25">
      <c r="A626" s="57">
        <v>1019</v>
      </c>
      <c r="B626">
        <v>624</v>
      </c>
      <c r="C626">
        <v>1011</v>
      </c>
      <c r="D626" t="s">
        <v>680</v>
      </c>
      <c r="E626" t="str">
        <f>IF(ISNA(MATCH(A626,'ESO zone constants'!$A$2:$A$9949,0)),"","X")</f>
        <v>X</v>
      </c>
    </row>
    <row r="627" spans="1:5" x14ac:dyDescent="0.25">
      <c r="A627" s="57">
        <v>1020</v>
      </c>
      <c r="B627">
        <v>625</v>
      </c>
      <c r="C627">
        <v>1011</v>
      </c>
      <c r="D627" t="s">
        <v>681</v>
      </c>
      <c r="E627" t="str">
        <f>IF(ISNA(MATCH(A627,'ESO zone constants'!$A$2:$A$9949,0)),"","X")</f>
        <v>X</v>
      </c>
    </row>
    <row r="628" spans="1:5" x14ac:dyDescent="0.25">
      <c r="A628" s="57">
        <v>1021</v>
      </c>
      <c r="B628">
        <v>626</v>
      </c>
      <c r="C628">
        <v>1011</v>
      </c>
      <c r="D628" t="s">
        <v>682</v>
      </c>
      <c r="E628" t="str">
        <f>IF(ISNA(MATCH(A628,'ESO zone constants'!$A$2:$A$9949,0)),"","X")</f>
        <v>X</v>
      </c>
    </row>
    <row r="629" spans="1:5" x14ac:dyDescent="0.25">
      <c r="A629" s="57">
        <v>1022</v>
      </c>
      <c r="B629">
        <v>627</v>
      </c>
      <c r="C629">
        <v>1011</v>
      </c>
      <c r="D629" t="s">
        <v>683</v>
      </c>
      <c r="E629" t="str">
        <f>IF(ISNA(MATCH(A629,'ESO zone constants'!$A$2:$A$9949,0)),"","X")</f>
        <v>X</v>
      </c>
    </row>
    <row r="630" spans="1:5" x14ac:dyDescent="0.25">
      <c r="A630" s="57">
        <v>1023</v>
      </c>
      <c r="B630">
        <v>628</v>
      </c>
      <c r="C630">
        <v>1011</v>
      </c>
      <c r="D630" t="s">
        <v>684</v>
      </c>
      <c r="E630" t="str">
        <f>IF(ISNA(MATCH(A630,'ESO zone constants'!$A$2:$A$9949,0)),"","X")</f>
        <v>X</v>
      </c>
    </row>
    <row r="631" spans="1:5" x14ac:dyDescent="0.25">
      <c r="A631" s="57">
        <v>1024</v>
      </c>
      <c r="B631">
        <v>629</v>
      </c>
      <c r="C631">
        <v>1011</v>
      </c>
      <c r="D631" t="s">
        <v>685</v>
      </c>
      <c r="E631" t="str">
        <f>IF(ISNA(MATCH(A631,'ESO zone constants'!$A$2:$A$9949,0)),"","X")</f>
        <v>X</v>
      </c>
    </row>
    <row r="632" spans="1:5" x14ac:dyDescent="0.25">
      <c r="A632" s="57">
        <v>1025</v>
      </c>
      <c r="B632">
        <v>630</v>
      </c>
      <c r="C632">
        <v>1011</v>
      </c>
      <c r="D632" t="s">
        <v>686</v>
      </c>
      <c r="E632" t="str">
        <f>IF(ISNA(MATCH(A632,'ESO zone constants'!$A$2:$A$9949,0)),"","X")</f>
        <v>X</v>
      </c>
    </row>
    <row r="633" spans="1:5" x14ac:dyDescent="0.25">
      <c r="A633" s="57">
        <v>1026</v>
      </c>
      <c r="B633">
        <v>631</v>
      </c>
      <c r="C633">
        <v>1011</v>
      </c>
      <c r="D633" t="s">
        <v>687</v>
      </c>
      <c r="E633" t="str">
        <f>IF(ISNA(MATCH(A633,'ESO zone constants'!$A$2:$A$9949,0)),"","X")</f>
        <v>X</v>
      </c>
    </row>
    <row r="634" spans="1:5" x14ac:dyDescent="0.25">
      <c r="A634" s="57">
        <v>1027</v>
      </c>
      <c r="B634">
        <v>632</v>
      </c>
      <c r="C634">
        <v>1011</v>
      </c>
      <c r="D634" t="s">
        <v>688</v>
      </c>
      <c r="E634" t="str">
        <f>IF(ISNA(MATCH(A634,'ESO zone constants'!$A$2:$A$9949,0)),"","X")</f>
        <v>X</v>
      </c>
    </row>
    <row r="635" spans="1:5" x14ac:dyDescent="0.25">
      <c r="A635" s="57">
        <v>1028</v>
      </c>
      <c r="B635">
        <v>633</v>
      </c>
      <c r="C635">
        <v>1011</v>
      </c>
      <c r="D635" t="s">
        <v>689</v>
      </c>
      <c r="E635" t="str">
        <f>IF(ISNA(MATCH(A635,'ESO zone constants'!$A$2:$A$9949,0)),"","X")</f>
        <v>X</v>
      </c>
    </row>
    <row r="636" spans="1:5" x14ac:dyDescent="0.25">
      <c r="A636" s="57">
        <v>1029</v>
      </c>
      <c r="B636">
        <v>634</v>
      </c>
      <c r="C636">
        <v>1011</v>
      </c>
      <c r="D636" t="s">
        <v>690</v>
      </c>
      <c r="E636" t="str">
        <f>IF(ISNA(MATCH(A636,'ESO zone constants'!$A$2:$A$9949,0)),"","X")</f>
        <v>X</v>
      </c>
    </row>
    <row r="637" spans="1:5" x14ac:dyDescent="0.25">
      <c r="A637" s="57">
        <v>1030</v>
      </c>
      <c r="B637">
        <v>635</v>
      </c>
      <c r="C637">
        <v>1011</v>
      </c>
      <c r="D637" t="s">
        <v>691</v>
      </c>
      <c r="E637" t="str">
        <f>IF(ISNA(MATCH(A637,'ESO zone constants'!$A$2:$A$9949,0)),"","X")</f>
        <v>X</v>
      </c>
    </row>
    <row r="638" spans="1:5" x14ac:dyDescent="0.25">
      <c r="A638" s="57">
        <v>1031</v>
      </c>
      <c r="B638">
        <v>636</v>
      </c>
      <c r="C638">
        <v>1011</v>
      </c>
      <c r="D638" t="s">
        <v>692</v>
      </c>
      <c r="E638" t="str">
        <f>IF(ISNA(MATCH(A638,'ESO zone constants'!$A$2:$A$9949,0)),"","X")</f>
        <v>X</v>
      </c>
    </row>
    <row r="639" spans="1:5" x14ac:dyDescent="0.25">
      <c r="A639" s="57">
        <v>1032</v>
      </c>
      <c r="B639">
        <v>637</v>
      </c>
      <c r="C639">
        <v>1011</v>
      </c>
      <c r="D639" t="s">
        <v>693</v>
      </c>
      <c r="E639" t="str">
        <f>IF(ISNA(MATCH(A639,'ESO zone constants'!$A$2:$A$9949,0)),"","X")</f>
        <v>X</v>
      </c>
    </row>
    <row r="640" spans="1:5" x14ac:dyDescent="0.25">
      <c r="A640" s="57">
        <v>1033</v>
      </c>
      <c r="B640">
        <v>638</v>
      </c>
      <c r="C640">
        <v>1011</v>
      </c>
      <c r="D640" t="s">
        <v>694</v>
      </c>
      <c r="E640" t="str">
        <f>IF(ISNA(MATCH(A640,'ESO zone constants'!$A$2:$A$9949,0)),"","X")</f>
        <v>X</v>
      </c>
    </row>
    <row r="641" spans="1:5" x14ac:dyDescent="0.25">
      <c r="A641" s="57">
        <v>1034</v>
      </c>
      <c r="B641">
        <v>639</v>
      </c>
      <c r="C641">
        <v>1011</v>
      </c>
      <c r="D641" t="s">
        <v>695</v>
      </c>
      <c r="E641" t="str">
        <f>IF(ISNA(MATCH(A641,'ESO zone constants'!$A$2:$A$9949,0)),"","X")</f>
        <v>X</v>
      </c>
    </row>
    <row r="642" spans="1:5" x14ac:dyDescent="0.25">
      <c r="A642" s="57">
        <v>1035</v>
      </c>
      <c r="B642">
        <v>640</v>
      </c>
      <c r="C642">
        <v>1011</v>
      </c>
      <c r="D642" t="s">
        <v>673</v>
      </c>
      <c r="E642" t="str">
        <f>IF(ISNA(MATCH(A642,'ESO zone constants'!$A$2:$A$9949,0)),"","X")</f>
        <v>X</v>
      </c>
    </row>
    <row r="643" spans="1:5" x14ac:dyDescent="0.25">
      <c r="A643" s="57">
        <v>1036</v>
      </c>
      <c r="B643">
        <v>641</v>
      </c>
      <c r="C643">
        <v>1011</v>
      </c>
      <c r="D643" t="s">
        <v>696</v>
      </c>
      <c r="E643" t="str">
        <f>IF(ISNA(MATCH(A643,'ESO zone constants'!$A$2:$A$9949,0)),"","X")</f>
        <v>X</v>
      </c>
    </row>
    <row r="644" spans="1:5" x14ac:dyDescent="0.25">
      <c r="A644" s="57">
        <v>1037</v>
      </c>
      <c r="B644">
        <v>642</v>
      </c>
      <c r="C644">
        <v>1011</v>
      </c>
      <c r="D644" t="s">
        <v>697</v>
      </c>
      <c r="E644" t="str">
        <f>IF(ISNA(MATCH(A644,'ESO zone constants'!$A$2:$A$9949,0)),"","X")</f>
        <v>X</v>
      </c>
    </row>
    <row r="645" spans="1:5" x14ac:dyDescent="0.25">
      <c r="A645" s="57">
        <v>1038</v>
      </c>
      <c r="B645">
        <v>643</v>
      </c>
      <c r="C645">
        <v>1011</v>
      </c>
      <c r="D645" t="s">
        <v>698</v>
      </c>
      <c r="E645" t="str">
        <f>IF(ISNA(MATCH(A645,'ESO zone constants'!$A$2:$A$9949,0)),"","X")</f>
        <v>X</v>
      </c>
    </row>
    <row r="646" spans="1:5" x14ac:dyDescent="0.25">
      <c r="A646" s="57">
        <v>1039</v>
      </c>
      <c r="B646">
        <v>644</v>
      </c>
      <c r="C646">
        <v>1011</v>
      </c>
      <c r="D646" t="s">
        <v>699</v>
      </c>
      <c r="E646" t="str">
        <f>IF(ISNA(MATCH(A646,'ESO zone constants'!$A$2:$A$9949,0)),"","X")</f>
        <v>X</v>
      </c>
    </row>
    <row r="647" spans="1:5" x14ac:dyDescent="0.25">
      <c r="A647" s="57">
        <v>1040</v>
      </c>
      <c r="B647">
        <v>645</v>
      </c>
      <c r="C647">
        <v>1011</v>
      </c>
      <c r="D647" t="s">
        <v>666</v>
      </c>
      <c r="E647" t="str">
        <f>IF(ISNA(MATCH(A647,'ESO zone constants'!$A$2:$A$9949,0)),"","X")</f>
        <v>X</v>
      </c>
    </row>
    <row r="648" spans="1:5" x14ac:dyDescent="0.25">
      <c r="A648" s="57">
        <v>1042</v>
      </c>
      <c r="B648">
        <v>646</v>
      </c>
      <c r="C648">
        <v>684</v>
      </c>
      <c r="D648" t="s">
        <v>700</v>
      </c>
      <c r="E648" t="str">
        <f>IF(ISNA(MATCH(A648,'ESO zone constants'!$A$2:$A$9949,0)),"","X")</f>
        <v>X</v>
      </c>
    </row>
    <row r="649" spans="1:5" x14ac:dyDescent="0.25">
      <c r="A649" s="57">
        <v>1043</v>
      </c>
      <c r="B649">
        <v>647</v>
      </c>
      <c r="C649">
        <v>980</v>
      </c>
      <c r="D649" t="s">
        <v>701</v>
      </c>
      <c r="E649" t="str">
        <f>IF(ISNA(MATCH(A649,'ESO zone constants'!$A$2:$A$9949,0)),"","X")</f>
        <v>X</v>
      </c>
    </row>
    <row r="650" spans="1:5" x14ac:dyDescent="0.25">
      <c r="A650" s="57">
        <v>1044</v>
      </c>
      <c r="B650">
        <v>648</v>
      </c>
      <c r="C650">
        <v>823</v>
      </c>
      <c r="D650" t="s">
        <v>702</v>
      </c>
      <c r="E650" t="str">
        <f>IF(ISNA(MATCH(A650,'ESO zone constants'!$A$2:$A$9949,0)),"","X")</f>
        <v>X</v>
      </c>
    </row>
    <row r="651" spans="1:5" x14ac:dyDescent="0.25">
      <c r="A651" s="57">
        <v>1045</v>
      </c>
      <c r="B651">
        <v>649</v>
      </c>
      <c r="C651">
        <v>816</v>
      </c>
      <c r="D651" t="s">
        <v>703</v>
      </c>
      <c r="E651" t="str">
        <f>IF(ISNA(MATCH(A651,'ESO zone constants'!$A$2:$A$9949,0)),"","X")</f>
        <v>X</v>
      </c>
    </row>
    <row r="652" spans="1:5" x14ac:dyDescent="0.25">
      <c r="A652" s="57">
        <v>1046</v>
      </c>
      <c r="B652">
        <v>650</v>
      </c>
      <c r="C652">
        <v>1011</v>
      </c>
      <c r="D652" t="s">
        <v>704</v>
      </c>
      <c r="E652" t="str">
        <f>IF(ISNA(MATCH(A652,'ESO zone constants'!$A$2:$A$9949,0)),"","X")</f>
        <v>X</v>
      </c>
    </row>
    <row r="653" spans="1:5" x14ac:dyDescent="0.25">
      <c r="A653" s="57">
        <v>1047</v>
      </c>
      <c r="B653">
        <v>651</v>
      </c>
      <c r="C653">
        <v>1011</v>
      </c>
      <c r="D653" t="s">
        <v>705</v>
      </c>
      <c r="E653" t="str">
        <f>IF(ISNA(MATCH(A653,'ESO zone constants'!$A$2:$A$9949,0)),"","X")</f>
        <v>X</v>
      </c>
    </row>
    <row r="654" spans="1:5" x14ac:dyDescent="0.25">
      <c r="A654" s="57">
        <v>1048</v>
      </c>
      <c r="B654">
        <v>652</v>
      </c>
      <c r="C654">
        <v>1011</v>
      </c>
      <c r="D654" t="s">
        <v>706</v>
      </c>
      <c r="E654" t="str">
        <f>IF(ISNA(MATCH(A654,'ESO zone constants'!$A$2:$A$9949,0)),"","X")</f>
        <v>X</v>
      </c>
    </row>
    <row r="655" spans="1:5" x14ac:dyDescent="0.25">
      <c r="A655" s="57">
        <v>1051</v>
      </c>
      <c r="B655">
        <v>653</v>
      </c>
      <c r="C655">
        <v>1011</v>
      </c>
      <c r="D655" t="s">
        <v>707</v>
      </c>
      <c r="E655" t="str">
        <f>IF(ISNA(MATCH(A655,'ESO zone constants'!$A$2:$A$9949,0)),"","X")</f>
        <v>X</v>
      </c>
    </row>
    <row r="656" spans="1:5" x14ac:dyDescent="0.25">
      <c r="A656" s="57">
        <v>1052</v>
      </c>
      <c r="B656">
        <v>654</v>
      </c>
      <c r="C656">
        <v>382</v>
      </c>
      <c r="D656" t="s">
        <v>73</v>
      </c>
      <c r="E656" t="str">
        <f>IF(ISNA(MATCH(A656,'ESO zone constants'!$A$2:$A$9949,0)),"","X")</f>
        <v>X</v>
      </c>
    </row>
    <row r="657" spans="1:5" x14ac:dyDescent="0.25">
      <c r="A657" s="57">
        <v>1055</v>
      </c>
      <c r="B657">
        <v>655</v>
      </c>
      <c r="C657">
        <v>108</v>
      </c>
      <c r="D657" t="s">
        <v>41</v>
      </c>
      <c r="E657" t="str">
        <f>IF(ISNA(MATCH(A657,'ESO zone constants'!$A$2:$A$9949,0)),"","X")</f>
        <v>X</v>
      </c>
    </row>
    <row r="658" spans="1:5" x14ac:dyDescent="0.25">
      <c r="A658" s="57">
        <v>1059</v>
      </c>
      <c r="B658">
        <v>656</v>
      </c>
      <c r="C658">
        <v>1011</v>
      </c>
      <c r="D658" t="s">
        <v>709</v>
      </c>
      <c r="E658" t="str">
        <f>IF(ISNA(MATCH(A658,'ESO zone constants'!$A$2:$A$9949,0)),"","X")</f>
        <v>X</v>
      </c>
    </row>
    <row r="659" spans="1:5" x14ac:dyDescent="0.25">
      <c r="A659" s="57">
        <v>1060</v>
      </c>
      <c r="B659">
        <v>657</v>
      </c>
      <c r="C659">
        <v>1011</v>
      </c>
      <c r="D659" t="s">
        <v>710</v>
      </c>
      <c r="E659" t="str">
        <f>IF(ISNA(MATCH(A659,'ESO zone constants'!$A$2:$A$9949,0)),"","X")</f>
        <v>X</v>
      </c>
    </row>
    <row r="660" spans="1:5" x14ac:dyDescent="0.25">
      <c r="A660" s="57">
        <v>1061</v>
      </c>
      <c r="B660">
        <v>658</v>
      </c>
      <c r="C660">
        <v>1011</v>
      </c>
      <c r="D660" t="s">
        <v>711</v>
      </c>
      <c r="E660" t="str">
        <f>IF(ISNA(MATCH(A660,'ESO zone constants'!$A$2:$A$9949,0)),"","X")</f>
        <v>X</v>
      </c>
    </row>
    <row r="661" spans="1:5" x14ac:dyDescent="0.25">
      <c r="A661" s="57">
        <v>1063</v>
      </c>
      <c r="B661">
        <v>659</v>
      </c>
      <c r="C661">
        <v>1027</v>
      </c>
      <c r="D661" t="s">
        <v>713</v>
      </c>
      <c r="E661" t="str">
        <f>IF(ISNA(MATCH(A661,'ESO zone constants'!$A$2:$A$9949,0)),"","X")</f>
        <v>X</v>
      </c>
    </row>
    <row r="662" spans="1:5" x14ac:dyDescent="0.25">
      <c r="A662" s="57">
        <v>1064</v>
      </c>
      <c r="B662">
        <v>660</v>
      </c>
      <c r="C662">
        <v>103</v>
      </c>
      <c r="D662" t="s">
        <v>714</v>
      </c>
      <c r="E662" t="str">
        <f>IF(ISNA(MATCH(A662,'ESO zone constants'!$A$2:$A$9949,0)),"","X")</f>
        <v>X</v>
      </c>
    </row>
    <row r="663" spans="1:5" x14ac:dyDescent="0.25">
      <c r="A663" s="57">
        <v>1065</v>
      </c>
      <c r="B663">
        <v>661</v>
      </c>
      <c r="C663">
        <v>726</v>
      </c>
      <c r="D663" t="s">
        <v>715</v>
      </c>
      <c r="E663" t="str">
        <f>IF(ISNA(MATCH(A663,'ESO zone constants'!$A$2:$A$9949,0)),"","X")</f>
        <v>X</v>
      </c>
    </row>
    <row r="664" spans="1:5" x14ac:dyDescent="0.25">
      <c r="A664" s="57">
        <v>1066</v>
      </c>
      <c r="B664">
        <v>662</v>
      </c>
      <c r="C664">
        <v>726</v>
      </c>
      <c r="D664" t="s">
        <v>716</v>
      </c>
      <c r="E664" t="str">
        <f>IF(ISNA(MATCH(A664,'ESO zone constants'!$A$2:$A$9949,0)),"","X")</f>
        <v>X</v>
      </c>
    </row>
    <row r="665" spans="1:5" x14ac:dyDescent="0.25">
      <c r="A665" s="57">
        <v>1067</v>
      </c>
      <c r="B665">
        <v>663</v>
      </c>
      <c r="C665">
        <v>726</v>
      </c>
      <c r="D665" t="s">
        <v>717</v>
      </c>
      <c r="E665" t="str">
        <f>IF(ISNA(MATCH(A665,'ESO zone constants'!$A$2:$A$9949,0)),"","X")</f>
        <v>X</v>
      </c>
    </row>
    <row r="666" spans="1:5" x14ac:dyDescent="0.25">
      <c r="A666" s="57">
        <v>1068</v>
      </c>
      <c r="B666">
        <v>664</v>
      </c>
      <c r="C666">
        <v>726</v>
      </c>
      <c r="D666" t="s">
        <v>718</v>
      </c>
      <c r="E666" t="str">
        <f>IF(ISNA(MATCH(A666,'ESO zone constants'!$A$2:$A$9949,0)),"","X")</f>
        <v>X</v>
      </c>
    </row>
    <row r="667" spans="1:5" x14ac:dyDescent="0.25">
      <c r="A667" s="57">
        <v>1069</v>
      </c>
      <c r="B667">
        <v>665</v>
      </c>
      <c r="C667">
        <v>726</v>
      </c>
      <c r="D667" t="s">
        <v>719</v>
      </c>
      <c r="E667" t="str">
        <f>IF(ISNA(MATCH(A667,'ESO zone constants'!$A$2:$A$9949,0)),"","X")</f>
        <v>X</v>
      </c>
    </row>
    <row r="668" spans="1:5" x14ac:dyDescent="0.25">
      <c r="A668" s="57">
        <v>1070</v>
      </c>
      <c r="B668">
        <v>666</v>
      </c>
      <c r="C668">
        <v>726</v>
      </c>
      <c r="D668" t="s">
        <v>720</v>
      </c>
      <c r="E668" t="str">
        <f>IF(ISNA(MATCH(A668,'ESO zone constants'!$A$2:$A$9949,0)),"","X")</f>
        <v>X</v>
      </c>
    </row>
    <row r="669" spans="1:5" x14ac:dyDescent="0.25">
      <c r="A669" s="57">
        <v>1071</v>
      </c>
      <c r="B669">
        <v>667</v>
      </c>
      <c r="C669">
        <v>726</v>
      </c>
      <c r="D669" t="s">
        <v>721</v>
      </c>
      <c r="E669" t="str">
        <f>IF(ISNA(MATCH(A669,'ESO zone constants'!$A$2:$A$9949,0)),"","X")</f>
        <v>X</v>
      </c>
    </row>
    <row r="670" spans="1:5" x14ac:dyDescent="0.25">
      <c r="A670" s="57">
        <v>1072</v>
      </c>
      <c r="B670">
        <v>668</v>
      </c>
      <c r="C670">
        <v>117</v>
      </c>
      <c r="D670" t="s">
        <v>722</v>
      </c>
      <c r="E670" t="str">
        <f>IF(ISNA(MATCH(A670,'ESO zone constants'!$A$2:$A$9949,0)),"","X")</f>
        <v>X</v>
      </c>
    </row>
    <row r="671" spans="1:5" x14ac:dyDescent="0.25">
      <c r="A671" s="57">
        <v>1073</v>
      </c>
      <c r="B671">
        <v>669</v>
      </c>
      <c r="C671">
        <v>726</v>
      </c>
      <c r="D671" t="s">
        <v>723</v>
      </c>
      <c r="E671" t="str">
        <f>IF(ISNA(MATCH(A671,'ESO zone constants'!$A$2:$A$9949,0)),"","X")</f>
        <v>X</v>
      </c>
    </row>
    <row r="672" spans="1:5" x14ac:dyDescent="0.25">
      <c r="A672" s="57">
        <v>1074</v>
      </c>
      <c r="B672">
        <v>670</v>
      </c>
      <c r="C672">
        <v>41</v>
      </c>
      <c r="D672" t="s">
        <v>724</v>
      </c>
      <c r="E672" t="str">
        <f>IF(ISNA(MATCH(A672,'ESO zone constants'!$A$2:$A$9949,0)),"","X")</f>
        <v>X</v>
      </c>
    </row>
    <row r="673" spans="1:5" x14ac:dyDescent="0.25">
      <c r="A673" s="57">
        <v>1075</v>
      </c>
      <c r="B673">
        <v>671</v>
      </c>
      <c r="C673">
        <v>381</v>
      </c>
      <c r="D673" t="s">
        <v>724</v>
      </c>
      <c r="E673" t="str">
        <f>IF(ISNA(MATCH(A673,'ESO zone constants'!$A$2:$A$9949,0)),"","X")</f>
        <v>X</v>
      </c>
    </row>
    <row r="674" spans="1:5" x14ac:dyDescent="0.25">
      <c r="A674" s="57">
        <v>1076</v>
      </c>
      <c r="B674">
        <v>672</v>
      </c>
      <c r="C674">
        <v>3</v>
      </c>
      <c r="D674" t="s">
        <v>724</v>
      </c>
      <c r="E674" t="str">
        <f>IF(ISNA(MATCH(A674,'ESO zone constants'!$A$2:$A$9949,0)),"","X")</f>
        <v>X</v>
      </c>
    </row>
    <row r="675" spans="1:5" x14ac:dyDescent="0.25">
      <c r="A675" s="57">
        <v>1077</v>
      </c>
      <c r="B675">
        <v>673</v>
      </c>
      <c r="C675">
        <v>726</v>
      </c>
      <c r="D675" t="s">
        <v>725</v>
      </c>
      <c r="E675" t="str">
        <f>IF(ISNA(MATCH(A675,'ESO zone constants'!$A$2:$A$9949,0)),"","X")</f>
        <v>X</v>
      </c>
    </row>
    <row r="676" spans="1:5" x14ac:dyDescent="0.25">
      <c r="A676" s="57">
        <v>1078</v>
      </c>
      <c r="B676">
        <v>674</v>
      </c>
      <c r="C676">
        <v>726</v>
      </c>
      <c r="D676" t="s">
        <v>726</v>
      </c>
      <c r="E676" t="str">
        <f>IF(ISNA(MATCH(A676,'ESO zone constants'!$A$2:$A$9949,0)),"","X")</f>
        <v>X</v>
      </c>
    </row>
    <row r="677" spans="1:5" x14ac:dyDescent="0.25">
      <c r="A677" s="57">
        <v>1079</v>
      </c>
      <c r="B677">
        <v>675</v>
      </c>
      <c r="C677">
        <v>726</v>
      </c>
      <c r="D677" t="s">
        <v>727</v>
      </c>
      <c r="E677" t="str">
        <f>IF(ISNA(MATCH(A677,'ESO zone constants'!$A$2:$A$9949,0)),"","X")</f>
        <v>X</v>
      </c>
    </row>
    <row r="678" spans="1:5" x14ac:dyDescent="0.25">
      <c r="A678" s="57">
        <v>1080</v>
      </c>
      <c r="B678">
        <v>676</v>
      </c>
      <c r="C678">
        <v>101</v>
      </c>
      <c r="D678" t="s">
        <v>64</v>
      </c>
      <c r="E678" t="str">
        <f>IF(ISNA(MATCH(A678,'ESO zone constants'!$A$2:$A$9949,0)),"","X")</f>
        <v>X</v>
      </c>
    </row>
    <row r="679" spans="1:5" x14ac:dyDescent="0.25">
      <c r="A679" s="57">
        <v>1081</v>
      </c>
      <c r="B679">
        <v>677</v>
      </c>
      <c r="C679">
        <v>823</v>
      </c>
      <c r="D679" t="s">
        <v>67</v>
      </c>
      <c r="E679" t="str">
        <f>IF(ISNA(MATCH(A679,'ESO zone constants'!$A$2:$A$9949,0)),"","X")</f>
        <v>X</v>
      </c>
    </row>
    <row r="680" spans="1:5" x14ac:dyDescent="0.25">
      <c r="A680" s="57">
        <v>1082</v>
      </c>
      <c r="B680">
        <v>678</v>
      </c>
      <c r="C680">
        <v>726</v>
      </c>
      <c r="D680" t="s">
        <v>728</v>
      </c>
      <c r="E680" t="str">
        <f>IF(ISNA(MATCH(A680,'ESO zone constants'!$A$2:$A$9949,0)),"","X")</f>
        <v>X</v>
      </c>
    </row>
    <row r="681" spans="1:5" x14ac:dyDescent="0.25">
      <c r="A681" s="57">
        <v>1083</v>
      </c>
      <c r="B681">
        <v>679</v>
      </c>
      <c r="C681">
        <v>726</v>
      </c>
      <c r="D681" t="s">
        <v>729</v>
      </c>
      <c r="E681" t="str">
        <f>IF(ISNA(MATCH(A681,'ESO zone constants'!$A$2:$A$9949,0)),"","X")</f>
        <v>X</v>
      </c>
    </row>
    <row r="682" spans="1:5" x14ac:dyDescent="0.25">
      <c r="A682" s="57">
        <v>1085</v>
      </c>
      <c r="B682">
        <v>680</v>
      </c>
      <c r="C682">
        <v>1085</v>
      </c>
      <c r="D682" t="s">
        <v>731</v>
      </c>
      <c r="E682" t="str">
        <f>IF(ISNA(MATCH(A682,'ESO zone constants'!$A$2:$A$9949,0)),"","X")</f>
        <v>X</v>
      </c>
    </row>
    <row r="683" spans="1:5" x14ac:dyDescent="0.25">
      <c r="A683" s="57">
        <v>1086</v>
      </c>
      <c r="B683">
        <v>681</v>
      </c>
      <c r="C683">
        <v>1086</v>
      </c>
      <c r="D683" t="s">
        <v>1559</v>
      </c>
      <c r="E683" t="str">
        <f>IF(ISNA(MATCH(A683,'ESO zone constants'!$A$2:$A$9949,0)),"","X")</f>
        <v>X</v>
      </c>
    </row>
    <row r="684" spans="1:5" x14ac:dyDescent="0.25">
      <c r="A684" s="57">
        <v>1088</v>
      </c>
      <c r="B684">
        <v>682</v>
      </c>
      <c r="C684">
        <v>1086</v>
      </c>
      <c r="D684" t="s">
        <v>1587</v>
      </c>
      <c r="E684" t="str">
        <f>IF(ISNA(MATCH(A684,'ESO zone constants'!$A$2:$A$9949,0)),"","X")</f>
        <v>X</v>
      </c>
    </row>
    <row r="685" spans="1:5" x14ac:dyDescent="0.25">
      <c r="A685" s="57">
        <v>1089</v>
      </c>
      <c r="B685">
        <v>683</v>
      </c>
      <c r="C685">
        <v>1086</v>
      </c>
      <c r="D685" t="s">
        <v>1560</v>
      </c>
      <c r="E685" t="str">
        <f>IF(ISNA(MATCH(A685,'ESO zone constants'!$A$2:$A$9949,0)),"","X")</f>
        <v>X</v>
      </c>
    </row>
    <row r="686" spans="1:5" x14ac:dyDescent="0.25">
      <c r="A686" s="57">
        <v>1090</v>
      </c>
      <c r="B686">
        <v>684</v>
      </c>
      <c r="C686">
        <v>1086</v>
      </c>
      <c r="D686" t="s">
        <v>1561</v>
      </c>
      <c r="E686" t="str">
        <f>IF(ISNA(MATCH(A686,'ESO zone constants'!$A$2:$A$9949,0)),"","X")</f>
        <v>X</v>
      </c>
    </row>
    <row r="687" spans="1:5" x14ac:dyDescent="0.25">
      <c r="A687" s="57">
        <v>1091</v>
      </c>
      <c r="B687">
        <v>685</v>
      </c>
      <c r="C687">
        <v>1086</v>
      </c>
      <c r="D687" t="s">
        <v>1562</v>
      </c>
      <c r="E687" t="str">
        <f>IF(ISNA(MATCH(A687,'ESO zone constants'!$A$2:$A$9949,0)),"","X")</f>
        <v>X</v>
      </c>
    </row>
    <row r="688" spans="1:5" x14ac:dyDescent="0.25">
      <c r="A688" s="57">
        <v>1092</v>
      </c>
      <c r="B688">
        <v>686</v>
      </c>
      <c r="C688">
        <v>1086</v>
      </c>
      <c r="D688" t="s">
        <v>1563</v>
      </c>
      <c r="E688" t="str">
        <f>IF(ISNA(MATCH(A688,'ESO zone constants'!$A$2:$A$9949,0)),"","X")</f>
        <v>X</v>
      </c>
    </row>
    <row r="689" spans="1:5" x14ac:dyDescent="0.25">
      <c r="A689" s="57">
        <v>1094</v>
      </c>
      <c r="B689">
        <v>687</v>
      </c>
      <c r="C689">
        <v>1086</v>
      </c>
      <c r="D689" t="s">
        <v>1564</v>
      </c>
      <c r="E689" t="str">
        <f>IF(ISNA(MATCH(A689,'ESO zone constants'!$A$2:$A$9949,0)),"","X")</f>
        <v>X</v>
      </c>
    </row>
    <row r="690" spans="1:5" x14ac:dyDescent="0.25">
      <c r="A690" s="57">
        <v>1095</v>
      </c>
      <c r="B690">
        <v>688</v>
      </c>
      <c r="C690">
        <v>1086</v>
      </c>
      <c r="D690" t="s">
        <v>1565</v>
      </c>
      <c r="E690" t="str">
        <f>IF(ISNA(MATCH(A690,'ESO zone constants'!$A$2:$A$9949,0)),"","X")</f>
        <v>X</v>
      </c>
    </row>
    <row r="691" spans="1:5" x14ac:dyDescent="0.25">
      <c r="A691" s="57">
        <v>1096</v>
      </c>
      <c r="B691">
        <v>689</v>
      </c>
      <c r="C691">
        <v>1086</v>
      </c>
      <c r="D691" t="s">
        <v>1566</v>
      </c>
      <c r="E691" t="str">
        <f>IF(ISNA(MATCH(A691,'ESO zone constants'!$A$2:$A$9949,0)),"","X")</f>
        <v>X</v>
      </c>
    </row>
    <row r="692" spans="1:5" x14ac:dyDescent="0.25">
      <c r="A692" s="57">
        <v>1097</v>
      </c>
      <c r="B692">
        <v>690</v>
      </c>
      <c r="C692">
        <v>1086</v>
      </c>
      <c r="D692" t="s">
        <v>1567</v>
      </c>
      <c r="E692" t="str">
        <f>IF(ISNA(MATCH(A692,'ESO zone constants'!$A$2:$A$9949,0)),"","X")</f>
        <v>X</v>
      </c>
    </row>
    <row r="693" spans="1:5" x14ac:dyDescent="0.25">
      <c r="A693" s="57">
        <v>1098</v>
      </c>
      <c r="B693">
        <v>691</v>
      </c>
      <c r="C693">
        <v>1086</v>
      </c>
      <c r="D693" t="s">
        <v>1568</v>
      </c>
      <c r="E693" t="str">
        <f>IF(ISNA(MATCH(A693,'ESO zone constants'!$A$2:$A$9949,0)),"","X")</f>
        <v>X</v>
      </c>
    </row>
    <row r="694" spans="1:5" x14ac:dyDescent="0.25">
      <c r="A694" s="57">
        <v>1099</v>
      </c>
      <c r="B694">
        <v>692</v>
      </c>
      <c r="C694">
        <v>1086</v>
      </c>
      <c r="D694" t="s">
        <v>1569</v>
      </c>
      <c r="E694" t="str">
        <f>IF(ISNA(MATCH(A694,'ESO zone constants'!$A$2:$A$9949,0)),"","X")</f>
        <v>X</v>
      </c>
    </row>
    <row r="695" spans="1:5" x14ac:dyDescent="0.25">
      <c r="A695" s="57">
        <v>1101</v>
      </c>
      <c r="B695">
        <v>693</v>
      </c>
      <c r="C695">
        <v>1086</v>
      </c>
      <c r="D695" t="s">
        <v>1570</v>
      </c>
      <c r="E695" t="str">
        <f>IF(ISNA(MATCH(A695,'ESO zone constants'!$A$2:$A$9949,0)),"","X")</f>
        <v>X</v>
      </c>
    </row>
    <row r="696" spans="1:5" x14ac:dyDescent="0.25">
      <c r="A696" s="57">
        <v>1102</v>
      </c>
      <c r="B696">
        <v>694</v>
      </c>
      <c r="C696">
        <v>1086</v>
      </c>
      <c r="D696" t="s">
        <v>1571</v>
      </c>
      <c r="E696" t="str">
        <f>IF(ISNA(MATCH(A696,'ESO zone constants'!$A$2:$A$9949,0)),"","X")</f>
        <v>X</v>
      </c>
    </row>
    <row r="697" spans="1:5" x14ac:dyDescent="0.25">
      <c r="A697" s="57">
        <v>1103</v>
      </c>
      <c r="B697">
        <v>695</v>
      </c>
      <c r="C697">
        <v>1086</v>
      </c>
      <c r="D697" t="s">
        <v>1572</v>
      </c>
      <c r="E697" t="str">
        <f>IF(ISNA(MATCH(A697,'ESO zone constants'!$A$2:$A$9949,0)),"","X")</f>
        <v>X</v>
      </c>
    </row>
    <row r="698" spans="1:5" x14ac:dyDescent="0.25">
      <c r="A698" s="57">
        <v>1105</v>
      </c>
      <c r="B698">
        <v>696</v>
      </c>
      <c r="C698">
        <v>1086</v>
      </c>
      <c r="D698" t="s">
        <v>1573</v>
      </c>
      <c r="E698" t="str">
        <f>IF(ISNA(MATCH(A698,'ESO zone constants'!$A$2:$A$9949,0)),"","X")</f>
        <v>X</v>
      </c>
    </row>
    <row r="699" spans="1:5" x14ac:dyDescent="0.25">
      <c r="A699" s="57">
        <v>1106</v>
      </c>
      <c r="B699">
        <v>697</v>
      </c>
      <c r="C699">
        <v>1086</v>
      </c>
      <c r="D699" t="s">
        <v>1574</v>
      </c>
      <c r="E699" t="str">
        <f>IF(ISNA(MATCH(A699,'ESO zone constants'!$A$2:$A$9949,0)),"","X")</f>
        <v>X</v>
      </c>
    </row>
    <row r="700" spans="1:5" x14ac:dyDescent="0.25">
      <c r="A700" s="57">
        <v>1107</v>
      </c>
      <c r="B700">
        <v>698</v>
      </c>
      <c r="C700">
        <v>1107</v>
      </c>
      <c r="D700" t="s">
        <v>733</v>
      </c>
      <c r="E700" t="str">
        <f>IF(ISNA(MATCH(A700,'ESO zone constants'!$A$2:$A$9949,0)),"","X")</f>
        <v>X</v>
      </c>
    </row>
    <row r="701" spans="1:5" x14ac:dyDescent="0.25">
      <c r="A701" s="57">
        <v>1108</v>
      </c>
      <c r="B701">
        <v>699</v>
      </c>
      <c r="C701">
        <v>1108</v>
      </c>
      <c r="D701" t="s">
        <v>732</v>
      </c>
      <c r="E701" t="str">
        <f>IF(ISNA(MATCH(A701,'ESO zone constants'!$A$2:$A$9949,0)),"","X")</f>
        <v>X</v>
      </c>
    </row>
    <row r="702" spans="1:5" x14ac:dyDescent="0.25">
      <c r="A702" s="57">
        <v>1109</v>
      </c>
      <c r="B702">
        <v>700</v>
      </c>
      <c r="C702">
        <v>1109</v>
      </c>
      <c r="D702" t="s">
        <v>730</v>
      </c>
      <c r="E702" t="str">
        <f>IF(ISNA(MATCH(A702,'ESO zone constants'!$A$2:$A$9949,0)),"","X")</f>
        <v>X</v>
      </c>
    </row>
    <row r="703" spans="1:5" x14ac:dyDescent="0.25">
      <c r="A703" s="57">
        <v>1110</v>
      </c>
      <c r="B703">
        <v>701</v>
      </c>
      <c r="C703">
        <v>1086</v>
      </c>
      <c r="D703" t="s">
        <v>1575</v>
      </c>
      <c r="E703" t="str">
        <f>IF(ISNA(MATCH(A703,'ESO zone constants'!$A$2:$A$9949,0)),"","X")</f>
        <v>X</v>
      </c>
    </row>
    <row r="704" spans="1:5" x14ac:dyDescent="0.25">
      <c r="A704" s="57">
        <v>1111</v>
      </c>
      <c r="B704">
        <v>702</v>
      </c>
      <c r="C704">
        <v>1086</v>
      </c>
      <c r="D704" t="s">
        <v>1576</v>
      </c>
      <c r="E704" t="str">
        <f>IF(ISNA(MATCH(A704,'ESO zone constants'!$A$2:$A$9949,0)),"","X")</f>
        <v>X</v>
      </c>
    </row>
    <row r="705" spans="1:5" x14ac:dyDescent="0.25">
      <c r="A705" s="57">
        <v>1112</v>
      </c>
      <c r="B705">
        <v>703</v>
      </c>
      <c r="C705">
        <v>1086</v>
      </c>
      <c r="D705" t="s">
        <v>1577</v>
      </c>
      <c r="E705" t="str">
        <f>IF(ISNA(MATCH(A705,'ESO zone constants'!$A$2:$A$9949,0)),"","X")</f>
        <v>X</v>
      </c>
    </row>
    <row r="706" spans="1:5" x14ac:dyDescent="0.25">
      <c r="A706" s="57">
        <v>1113</v>
      </c>
      <c r="B706">
        <v>704</v>
      </c>
      <c r="C706">
        <v>1086</v>
      </c>
      <c r="D706" t="s">
        <v>1578</v>
      </c>
      <c r="E706" t="str">
        <f>IF(ISNA(MATCH(A706,'ESO zone constants'!$A$2:$A$9949,0)),"","X")</f>
        <v>X</v>
      </c>
    </row>
    <row r="707" spans="1:5" x14ac:dyDescent="0.25">
      <c r="A707" s="57">
        <v>1114</v>
      </c>
      <c r="B707">
        <v>705</v>
      </c>
      <c r="C707">
        <v>1086</v>
      </c>
      <c r="D707" t="s">
        <v>1579</v>
      </c>
      <c r="E707" t="str">
        <f>IF(ISNA(MATCH(A707,'ESO zone constants'!$A$2:$A$9949,0)),"","X")</f>
        <v>X</v>
      </c>
    </row>
    <row r="708" spans="1:5" x14ac:dyDescent="0.25">
      <c r="A708" s="57">
        <v>1115</v>
      </c>
      <c r="B708">
        <v>706</v>
      </c>
      <c r="C708">
        <v>1086</v>
      </c>
      <c r="D708" t="s">
        <v>1580</v>
      </c>
      <c r="E708" t="str">
        <f>IF(ISNA(MATCH(A708,'ESO zone constants'!$A$2:$A$9949,0)),"","X")</f>
        <v>X</v>
      </c>
    </row>
    <row r="709" spans="1:5" x14ac:dyDescent="0.25">
      <c r="A709" s="57">
        <v>1116</v>
      </c>
      <c r="B709">
        <v>707</v>
      </c>
      <c r="C709">
        <v>1116</v>
      </c>
      <c r="D709" t="s">
        <v>1553</v>
      </c>
      <c r="E709" t="str">
        <f>IF(ISNA(MATCH(A709,'ESO zone constants'!$A$2:$A$9949,0)),"","X")</f>
        <v>X</v>
      </c>
    </row>
    <row r="710" spans="1:5" x14ac:dyDescent="0.25">
      <c r="A710" s="57">
        <v>1117</v>
      </c>
      <c r="B710">
        <v>708</v>
      </c>
      <c r="C710">
        <v>1086</v>
      </c>
      <c r="D710" t="s">
        <v>1581</v>
      </c>
      <c r="E710" t="str">
        <f>IF(ISNA(MATCH(A710,'ESO zone constants'!$A$2:$A$9949,0)),"","X")</f>
        <v>X</v>
      </c>
    </row>
    <row r="711" spans="1:5" x14ac:dyDescent="0.25">
      <c r="A711" s="57">
        <v>1118</v>
      </c>
      <c r="B711">
        <v>709</v>
      </c>
      <c r="C711">
        <v>1086</v>
      </c>
      <c r="D711" t="s">
        <v>1582</v>
      </c>
      <c r="E711" t="str">
        <f>IF(ISNA(MATCH(A711,'ESO zone constants'!$A$2:$A$9949,0)),"","X")</f>
        <v>X</v>
      </c>
    </row>
    <row r="712" spans="1:5" x14ac:dyDescent="0.25">
      <c r="A712" s="57">
        <v>1119</v>
      </c>
      <c r="B712">
        <v>710</v>
      </c>
      <c r="C712">
        <v>1086</v>
      </c>
      <c r="D712" t="s">
        <v>1583</v>
      </c>
      <c r="E712" t="str">
        <f>IF(ISNA(MATCH(A712,'ESO zone constants'!$A$2:$A$9949,0)),"","X")</f>
        <v>X</v>
      </c>
    </row>
    <row r="713" spans="1:5" x14ac:dyDescent="0.25">
      <c r="A713" s="57">
        <v>1120</v>
      </c>
      <c r="B713">
        <v>711</v>
      </c>
      <c r="C713">
        <v>1086</v>
      </c>
      <c r="D713" t="s">
        <v>1584</v>
      </c>
      <c r="E713" t="str">
        <f>IF(ISNA(MATCH(A713,'ESO zone constants'!$A$2:$A$9949,0)),"","X")</f>
        <v>X</v>
      </c>
    </row>
    <row r="714" spans="1:5" x14ac:dyDescent="0.25">
      <c r="A714" s="57">
        <v>1121</v>
      </c>
      <c r="B714">
        <v>712</v>
      </c>
      <c r="C714">
        <v>1086</v>
      </c>
      <c r="D714" t="s">
        <v>1508</v>
      </c>
      <c r="E714" t="str">
        <f>IF(ISNA(MATCH(A714,'ESO zone constants'!$A$2:$A$9949,0)),"","X")</f>
        <v>X</v>
      </c>
    </row>
    <row r="715" spans="1:5" x14ac:dyDescent="0.25">
      <c r="A715" s="57">
        <v>1122</v>
      </c>
      <c r="B715">
        <v>713</v>
      </c>
      <c r="C715">
        <v>1086</v>
      </c>
      <c r="D715" t="s">
        <v>1661</v>
      </c>
      <c r="E715" t="str">
        <f>IF(ISNA(MATCH(A715,'ESO zone constants'!$A$2:$A$9949,0)),"","X")</f>
        <v>X</v>
      </c>
    </row>
    <row r="716" spans="1:5" x14ac:dyDescent="0.25">
      <c r="A716" s="57">
        <v>1123</v>
      </c>
      <c r="B716">
        <v>714</v>
      </c>
      <c r="C716">
        <v>383</v>
      </c>
      <c r="D716" t="s">
        <v>1662</v>
      </c>
      <c r="E716" t="str">
        <f>IF(ISNA(MATCH(A716,'ESO zone constants'!$A$2:$A$9949,0)),"","X")</f>
        <v>X</v>
      </c>
    </row>
    <row r="717" spans="1:5" x14ac:dyDescent="0.25">
      <c r="A717" s="57">
        <v>1125</v>
      </c>
      <c r="B717">
        <v>715</v>
      </c>
      <c r="C717">
        <v>101</v>
      </c>
      <c r="D717" t="s">
        <v>708</v>
      </c>
      <c r="E717" t="str">
        <f>IF(ISNA(MATCH(A717,'ESO zone constants'!$A$2:$A$9949,0)),"","X")</f>
        <v>X</v>
      </c>
    </row>
    <row r="718" spans="1:5" x14ac:dyDescent="0.25">
      <c r="A718" s="57">
        <v>1126</v>
      </c>
      <c r="B718">
        <v>716</v>
      </c>
      <c r="C718">
        <v>888</v>
      </c>
      <c r="D718" t="s">
        <v>712</v>
      </c>
      <c r="E718" t="str">
        <f>IF(ISNA(MATCH(A718,'ESO zone constants'!$A$2:$A$9949,0)),"","X")</f>
        <v>X</v>
      </c>
    </row>
    <row r="719" spans="1:5" x14ac:dyDescent="0.25">
      <c r="A719" s="57">
        <v>1128</v>
      </c>
      <c r="B719">
        <v>717</v>
      </c>
      <c r="C719">
        <v>1086</v>
      </c>
      <c r="D719" t="s">
        <v>1555</v>
      </c>
      <c r="E719" t="str">
        <f>IF(ISNA(MATCH(A719,'ESO zone constants'!$A$2:$A$9949,0)),"","X")</f>
        <v>X</v>
      </c>
    </row>
    <row r="720" spans="1:5" x14ac:dyDescent="0.25">
      <c r="A720" s="57">
        <v>1129</v>
      </c>
      <c r="B720">
        <v>718</v>
      </c>
      <c r="C720">
        <v>1086</v>
      </c>
      <c r="D720" t="s">
        <v>1556</v>
      </c>
      <c r="E720" t="str">
        <f>IF(ISNA(MATCH(A720,'ESO zone constants'!$A$2:$A$9949,0)),"","X")</f>
        <v>X</v>
      </c>
    </row>
    <row r="721" spans="1:5" x14ac:dyDescent="0.25">
      <c r="A721" s="57">
        <v>1130</v>
      </c>
      <c r="B721">
        <v>719</v>
      </c>
      <c r="C721">
        <v>1086</v>
      </c>
      <c r="D721" t="s">
        <v>1557</v>
      </c>
      <c r="E721" t="str">
        <f>IF(ISNA(MATCH(A721,'ESO zone constants'!$A$2:$A$9949,0)),"","X")</f>
        <v>X</v>
      </c>
    </row>
    <row r="722" spans="1:5" x14ac:dyDescent="0.25">
      <c r="A722" s="57">
        <v>1133</v>
      </c>
      <c r="B722">
        <v>720</v>
      </c>
      <c r="C722">
        <v>1133</v>
      </c>
      <c r="D722" t="s">
        <v>1769</v>
      </c>
      <c r="E722" t="str">
        <f>IF(ISNA(MATCH(A722,'ESO zone constants'!$A$2:$A$9949,0)),"","X")</f>
        <v>X</v>
      </c>
    </row>
    <row r="723" spans="1:5" x14ac:dyDescent="0.25">
      <c r="A723" s="57">
        <v>1134</v>
      </c>
      <c r="B723">
        <v>721</v>
      </c>
      <c r="C723">
        <v>1133</v>
      </c>
      <c r="D723" t="s">
        <v>1770</v>
      </c>
      <c r="E723" t="str">
        <f>IF(ISNA(MATCH(A723,'ESO zone constants'!$A$2:$A$9949,0)),"","X")</f>
        <v>X</v>
      </c>
    </row>
    <row r="724" spans="1:5" x14ac:dyDescent="0.25">
      <c r="A724" s="57">
        <v>1135</v>
      </c>
      <c r="B724">
        <v>722</v>
      </c>
      <c r="C724">
        <v>1133</v>
      </c>
      <c r="D724" t="s">
        <v>1771</v>
      </c>
      <c r="E724" t="str">
        <f>IF(ISNA(MATCH(A724,'ESO zone constants'!$A$2:$A$9949,0)),"","X")</f>
        <v>X</v>
      </c>
    </row>
    <row r="725" spans="1:5" x14ac:dyDescent="0.25">
      <c r="A725" s="57">
        <v>1136</v>
      </c>
      <c r="B725">
        <v>723</v>
      </c>
      <c r="C725">
        <v>1133</v>
      </c>
      <c r="D725" t="s">
        <v>1772</v>
      </c>
      <c r="E725" t="str">
        <f>IF(ISNA(MATCH(A725,'ESO zone constants'!$A$2:$A$9949,0)),"","X")</f>
        <v>X</v>
      </c>
    </row>
    <row r="726" spans="1:5" x14ac:dyDescent="0.25">
      <c r="A726" s="57">
        <v>1137</v>
      </c>
      <c r="B726">
        <v>724</v>
      </c>
      <c r="C726">
        <v>1133</v>
      </c>
      <c r="D726" t="s">
        <v>1773</v>
      </c>
      <c r="E726" t="str">
        <f>IF(ISNA(MATCH(A726,'ESO zone constants'!$A$2:$A$9949,0)),"","X")</f>
        <v>X</v>
      </c>
    </row>
    <row r="727" spans="1:5" x14ac:dyDescent="0.25">
      <c r="A727" s="57">
        <v>1138</v>
      </c>
      <c r="B727">
        <v>725</v>
      </c>
      <c r="C727">
        <v>1133</v>
      </c>
      <c r="D727" t="s">
        <v>1665</v>
      </c>
      <c r="E727" t="str">
        <f>IF(ISNA(MATCH(A727,'ESO zone constants'!$A$2:$A$9949,0)),"","X")</f>
        <v>X</v>
      </c>
    </row>
    <row r="728" spans="1:5" x14ac:dyDescent="0.25">
      <c r="A728" s="57">
        <v>1139</v>
      </c>
      <c r="B728">
        <v>726</v>
      </c>
      <c r="C728">
        <v>1133</v>
      </c>
      <c r="D728" t="s">
        <v>1774</v>
      </c>
      <c r="E728" t="str">
        <f>IF(ISNA(MATCH(A728,'ESO zone constants'!$A$2:$A$9949,0)),"","X")</f>
        <v>X</v>
      </c>
    </row>
    <row r="729" spans="1:5" x14ac:dyDescent="0.25">
      <c r="A729" s="57">
        <v>1140</v>
      </c>
      <c r="B729">
        <v>727</v>
      </c>
      <c r="C729">
        <v>104</v>
      </c>
      <c r="D729" t="s">
        <v>1669</v>
      </c>
      <c r="E729" t="str">
        <f>IF(ISNA(MATCH(A729,'ESO zone constants'!$A$2:$A$9949,0)),"","X")</f>
        <v>X</v>
      </c>
    </row>
    <row r="730" spans="1:5" x14ac:dyDescent="0.25">
      <c r="A730" s="57">
        <v>1141</v>
      </c>
      <c r="B730">
        <v>728</v>
      </c>
      <c r="C730">
        <v>101</v>
      </c>
      <c r="D730" t="s">
        <v>1675</v>
      </c>
      <c r="E730" t="str">
        <f>IF(ISNA(MATCH(A730,'ESO zone constants'!$A$2:$A$9949,0)),"","X")</f>
        <v>X</v>
      </c>
    </row>
    <row r="731" spans="1:5" x14ac:dyDescent="0.25">
      <c r="A731" s="57">
        <v>1142</v>
      </c>
      <c r="B731">
        <v>729</v>
      </c>
      <c r="C731">
        <v>1142</v>
      </c>
      <c r="D731" t="s">
        <v>422</v>
      </c>
      <c r="E731" t="str">
        <f>IF(ISNA(MATCH(A731,'ESO zone constants'!$A$2:$A$9949,0)),"","X")</f>
        <v>X</v>
      </c>
    </row>
    <row r="732" spans="1:5" x14ac:dyDescent="0.25">
      <c r="A732" s="57">
        <v>1143</v>
      </c>
      <c r="B732">
        <v>730</v>
      </c>
      <c r="C732">
        <v>19</v>
      </c>
      <c r="D732" t="s">
        <v>1670</v>
      </c>
      <c r="E732" t="str">
        <f>IF(ISNA(MATCH(A732,'ESO zone constants'!$A$2:$A$9949,0)),"","X")</f>
        <v>X</v>
      </c>
    </row>
    <row r="733" spans="1:5" x14ac:dyDescent="0.25">
      <c r="A733" s="57">
        <v>1144</v>
      </c>
      <c r="B733">
        <v>731</v>
      </c>
      <c r="C733">
        <v>1144</v>
      </c>
      <c r="D733" t="s">
        <v>1671</v>
      </c>
      <c r="E733" t="str">
        <f>IF(ISNA(MATCH(A733,'ESO zone constants'!$A$2:$A$9949,0)),"","X")</f>
        <v>X</v>
      </c>
    </row>
    <row r="734" spans="1:5" x14ac:dyDescent="0.25">
      <c r="A734" s="57">
        <v>1145</v>
      </c>
      <c r="B734">
        <v>732</v>
      </c>
      <c r="C734">
        <v>1133</v>
      </c>
      <c r="D734" t="s">
        <v>1775</v>
      </c>
      <c r="E734" t="str">
        <f>IF(ISNA(MATCH(A734,'ESO zone constants'!$A$2:$A$9949,0)),"","X")</f>
        <v>X</v>
      </c>
    </row>
    <row r="735" spans="1:5" x14ac:dyDescent="0.25">
      <c r="A735" s="57">
        <v>1146</v>
      </c>
      <c r="B735">
        <v>733</v>
      </c>
      <c r="C735">
        <v>1133</v>
      </c>
      <c r="D735" t="s">
        <v>1776</v>
      </c>
      <c r="E735" t="str">
        <f>IF(ISNA(MATCH(A735,'ESO zone constants'!$A$2:$A$9949,0)),"","X")</f>
        <v>X</v>
      </c>
    </row>
    <row r="736" spans="1:5" x14ac:dyDescent="0.25">
      <c r="A736" s="57">
        <v>1147</v>
      </c>
      <c r="B736">
        <v>734</v>
      </c>
      <c r="C736">
        <v>1133</v>
      </c>
      <c r="D736" t="s">
        <v>1777</v>
      </c>
      <c r="E736" t="str">
        <f>IF(ISNA(MATCH(A736,'ESO zone constants'!$A$2:$A$9949,0)),"","X")</f>
        <v>X</v>
      </c>
    </row>
    <row r="737" spans="1:5" x14ac:dyDescent="0.25">
      <c r="A737" s="57">
        <v>1148</v>
      </c>
      <c r="B737">
        <v>735</v>
      </c>
      <c r="C737">
        <v>1133</v>
      </c>
      <c r="D737" t="s">
        <v>1781</v>
      </c>
      <c r="E737" t="str">
        <f>IF(ISNA(MATCH(A737,'ESO zone constants'!$A$2:$A$9949,0)),"","X")</f>
        <v>X</v>
      </c>
    </row>
    <row r="738" spans="1:5" x14ac:dyDescent="0.25">
      <c r="A738" s="57">
        <v>1149</v>
      </c>
      <c r="B738">
        <v>736</v>
      </c>
      <c r="C738">
        <v>1133</v>
      </c>
      <c r="D738" t="s">
        <v>1778</v>
      </c>
      <c r="E738" t="str">
        <f>IF(ISNA(MATCH(A738,'ESO zone constants'!$A$2:$A$9949,0)),"","X")</f>
        <v>X</v>
      </c>
    </row>
    <row r="739" spans="1:5" x14ac:dyDescent="0.25">
      <c r="A739" s="57">
        <v>1150</v>
      </c>
      <c r="B739">
        <v>737</v>
      </c>
      <c r="C739">
        <v>1133</v>
      </c>
      <c r="D739" t="s">
        <v>1780</v>
      </c>
      <c r="E739" t="str">
        <f>IF(ISNA(MATCH(A739,'ESO zone constants'!$A$2:$A$9949,0)),"","X")</f>
        <v>X</v>
      </c>
    </row>
    <row r="740" spans="1:5" x14ac:dyDescent="0.25">
      <c r="A740" s="57">
        <v>1151</v>
      </c>
      <c r="B740">
        <v>738</v>
      </c>
      <c r="C740">
        <v>1133</v>
      </c>
      <c r="D740" t="s">
        <v>1779</v>
      </c>
      <c r="E740" t="str">
        <f>IF(ISNA(MATCH(A740,'ESO zone constants'!$A$2:$A$9949,0)),"","X")</f>
        <v>X</v>
      </c>
    </row>
    <row r="741" spans="1:5" x14ac:dyDescent="0.25">
      <c r="A741" s="57">
        <v>1152</v>
      </c>
      <c r="B741">
        <v>739</v>
      </c>
      <c r="C741">
        <v>684</v>
      </c>
      <c r="D741" t="s">
        <v>1839</v>
      </c>
      <c r="E741" t="str">
        <f>IF(ISNA(MATCH(A741,'ESO zone constants'!$A$2:$A$9949,0)),"","X")</f>
        <v>X</v>
      </c>
    </row>
    <row r="742" spans="1:5" x14ac:dyDescent="0.25">
      <c r="A742" s="57">
        <v>1153</v>
      </c>
      <c r="B742">
        <v>740</v>
      </c>
      <c r="C742">
        <v>92</v>
      </c>
      <c r="D742" t="s">
        <v>1838</v>
      </c>
      <c r="E742" t="str">
        <f>IF(ISNA(MATCH(A742,'ESO zone constants'!$A$2:$A$9949,0)),"","X")</f>
        <v>X</v>
      </c>
    </row>
    <row r="743" spans="1:5" x14ac:dyDescent="0.25">
      <c r="A743" s="57">
        <v>1154</v>
      </c>
      <c r="B743">
        <v>741</v>
      </c>
      <c r="C743">
        <v>1086</v>
      </c>
      <c r="D743" t="s">
        <v>1673</v>
      </c>
      <c r="E743" t="str">
        <f>IF(ISNA(MATCH(A743,'ESO zone constants'!$A$2:$A$9949,0)),"","X")</f>
        <v>X</v>
      </c>
    </row>
    <row r="744" spans="1:5" x14ac:dyDescent="0.25">
      <c r="A744" s="57">
        <v>1155</v>
      </c>
      <c r="B744">
        <v>742</v>
      </c>
      <c r="C744">
        <v>20</v>
      </c>
      <c r="D744" t="s">
        <v>1674</v>
      </c>
      <c r="E744" t="str">
        <f>IF(ISNA(MATCH(A744,'ESO zone constants'!$A$2:$A$9949,0)),"","X")</f>
        <v>X</v>
      </c>
    </row>
    <row r="745" spans="1:5" x14ac:dyDescent="0.25">
      <c r="A745" s="57">
        <v>1160</v>
      </c>
      <c r="B745">
        <v>743</v>
      </c>
      <c r="C745">
        <v>1160</v>
      </c>
      <c r="D745" t="s">
        <v>1886</v>
      </c>
      <c r="E745" t="str">
        <f>IF(ISNA(MATCH(A745,'ESO zone constants'!$A$2:$A$9949,0)),"","X")</f>
        <v>X</v>
      </c>
    </row>
    <row r="746" spans="1:5" x14ac:dyDescent="0.25">
      <c r="A746" s="57">
        <v>1161</v>
      </c>
      <c r="B746">
        <v>744</v>
      </c>
      <c r="C746">
        <v>1161</v>
      </c>
      <c r="D746" t="s">
        <v>1916</v>
      </c>
      <c r="E746" t="str">
        <f>IF(ISNA(MATCH(A746,'ESO zone constants'!$A$2:$A$9949,0)),"","X")</f>
        <v>X</v>
      </c>
    </row>
    <row r="747" spans="1:5" x14ac:dyDescent="0.25">
      <c r="A747" s="57">
        <v>1165</v>
      </c>
      <c r="B747">
        <v>745</v>
      </c>
      <c r="C747">
        <v>1161</v>
      </c>
      <c r="D747" t="s">
        <v>1887</v>
      </c>
      <c r="E747" t="str">
        <f>IF(ISNA(MATCH(A747,'ESO zone constants'!$A$2:$A$9949,0)),"","X")</f>
        <v>X</v>
      </c>
    </row>
    <row r="748" spans="1:5" x14ac:dyDescent="0.25">
      <c r="A748" s="57">
        <v>1166</v>
      </c>
      <c r="B748">
        <v>746</v>
      </c>
      <c r="C748">
        <v>1160</v>
      </c>
      <c r="D748" t="s">
        <v>1915</v>
      </c>
      <c r="E748" t="str">
        <f>IF(ISNA(MATCH(A748,'ESO zone constants'!$A$2:$A$9949,0)),"","X")</f>
        <v>X</v>
      </c>
    </row>
    <row r="749" spans="1:5" x14ac:dyDescent="0.25">
      <c r="A749" s="57">
        <v>1167</v>
      </c>
      <c r="B749">
        <v>747</v>
      </c>
      <c r="C749">
        <v>1160</v>
      </c>
      <c r="D749" t="s">
        <v>1888</v>
      </c>
      <c r="E749" t="str">
        <f>IF(ISNA(MATCH(A749,'ESO zone constants'!$A$2:$A$9949,0)),"","X")</f>
        <v>X</v>
      </c>
    </row>
    <row r="750" spans="1:5" x14ac:dyDescent="0.25">
      <c r="A750" s="57">
        <v>1168</v>
      </c>
      <c r="B750">
        <v>748</v>
      </c>
      <c r="C750">
        <v>1160</v>
      </c>
      <c r="D750" t="s">
        <v>1914</v>
      </c>
      <c r="E750" t="str">
        <f>IF(ISNA(MATCH(A750,'ESO zone constants'!$A$2:$A$9949,0)),"","X")</f>
        <v>X</v>
      </c>
    </row>
    <row r="751" spans="1:5" x14ac:dyDescent="0.25">
      <c r="A751" s="57">
        <v>1169</v>
      </c>
      <c r="B751">
        <v>749</v>
      </c>
      <c r="C751">
        <v>1160</v>
      </c>
      <c r="D751" t="s">
        <v>1889</v>
      </c>
      <c r="E751" t="str">
        <f>IF(ISNA(MATCH(A751,'ESO zone constants'!$A$2:$A$9949,0)),"","X")</f>
        <v>X</v>
      </c>
    </row>
    <row r="752" spans="1:5" x14ac:dyDescent="0.25">
      <c r="A752" s="57">
        <v>1170</v>
      </c>
      <c r="B752">
        <v>750</v>
      </c>
      <c r="C752">
        <v>1160</v>
      </c>
      <c r="D752" t="s">
        <v>1913</v>
      </c>
      <c r="E752" t="str">
        <f>IF(ISNA(MATCH(A752,'ESO zone constants'!$A$2:$A$9949,0)),"","X")</f>
        <v>X</v>
      </c>
    </row>
    <row r="753" spans="1:5" x14ac:dyDescent="0.25">
      <c r="A753" s="57">
        <v>1171</v>
      </c>
      <c r="B753">
        <v>751</v>
      </c>
      <c r="C753">
        <v>1161</v>
      </c>
      <c r="D753" t="s">
        <v>1890</v>
      </c>
      <c r="E753" t="str">
        <f>IF(ISNA(MATCH(A753,'ESO zone constants'!$A$2:$A$9949,0)),"","X")</f>
        <v>X</v>
      </c>
    </row>
    <row r="754" spans="1:5" x14ac:dyDescent="0.25">
      <c r="A754" s="57">
        <v>1172</v>
      </c>
      <c r="B754">
        <v>752</v>
      </c>
      <c r="C754">
        <v>1161</v>
      </c>
      <c r="D754" t="s">
        <v>1911</v>
      </c>
      <c r="E754" t="str">
        <f>IF(ISNA(MATCH(A754,'ESO zone constants'!$A$2:$A$9949,0)),"","X")</f>
        <v>X</v>
      </c>
    </row>
    <row r="755" spans="1:5" x14ac:dyDescent="0.25">
      <c r="A755" s="57">
        <v>1173</v>
      </c>
      <c r="B755">
        <v>753</v>
      </c>
      <c r="C755">
        <v>1161</v>
      </c>
      <c r="D755" t="s">
        <v>1891</v>
      </c>
      <c r="E755" t="str">
        <f>IF(ISNA(MATCH(A755,'ESO zone constants'!$A$2:$A$9949,0)),"","X")</f>
        <v>X</v>
      </c>
    </row>
    <row r="756" spans="1:5" x14ac:dyDescent="0.25">
      <c r="A756" s="57">
        <v>1174</v>
      </c>
      <c r="B756">
        <v>754</v>
      </c>
      <c r="C756">
        <v>1160</v>
      </c>
      <c r="D756" t="s">
        <v>1892</v>
      </c>
      <c r="E756" t="str">
        <f>IF(ISNA(MATCH(A756,'ESO zone constants'!$A$2:$A$9949,0)),"","X")</f>
        <v>X</v>
      </c>
    </row>
    <row r="757" spans="1:5" x14ac:dyDescent="0.25">
      <c r="A757" s="57">
        <v>1175</v>
      </c>
      <c r="B757">
        <v>755</v>
      </c>
      <c r="C757">
        <v>1175</v>
      </c>
      <c r="D757" t="s">
        <v>1893</v>
      </c>
      <c r="E757" t="str">
        <f>IF(ISNA(MATCH(A757,'ESO zone constants'!$A$2:$A$9949,0)),"","X")</f>
        <v>X</v>
      </c>
    </row>
    <row r="758" spans="1:5" x14ac:dyDescent="0.25">
      <c r="A758" s="57">
        <v>1176</v>
      </c>
      <c r="B758">
        <v>756</v>
      </c>
      <c r="C758">
        <v>1160</v>
      </c>
      <c r="D758" t="s">
        <v>1894</v>
      </c>
      <c r="E758" t="str">
        <f>IF(ISNA(MATCH(A758,'ESO zone constants'!$A$2:$A$9949,0)),"","X")</f>
        <v>X</v>
      </c>
    </row>
    <row r="759" spans="1:5" x14ac:dyDescent="0.25">
      <c r="A759" s="57">
        <v>1177</v>
      </c>
      <c r="B759">
        <v>757</v>
      </c>
      <c r="C759">
        <v>1160</v>
      </c>
      <c r="D759" t="s">
        <v>1895</v>
      </c>
      <c r="E759" t="str">
        <f>IF(ISNA(MATCH(A759,'ESO zone constants'!$A$2:$A$9949,0)),"","X")</f>
        <v>X</v>
      </c>
    </row>
    <row r="760" spans="1:5" x14ac:dyDescent="0.25">
      <c r="A760" s="57">
        <v>1178</v>
      </c>
      <c r="B760">
        <v>758</v>
      </c>
      <c r="C760">
        <v>1160</v>
      </c>
      <c r="D760" t="s">
        <v>1896</v>
      </c>
      <c r="E760" t="str">
        <f>IF(ISNA(MATCH(A760,'ESO zone constants'!$A$2:$A$9949,0)),"","X")</f>
        <v>X</v>
      </c>
    </row>
    <row r="761" spans="1:5" x14ac:dyDescent="0.25">
      <c r="A761" s="57">
        <v>1179</v>
      </c>
      <c r="B761">
        <v>759</v>
      </c>
      <c r="C761">
        <v>1160</v>
      </c>
      <c r="D761" t="s">
        <v>1897</v>
      </c>
      <c r="E761" t="str">
        <f>IF(ISNA(MATCH(A761,'ESO zone constants'!$A$2:$A$9949,0)),"","X")</f>
        <v>X</v>
      </c>
    </row>
    <row r="762" spans="1:5" x14ac:dyDescent="0.25">
      <c r="A762" s="57">
        <v>1181</v>
      </c>
      <c r="B762">
        <v>760</v>
      </c>
      <c r="C762">
        <v>1161</v>
      </c>
      <c r="D762" t="s">
        <v>1898</v>
      </c>
      <c r="E762" t="str">
        <f>IF(ISNA(MATCH(A762,'ESO zone constants'!$A$2:$A$9949,0)),"","X")</f>
        <v>X</v>
      </c>
    </row>
    <row r="763" spans="1:5" x14ac:dyDescent="0.25">
      <c r="A763" s="57">
        <v>1182</v>
      </c>
      <c r="B763">
        <v>761</v>
      </c>
      <c r="C763">
        <v>1160</v>
      </c>
      <c r="D763" t="s">
        <v>1899</v>
      </c>
      <c r="E763" t="str">
        <f>IF(ISNA(MATCH(A763,'ESO zone constants'!$A$2:$A$9949,0)),"","X")</f>
        <v>X</v>
      </c>
    </row>
    <row r="764" spans="1:5" x14ac:dyDescent="0.25">
      <c r="A764" s="57">
        <v>1183</v>
      </c>
      <c r="B764">
        <v>762</v>
      </c>
      <c r="C764">
        <v>1161</v>
      </c>
      <c r="D764" t="s">
        <v>1910</v>
      </c>
      <c r="E764" t="str">
        <f>IF(ISNA(MATCH(A764,'ESO zone constants'!$A$2:$A$9949,0)),"","X")</f>
        <v>X</v>
      </c>
    </row>
    <row r="765" spans="1:5" x14ac:dyDescent="0.25">
      <c r="A765" s="57">
        <v>1184</v>
      </c>
      <c r="B765">
        <v>763</v>
      </c>
      <c r="C765">
        <v>1161</v>
      </c>
      <c r="D765" t="s">
        <v>1900</v>
      </c>
      <c r="E765" t="str">
        <f>IF(ISNA(MATCH(A765,'ESO zone constants'!$A$2:$A$9949,0)),"","X")</f>
        <v>X</v>
      </c>
    </row>
    <row r="766" spans="1:5" x14ac:dyDescent="0.25">
      <c r="A766" s="57">
        <v>1185</v>
      </c>
      <c r="B766">
        <v>764</v>
      </c>
      <c r="C766">
        <v>1160</v>
      </c>
      <c r="D766" t="s">
        <v>1901</v>
      </c>
      <c r="E766" t="str">
        <f>IF(ISNA(MATCH(A766,'ESO zone constants'!$A$2:$A$9949,0)),"","X")</f>
        <v>X</v>
      </c>
    </row>
    <row r="767" spans="1:5" x14ac:dyDescent="0.25">
      <c r="A767" s="57">
        <v>1186</v>
      </c>
      <c r="B767">
        <v>765</v>
      </c>
      <c r="C767">
        <v>1160</v>
      </c>
      <c r="D767" t="s">
        <v>1909</v>
      </c>
      <c r="E767" t="str">
        <f>IF(ISNA(MATCH(A767,'ESO zone constants'!$A$2:$A$9949,0)),"","X")</f>
        <v>X</v>
      </c>
    </row>
    <row r="768" spans="1:5" x14ac:dyDescent="0.25">
      <c r="A768" s="57">
        <v>1187</v>
      </c>
      <c r="B768">
        <v>766</v>
      </c>
      <c r="C768">
        <v>1161</v>
      </c>
      <c r="D768" t="s">
        <v>1902</v>
      </c>
      <c r="E768" t="str">
        <f>IF(ISNA(MATCH(A768,'ESO zone constants'!$A$2:$A$9949,0)),"","X")</f>
        <v>X</v>
      </c>
    </row>
    <row r="769" spans="1:5" x14ac:dyDescent="0.25">
      <c r="A769" s="57">
        <v>1188</v>
      </c>
      <c r="B769">
        <v>767</v>
      </c>
      <c r="C769">
        <v>101</v>
      </c>
      <c r="D769" t="s">
        <v>1903</v>
      </c>
      <c r="E769" t="str">
        <f>IF(ISNA(MATCH(A769,'ESO zone constants'!$A$2:$A$9949,0)),"","X")</f>
        <v>X</v>
      </c>
    </row>
    <row r="770" spans="1:5" x14ac:dyDescent="0.25">
      <c r="A770" s="57">
        <v>1189</v>
      </c>
      <c r="B770">
        <v>768</v>
      </c>
      <c r="C770">
        <v>101</v>
      </c>
      <c r="D770" t="s">
        <v>1903</v>
      </c>
      <c r="E770" t="str">
        <f>IF(ISNA(MATCH(A770,'ESO zone constants'!$A$2:$A$9949,0)),"","X")</f>
        <v>X</v>
      </c>
    </row>
    <row r="771" spans="1:5" x14ac:dyDescent="0.25">
      <c r="A771" s="57">
        <v>1190</v>
      </c>
      <c r="B771">
        <v>769</v>
      </c>
      <c r="C771">
        <v>103</v>
      </c>
      <c r="D771" t="s">
        <v>1855</v>
      </c>
      <c r="E771" t="str">
        <f>IF(ISNA(MATCH(A771,'ESO zone constants'!$A$2:$A$9949,0)),"","X")</f>
        <v>X</v>
      </c>
    </row>
    <row r="772" spans="1:5" x14ac:dyDescent="0.25">
      <c r="A772" s="57">
        <v>1191</v>
      </c>
      <c r="B772">
        <v>770</v>
      </c>
      <c r="C772">
        <v>101</v>
      </c>
      <c r="D772" t="s">
        <v>1854</v>
      </c>
      <c r="E772" t="str">
        <f>IF(ISNA(MATCH(A772,'ESO zone constants'!$A$2:$A$9949,0)),"","X")</f>
        <v>X</v>
      </c>
    </row>
    <row r="773" spans="1:5" x14ac:dyDescent="0.25">
      <c r="A773" s="57">
        <v>1192</v>
      </c>
      <c r="B773">
        <v>771</v>
      </c>
      <c r="C773">
        <v>1133</v>
      </c>
      <c r="D773" t="s">
        <v>1782</v>
      </c>
      <c r="E773" t="str">
        <f>IF(ISNA(MATCH(A773,'ESO zone constants'!$A$2:$A$9949,0)),"","X")</f>
        <v>X</v>
      </c>
    </row>
    <row r="774" spans="1:5" x14ac:dyDescent="0.25">
      <c r="A774" s="57">
        <v>1193</v>
      </c>
      <c r="B774">
        <v>772</v>
      </c>
      <c r="C774">
        <v>1133</v>
      </c>
      <c r="D774" t="s">
        <v>1783</v>
      </c>
      <c r="E774" t="str">
        <f>IF(ISNA(MATCH(A774,'ESO zone constants'!$A$2:$A$9949,0)),"","X")</f>
        <v>X</v>
      </c>
    </row>
    <row r="775" spans="1:5" x14ac:dyDescent="0.25">
      <c r="A775" s="57">
        <v>1195</v>
      </c>
      <c r="B775">
        <v>773</v>
      </c>
      <c r="C775">
        <v>1195</v>
      </c>
      <c r="D775" t="s">
        <v>1904</v>
      </c>
      <c r="E775" t="str">
        <f>IF(ISNA(MATCH(A775,'ESO zone constants'!$A$2:$A$9949,0)),"","X")</f>
        <v>X</v>
      </c>
    </row>
    <row r="776" spans="1:5" x14ac:dyDescent="0.25">
      <c r="A776" s="57">
        <v>1196</v>
      </c>
      <c r="B776">
        <v>774</v>
      </c>
      <c r="C776">
        <v>1160</v>
      </c>
      <c r="D776" t="s">
        <v>1905</v>
      </c>
      <c r="E776" t="str">
        <f>IF(ISNA(MATCH(A776,'ESO zone constants'!$A$2:$A$9949,0)),"","X")</f>
        <v>X</v>
      </c>
    </row>
    <row r="777" spans="1:5" x14ac:dyDescent="0.25">
      <c r="A777" s="57">
        <v>1199</v>
      </c>
      <c r="B777">
        <v>775</v>
      </c>
      <c r="C777">
        <v>684</v>
      </c>
      <c r="D777" t="s">
        <v>1853</v>
      </c>
      <c r="E777" t="str">
        <f>IF(ISNA(MATCH(A777,'ESO zone constants'!$A$2:$A$9949,0)),"","X")</f>
        <v>X</v>
      </c>
    </row>
    <row r="778" spans="1:5" x14ac:dyDescent="0.25">
      <c r="A778" s="57">
        <v>1200</v>
      </c>
      <c r="B778">
        <v>776</v>
      </c>
      <c r="C778">
        <v>1200</v>
      </c>
      <c r="D778" t="s">
        <v>1852</v>
      </c>
      <c r="E778" t="str">
        <f>IF(ISNA(MATCH(A778,'ESO zone constants'!$A$2:$A$9949,0)),"","X")</f>
        <v>X</v>
      </c>
    </row>
    <row r="779" spans="1:5" x14ac:dyDescent="0.25">
      <c r="A779" s="57">
        <v>1218</v>
      </c>
      <c r="B779">
        <v>777</v>
      </c>
      <c r="C779">
        <v>1160</v>
      </c>
      <c r="D779" t="s">
        <v>1906</v>
      </c>
      <c r="E779" t="str">
        <f>IF(ISNA(MATCH(A779,'ESO zone constants'!$A$2:$A$9949,0)),"","X")</f>
        <v>X</v>
      </c>
    </row>
    <row r="780" spans="1:5" x14ac:dyDescent="0.25">
      <c r="A780" s="57">
        <v>1219</v>
      </c>
      <c r="B780">
        <v>778</v>
      </c>
      <c r="C780">
        <v>1160</v>
      </c>
      <c r="D780" t="s">
        <v>1907</v>
      </c>
      <c r="E780" t="str">
        <f>IF(ISNA(MATCH(A780,'ESO zone constants'!$A$2:$A$9949,0)),"","X")</f>
        <v>X</v>
      </c>
    </row>
    <row r="781" spans="1:5" x14ac:dyDescent="0.25">
      <c r="A781" s="57">
        <v>1220</v>
      </c>
      <c r="B781">
        <v>779</v>
      </c>
      <c r="C781">
        <v>1161</v>
      </c>
      <c r="D781" t="s">
        <v>1908</v>
      </c>
      <c r="E781" t="str">
        <f>IF(ISNA(MATCH(A781,'ESO zone constants'!$A$2:$A$9949,0)),"","X")</f>
        <v>X</v>
      </c>
    </row>
  </sheetData>
  <autoFilter ref="A2:E751" xr:uid="{00000000-0009-0000-0000-000002000000}">
    <sortState xmlns:xlrd2="http://schemas.microsoft.com/office/spreadsheetml/2017/richdata2"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L779"/>
  <sheetViews>
    <sheetView topLeftCell="A746" workbookViewId="0">
      <selection activeCell="K770" sqref="K77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5" t="s">
        <v>100</v>
      </c>
      <c r="B1" s="5" t="s">
        <v>107</v>
      </c>
      <c r="C1" s="5" t="s">
        <v>104</v>
      </c>
      <c r="D1" s="17" t="s">
        <v>105</v>
      </c>
      <c r="E1" s="3" t="s">
        <v>106</v>
      </c>
      <c r="F1" s="3" t="s">
        <v>1504</v>
      </c>
      <c r="G1" s="3" t="s">
        <v>734</v>
      </c>
      <c r="H1" s="13" t="s">
        <v>1544</v>
      </c>
      <c r="I1" s="18" t="s">
        <v>1543</v>
      </c>
      <c r="J1" t="s">
        <v>1590</v>
      </c>
      <c r="K1" s="3" t="s">
        <v>1691</v>
      </c>
      <c r="L1" s="3" t="s">
        <v>1591</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 t="shared" ref="F2:F65" si="0">IF(EXACT(A2,C2),"X","")</f>
        <v>X</v>
      </c>
      <c r="G2" s="3" t="str">
        <f t="shared" ref="G2:G65" si="1">IF(A2&lt;&gt;C2,VLOOKUP(C2,$A$2:$D$9949,4,FALSE),"")</f>
        <v/>
      </c>
      <c r="H2" s="17">
        <f t="shared" ref="H2:H65" si="2">A2</f>
        <v>2</v>
      </c>
      <c r="I2" s="17">
        <f t="shared" ref="I2:I65" si="3">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 t="shared" si="0"/>
        <v>X</v>
      </c>
      <c r="G3" s="3" t="str">
        <f t="shared" si="1"/>
        <v/>
      </c>
      <c r="H3" s="17">
        <f t="shared" si="2"/>
        <v>3</v>
      </c>
      <c r="I3" s="17">
        <f t="shared" si="3"/>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 t="shared" si="0"/>
        <v/>
      </c>
      <c r="G4" s="3" t="str">
        <f t="shared" si="1"/>
        <v>Coldharbour</v>
      </c>
      <c r="H4" s="17">
        <f t="shared" si="2"/>
        <v>11</v>
      </c>
      <c r="I4" s="17">
        <f t="shared" si="3"/>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 t="shared" si="0"/>
        <v>X</v>
      </c>
      <c r="G5" s="3" t="str">
        <f t="shared" si="1"/>
        <v/>
      </c>
      <c r="H5" s="17">
        <f t="shared" si="2"/>
        <v>19</v>
      </c>
      <c r="I5" s="17">
        <f t="shared" si="3"/>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 t="shared" si="0"/>
        <v>X</v>
      </c>
      <c r="G6" s="3" t="str">
        <f t="shared" si="1"/>
        <v/>
      </c>
      <c r="H6" s="17">
        <f t="shared" si="2"/>
        <v>20</v>
      </c>
      <c r="I6" s="17">
        <f t="shared" si="3"/>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 t="shared" si="0"/>
        <v/>
      </c>
      <c r="G7" s="3" t="str">
        <f t="shared" si="1"/>
        <v>Alik'r Desert</v>
      </c>
      <c r="H7" s="17">
        <f t="shared" si="2"/>
        <v>22</v>
      </c>
      <c r="I7" s="17">
        <f t="shared" si="3"/>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 t="shared" si="0"/>
        <v/>
      </c>
      <c r="G8" s="3" t="str">
        <f t="shared" si="1"/>
        <v>Reaper's March</v>
      </c>
      <c r="H8" s="17">
        <f t="shared" si="2"/>
        <v>31</v>
      </c>
      <c r="I8" s="17">
        <f t="shared" si="3"/>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 t="shared" si="0"/>
        <v/>
      </c>
      <c r="G9" s="3" t="str">
        <f t="shared" si="1"/>
        <v>Bangkorai</v>
      </c>
      <c r="H9" s="17">
        <f t="shared" si="2"/>
        <v>38</v>
      </c>
      <c r="I9" s="17">
        <f t="shared" si="3"/>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 t="shared" si="0"/>
        <v>X</v>
      </c>
      <c r="G10" s="3" t="str">
        <f t="shared" si="1"/>
        <v/>
      </c>
      <c r="H10" s="17">
        <f t="shared" si="2"/>
        <v>41</v>
      </c>
      <c r="I10" s="17">
        <f t="shared" si="3"/>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 t="shared" si="0"/>
        <v>X</v>
      </c>
      <c r="G11" s="3" t="str">
        <f t="shared" si="1"/>
        <v/>
      </c>
      <c r="H11" s="17">
        <f t="shared" si="2"/>
        <v>57</v>
      </c>
      <c r="I11" s="17">
        <f t="shared" si="3"/>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 t="shared" si="0"/>
        <v>X</v>
      </c>
      <c r="G12" s="3" t="str">
        <f t="shared" si="1"/>
        <v/>
      </c>
      <c r="H12" s="17">
        <f t="shared" si="2"/>
        <v>58</v>
      </c>
      <c r="I12" s="17">
        <f t="shared" si="3"/>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 t="shared" si="0"/>
        <v/>
      </c>
      <c r="G13" s="3" t="str">
        <f t="shared" si="1"/>
        <v>Deshaan</v>
      </c>
      <c r="H13" s="17">
        <f t="shared" si="2"/>
        <v>63</v>
      </c>
      <c r="I13" s="17">
        <f t="shared" si="3"/>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 t="shared" si="0"/>
        <v/>
      </c>
      <c r="G14" s="3" t="str">
        <f t="shared" si="1"/>
        <v>The Rift</v>
      </c>
      <c r="H14" s="17">
        <f t="shared" si="2"/>
        <v>64</v>
      </c>
      <c r="I14" s="17">
        <f t="shared" si="3"/>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 t="shared" si="0"/>
        <v>X</v>
      </c>
      <c r="G15" s="3" t="str">
        <f t="shared" si="1"/>
        <v/>
      </c>
      <c r="H15" s="17">
        <f t="shared" si="2"/>
        <v>92</v>
      </c>
      <c r="I15" s="17">
        <f t="shared" si="3"/>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 t="shared" si="0"/>
        <v>X</v>
      </c>
      <c r="G16" s="3" t="str">
        <f t="shared" si="1"/>
        <v/>
      </c>
      <c r="H16" s="17">
        <f t="shared" si="2"/>
        <v>101</v>
      </c>
      <c r="I16" s="17">
        <f t="shared" si="3"/>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 t="shared" si="0"/>
        <v>X</v>
      </c>
      <c r="G17" s="3" t="str">
        <f t="shared" si="1"/>
        <v/>
      </c>
      <c r="H17" s="17">
        <f t="shared" si="2"/>
        <v>103</v>
      </c>
      <c r="I17" s="17">
        <f t="shared" si="3"/>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 t="shared" si="0"/>
        <v>X</v>
      </c>
      <c r="G18" s="3" t="str">
        <f t="shared" si="1"/>
        <v/>
      </c>
      <c r="H18" s="17">
        <f t="shared" si="2"/>
        <v>104</v>
      </c>
      <c r="I18" s="17">
        <f t="shared" si="3"/>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 t="shared" si="0"/>
        <v>X</v>
      </c>
      <c r="G19" s="3" t="str">
        <f t="shared" si="1"/>
        <v/>
      </c>
      <c r="H19" s="17">
        <f t="shared" si="2"/>
        <v>108</v>
      </c>
      <c r="I19" s="17">
        <f t="shared" si="3"/>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 t="shared" si="0"/>
        <v>X</v>
      </c>
      <c r="G20" s="3" t="str">
        <f t="shared" si="1"/>
        <v/>
      </c>
      <c r="H20" s="17">
        <f t="shared" si="2"/>
        <v>117</v>
      </c>
      <c r="I20" s="17">
        <f t="shared" si="3"/>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 t="shared" si="0"/>
        <v/>
      </c>
      <c r="G21" s="3" t="str">
        <f t="shared" si="1"/>
        <v>Grahtwood</v>
      </c>
      <c r="H21" s="17">
        <f t="shared" si="2"/>
        <v>124</v>
      </c>
      <c r="I21" s="17">
        <f t="shared" si="3"/>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 t="shared" si="0"/>
        <v/>
      </c>
      <c r="G22" s="3" t="str">
        <f t="shared" si="1"/>
        <v>Grahtwood</v>
      </c>
      <c r="H22" s="17">
        <f t="shared" si="2"/>
        <v>126</v>
      </c>
      <c r="I22" s="17">
        <f t="shared" si="3"/>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 t="shared" si="0"/>
        <v/>
      </c>
      <c r="G23" s="3" t="str">
        <f t="shared" si="1"/>
        <v>Rivenspire</v>
      </c>
      <c r="H23" s="17">
        <f t="shared" si="2"/>
        <v>130</v>
      </c>
      <c r="I23" s="17">
        <f t="shared" si="3"/>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 t="shared" si="0"/>
        <v/>
      </c>
      <c r="G24" s="3" t="str">
        <f t="shared" si="1"/>
        <v>Malabal Tor</v>
      </c>
      <c r="H24" s="17">
        <f t="shared" si="2"/>
        <v>131</v>
      </c>
      <c r="I24" s="17">
        <f t="shared" si="3"/>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 t="shared" si="0"/>
        <v/>
      </c>
      <c r="G25" s="3" t="str">
        <f t="shared" si="1"/>
        <v>Shadowfen</v>
      </c>
      <c r="H25" s="17">
        <f t="shared" si="2"/>
        <v>134</v>
      </c>
      <c r="I25" s="17">
        <f t="shared" si="3"/>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 t="shared" si="0"/>
        <v/>
      </c>
      <c r="G26" s="3" t="str">
        <f t="shared" si="1"/>
        <v>Greenshade</v>
      </c>
      <c r="H26" s="17">
        <f t="shared" si="2"/>
        <v>137</v>
      </c>
      <c r="I26" s="17">
        <f t="shared" si="3"/>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 t="shared" si="0"/>
        <v/>
      </c>
      <c r="G27" s="3" t="str">
        <f t="shared" si="1"/>
        <v>Malabal Tor</v>
      </c>
      <c r="H27" s="17">
        <f t="shared" si="2"/>
        <v>138</v>
      </c>
      <c r="I27" s="17">
        <f t="shared" si="3"/>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 t="shared" si="0"/>
        <v/>
      </c>
      <c r="G28" s="3" t="str">
        <f t="shared" si="1"/>
        <v>Stormhaven</v>
      </c>
      <c r="H28" s="17">
        <f t="shared" si="2"/>
        <v>142</v>
      </c>
      <c r="I28" s="17">
        <f t="shared" si="3"/>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 t="shared" si="0"/>
        <v/>
      </c>
      <c r="G29" s="3" t="str">
        <f t="shared" si="1"/>
        <v>Glenumbra</v>
      </c>
      <c r="H29" s="17">
        <f t="shared" si="2"/>
        <v>144</v>
      </c>
      <c r="I29" s="17">
        <f t="shared" si="3"/>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 t="shared" si="0"/>
        <v/>
      </c>
      <c r="G30" s="3" t="str">
        <f t="shared" si="1"/>
        <v>Stormhaven</v>
      </c>
      <c r="H30" s="17">
        <f t="shared" si="2"/>
        <v>146</v>
      </c>
      <c r="I30" s="17">
        <f t="shared" si="3"/>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 t="shared" si="0"/>
        <v/>
      </c>
      <c r="G31" s="3" t="str">
        <f t="shared" si="1"/>
        <v>Shadowfen</v>
      </c>
      <c r="H31" s="17">
        <f t="shared" si="2"/>
        <v>148</v>
      </c>
      <c r="I31" s="17">
        <f t="shared" si="3"/>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 t="shared" si="0"/>
        <v/>
      </c>
      <c r="G32" s="3" t="str">
        <f t="shared" si="1"/>
        <v>Stormhaven</v>
      </c>
      <c r="H32" s="17">
        <f t="shared" si="2"/>
        <v>159</v>
      </c>
      <c r="I32" s="17">
        <f t="shared" si="3"/>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 t="shared" si="0"/>
        <v/>
      </c>
      <c r="G33" s="3" t="str">
        <f t="shared" si="1"/>
        <v>Rivenspire</v>
      </c>
      <c r="H33" s="17">
        <f t="shared" si="2"/>
        <v>162</v>
      </c>
      <c r="I33" s="17">
        <f t="shared" si="3"/>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 t="shared" si="0"/>
        <v/>
      </c>
      <c r="G34" s="3" t="str">
        <f t="shared" si="1"/>
        <v>Glenumbra</v>
      </c>
      <c r="H34" s="17">
        <f t="shared" si="2"/>
        <v>166</v>
      </c>
      <c r="I34" s="17">
        <f t="shared" si="3"/>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 t="shared" si="0"/>
        <v/>
      </c>
      <c r="G35" s="3" t="str">
        <f t="shared" si="1"/>
        <v>Bangkorai</v>
      </c>
      <c r="H35" s="17">
        <f t="shared" si="2"/>
        <v>168</v>
      </c>
      <c r="I35" s="17">
        <f t="shared" si="3"/>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 t="shared" si="0"/>
        <v/>
      </c>
      <c r="G36" s="3" t="str">
        <f t="shared" si="1"/>
        <v>Bangkorai</v>
      </c>
      <c r="H36" s="17">
        <f t="shared" si="2"/>
        <v>169</v>
      </c>
      <c r="I36" s="17">
        <f t="shared" si="3"/>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 t="shared" si="0"/>
        <v/>
      </c>
      <c r="G37" s="3" t="str">
        <f t="shared" si="1"/>
        <v>Greenshade</v>
      </c>
      <c r="H37" s="17">
        <f t="shared" si="2"/>
        <v>176</v>
      </c>
      <c r="I37" s="17">
        <f t="shared" si="3"/>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 t="shared" si="0"/>
        <v>X</v>
      </c>
      <c r="G38" s="3" t="str">
        <f t="shared" si="1"/>
        <v/>
      </c>
      <c r="H38" s="17">
        <f t="shared" si="2"/>
        <v>181</v>
      </c>
      <c r="I38" s="17">
        <f t="shared" si="3"/>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 t="shared" si="0"/>
        <v/>
      </c>
      <c r="G39" s="3" t="str">
        <f t="shared" si="1"/>
        <v>Shadowfen</v>
      </c>
      <c r="H39" s="17">
        <f t="shared" si="2"/>
        <v>187</v>
      </c>
      <c r="I39" s="17">
        <f t="shared" si="3"/>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 t="shared" si="0"/>
        <v/>
      </c>
      <c r="G40" s="3" t="str">
        <f t="shared" si="1"/>
        <v>Deshaan</v>
      </c>
      <c r="H40" s="17">
        <f t="shared" si="2"/>
        <v>188</v>
      </c>
      <c r="I40" s="17">
        <f t="shared" si="3"/>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 t="shared" si="0"/>
        <v/>
      </c>
      <c r="G41" s="3" t="str">
        <f t="shared" si="1"/>
        <v>Deshaan</v>
      </c>
      <c r="H41" s="17">
        <f t="shared" si="2"/>
        <v>189</v>
      </c>
      <c r="I41" s="17">
        <f t="shared" si="3"/>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 t="shared" si="0"/>
        <v/>
      </c>
      <c r="G42" s="3" t="str">
        <f t="shared" si="1"/>
        <v>Deshaan</v>
      </c>
      <c r="H42" s="17">
        <f t="shared" si="2"/>
        <v>190</v>
      </c>
      <c r="I42" s="17">
        <f t="shared" si="3"/>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 t="shared" si="0"/>
        <v/>
      </c>
      <c r="G43" s="3" t="str">
        <f t="shared" si="1"/>
        <v>Stonefalls</v>
      </c>
      <c r="H43" s="17">
        <f t="shared" si="2"/>
        <v>191</v>
      </c>
      <c r="I43" s="17">
        <f t="shared" si="3"/>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 t="shared" si="0"/>
        <v/>
      </c>
      <c r="G44" s="3" t="str">
        <f t="shared" si="1"/>
        <v>Stonefalls</v>
      </c>
      <c r="H44" s="17">
        <f t="shared" si="2"/>
        <v>192</v>
      </c>
      <c r="I44" s="17">
        <f t="shared" si="3"/>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 t="shared" si="0"/>
        <v/>
      </c>
      <c r="G45" s="3" t="str">
        <f t="shared" si="1"/>
        <v>Stonefalls</v>
      </c>
      <c r="H45" s="17">
        <f t="shared" si="2"/>
        <v>193</v>
      </c>
      <c r="I45" s="17">
        <f t="shared" si="3"/>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 t="shared" si="0"/>
        <v>X</v>
      </c>
      <c r="G46" s="3" t="str">
        <f t="shared" si="1"/>
        <v/>
      </c>
      <c r="H46" s="17">
        <f t="shared" si="2"/>
        <v>199</v>
      </c>
      <c r="I46" s="17">
        <f t="shared" si="3"/>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 t="shared" si="0"/>
        <v/>
      </c>
      <c r="G47" s="3" t="str">
        <f t="shared" si="1"/>
        <v>The Harborage</v>
      </c>
      <c r="H47" s="17">
        <f t="shared" si="2"/>
        <v>200</v>
      </c>
      <c r="I47" s="17">
        <f t="shared" si="3"/>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 t="shared" si="0"/>
        <v/>
      </c>
      <c r="G48" s="3" t="str">
        <f t="shared" si="1"/>
        <v>The Harborage</v>
      </c>
      <c r="H48" s="17">
        <f t="shared" si="2"/>
        <v>201</v>
      </c>
      <c r="I48" s="17">
        <f t="shared" si="3"/>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 t="shared" si="0"/>
        <v/>
      </c>
      <c r="G49" s="3" t="str">
        <f t="shared" si="1"/>
        <v>Eyevea</v>
      </c>
      <c r="H49" s="17">
        <f t="shared" si="2"/>
        <v>203</v>
      </c>
      <c r="I49" s="17">
        <f t="shared" si="3"/>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 t="shared" si="0"/>
        <v/>
      </c>
      <c r="G50" s="3" t="str">
        <f t="shared" si="1"/>
        <v>The Earth Forge</v>
      </c>
      <c r="H50" s="17">
        <f t="shared" si="2"/>
        <v>207</v>
      </c>
      <c r="I50" s="17">
        <f t="shared" si="3"/>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 t="shared" si="0"/>
        <v>X</v>
      </c>
      <c r="G51" s="3" t="str">
        <f t="shared" si="1"/>
        <v/>
      </c>
      <c r="H51" s="17">
        <f t="shared" si="2"/>
        <v>208</v>
      </c>
      <c r="I51" s="17">
        <f t="shared" si="3"/>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 t="shared" si="0"/>
        <v/>
      </c>
      <c r="G52" s="3" t="str">
        <f t="shared" si="1"/>
        <v>The Earth Forge</v>
      </c>
      <c r="H52" s="17">
        <f t="shared" si="2"/>
        <v>209</v>
      </c>
      <c r="I52" s="17">
        <f t="shared" si="3"/>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 t="shared" si="0"/>
        <v/>
      </c>
      <c r="G53" s="3" t="str">
        <f t="shared" si="1"/>
        <v>Deshaan</v>
      </c>
      <c r="H53" s="17">
        <f t="shared" si="2"/>
        <v>212</v>
      </c>
      <c r="I53" s="17">
        <f t="shared" si="3"/>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 t="shared" si="0"/>
        <v/>
      </c>
      <c r="G54" s="3" t="str">
        <f t="shared" si="1"/>
        <v>Shadowfen</v>
      </c>
      <c r="H54" s="17">
        <f t="shared" si="2"/>
        <v>213</v>
      </c>
      <c r="I54" s="17">
        <f t="shared" si="3"/>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 t="shared" si="0"/>
        <v/>
      </c>
      <c r="G55" s="3" t="str">
        <f t="shared" si="1"/>
        <v>Shadowfen</v>
      </c>
      <c r="H55" s="17">
        <f t="shared" si="2"/>
        <v>214</v>
      </c>
      <c r="I55" s="17">
        <f t="shared" si="3"/>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 t="shared" si="0"/>
        <v/>
      </c>
      <c r="G56" s="3" t="str">
        <f t="shared" si="1"/>
        <v>Shadowfen</v>
      </c>
      <c r="H56" s="17">
        <f t="shared" si="2"/>
        <v>215</v>
      </c>
      <c r="I56" s="17">
        <f t="shared" si="3"/>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 t="shared" si="0"/>
        <v/>
      </c>
      <c r="G57" s="3" t="str">
        <f t="shared" si="1"/>
        <v>Stonefalls</v>
      </c>
      <c r="H57" s="17">
        <f t="shared" si="2"/>
        <v>216</v>
      </c>
      <c r="I57" s="17">
        <f t="shared" si="3"/>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 t="shared" si="0"/>
        <v/>
      </c>
      <c r="G58" s="3" t="str">
        <f t="shared" si="1"/>
        <v>The Harborage</v>
      </c>
      <c r="H58" s="17">
        <f t="shared" si="2"/>
        <v>217</v>
      </c>
      <c r="I58" s="17">
        <f t="shared" si="3"/>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 t="shared" si="0"/>
        <v/>
      </c>
      <c r="G59" s="3" t="str">
        <f t="shared" si="1"/>
        <v>Eyevea</v>
      </c>
      <c r="H59" s="17">
        <f t="shared" si="2"/>
        <v>218</v>
      </c>
      <c r="I59" s="17">
        <f t="shared" si="3"/>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 t="shared" si="0"/>
        <v/>
      </c>
      <c r="G60" s="3" t="str">
        <f t="shared" si="1"/>
        <v>Eyevea</v>
      </c>
      <c r="H60" s="17">
        <f t="shared" si="2"/>
        <v>219</v>
      </c>
      <c r="I60" s="17">
        <f t="shared" si="3"/>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 t="shared" si="0"/>
        <v/>
      </c>
      <c r="G61" s="3" t="str">
        <f t="shared" si="1"/>
        <v>Glenumbra</v>
      </c>
      <c r="H61" s="17">
        <f t="shared" si="2"/>
        <v>222</v>
      </c>
      <c r="I61" s="17">
        <f t="shared" si="3"/>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 t="shared" si="0"/>
        <v/>
      </c>
      <c r="G62" s="3" t="str">
        <f t="shared" si="1"/>
        <v>Glenumbra</v>
      </c>
      <c r="H62" s="17">
        <f t="shared" si="2"/>
        <v>223</v>
      </c>
      <c r="I62" s="17">
        <f t="shared" si="3"/>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 t="shared" si="0"/>
        <v/>
      </c>
      <c r="G63" s="3" t="str">
        <f t="shared" si="1"/>
        <v>Rivenspire</v>
      </c>
      <c r="H63" s="17">
        <f t="shared" si="2"/>
        <v>224</v>
      </c>
      <c r="I63" s="17">
        <f t="shared" si="3"/>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 t="shared" si="0"/>
        <v/>
      </c>
      <c r="G64" s="3" t="str">
        <f t="shared" si="1"/>
        <v>Bangkorai</v>
      </c>
      <c r="H64" s="17">
        <f t="shared" si="2"/>
        <v>227</v>
      </c>
      <c r="I64" s="17">
        <f t="shared" si="3"/>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 t="shared" si="0"/>
        <v/>
      </c>
      <c r="G65" s="3" t="str">
        <f t="shared" si="1"/>
        <v>Bangkorai</v>
      </c>
      <c r="H65" s="17">
        <f t="shared" si="2"/>
        <v>228</v>
      </c>
      <c r="I65" s="17">
        <f t="shared" si="3"/>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 t="shared" ref="F66:F129" si="4">IF(EXACT(A66,C66),"X","")</f>
        <v/>
      </c>
      <c r="G66" s="3" t="str">
        <f t="shared" ref="G66:G129" si="5">IF(A66&lt;&gt;C66,VLOOKUP(C66,$A$2:$D$9949,4,FALSE),"")</f>
        <v>Bangkorai</v>
      </c>
      <c r="H66" s="17">
        <f t="shared" ref="H66:H129" si="6">A66</f>
        <v>229</v>
      </c>
      <c r="I66" s="17">
        <f t="shared" ref="I66:I129" si="7">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 t="shared" si="4"/>
        <v/>
      </c>
      <c r="G67" s="3" t="str">
        <f t="shared" si="5"/>
        <v>Bangkorai</v>
      </c>
      <c r="H67" s="17">
        <f t="shared" si="6"/>
        <v>231</v>
      </c>
      <c r="I67" s="17">
        <f t="shared" si="7"/>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 t="shared" si="4"/>
        <v/>
      </c>
      <c r="G68" s="3" t="str">
        <f t="shared" si="5"/>
        <v>Shadowfen</v>
      </c>
      <c r="H68" s="17">
        <f t="shared" si="6"/>
        <v>232</v>
      </c>
      <c r="I68" s="17">
        <f t="shared" si="7"/>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 t="shared" si="4"/>
        <v/>
      </c>
      <c r="G69" s="3" t="str">
        <f t="shared" si="5"/>
        <v>Shadowfen</v>
      </c>
      <c r="H69" s="17">
        <f t="shared" si="6"/>
        <v>233</v>
      </c>
      <c r="I69" s="17">
        <f t="shared" si="7"/>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 t="shared" si="4"/>
        <v/>
      </c>
      <c r="G70" s="3" t="str">
        <f t="shared" si="5"/>
        <v>Shadowfen</v>
      </c>
      <c r="H70" s="17">
        <f t="shared" si="6"/>
        <v>234</v>
      </c>
      <c r="I70" s="17">
        <f t="shared" si="7"/>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 t="shared" si="4"/>
        <v/>
      </c>
      <c r="G71" s="3" t="str">
        <f t="shared" si="5"/>
        <v>Shadowfen</v>
      </c>
      <c r="H71" s="17">
        <f t="shared" si="6"/>
        <v>235</v>
      </c>
      <c r="I71" s="17">
        <f t="shared" si="7"/>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 t="shared" si="4"/>
        <v/>
      </c>
      <c r="G72" s="3" t="str">
        <f t="shared" si="5"/>
        <v>Shadowfen</v>
      </c>
      <c r="H72" s="17">
        <f t="shared" si="6"/>
        <v>236</v>
      </c>
      <c r="I72" s="17">
        <f t="shared" si="7"/>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 t="shared" si="4"/>
        <v/>
      </c>
      <c r="G73" s="3" t="str">
        <f t="shared" si="5"/>
        <v>Alik'r Desert</v>
      </c>
      <c r="H73" s="17">
        <f t="shared" si="6"/>
        <v>237</v>
      </c>
      <c r="I73" s="17">
        <f t="shared" si="7"/>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 t="shared" si="4"/>
        <v/>
      </c>
      <c r="G74" s="3" t="str">
        <f t="shared" si="5"/>
        <v>Alik'r Desert</v>
      </c>
      <c r="H74" s="17">
        <f t="shared" si="6"/>
        <v>238</v>
      </c>
      <c r="I74" s="17">
        <f t="shared" si="7"/>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 t="shared" si="4"/>
        <v/>
      </c>
      <c r="G75" s="3" t="str">
        <f t="shared" si="5"/>
        <v>Alik'r Desert</v>
      </c>
      <c r="H75" s="17">
        <f t="shared" si="6"/>
        <v>239</v>
      </c>
      <c r="I75" s="17">
        <f t="shared" si="7"/>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 t="shared" si="4"/>
        <v/>
      </c>
      <c r="G76" s="3" t="str">
        <f t="shared" si="5"/>
        <v>Stonefalls</v>
      </c>
      <c r="H76" s="17">
        <f t="shared" si="6"/>
        <v>241</v>
      </c>
      <c r="I76" s="17">
        <f t="shared" si="7"/>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 t="shared" si="4"/>
        <v/>
      </c>
      <c r="G77" s="3" t="str">
        <f t="shared" si="5"/>
        <v>Stonefalls</v>
      </c>
      <c r="H77" s="17">
        <f t="shared" si="6"/>
        <v>242</v>
      </c>
      <c r="I77" s="17">
        <f t="shared" si="7"/>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 t="shared" si="4"/>
        <v/>
      </c>
      <c r="G78" s="3" t="str">
        <f t="shared" si="5"/>
        <v>Stonefalls</v>
      </c>
      <c r="H78" s="17">
        <f t="shared" si="6"/>
        <v>243</v>
      </c>
      <c r="I78" s="17">
        <f t="shared" si="7"/>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 t="shared" si="4"/>
        <v/>
      </c>
      <c r="G79" s="3" t="str">
        <f t="shared" si="5"/>
        <v>Stonefalls</v>
      </c>
      <c r="H79" s="17">
        <f t="shared" si="6"/>
        <v>245</v>
      </c>
      <c r="I79" s="17">
        <f t="shared" si="7"/>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 t="shared" si="4"/>
        <v/>
      </c>
      <c r="G80" s="3" t="str">
        <f t="shared" si="5"/>
        <v>Stonefalls</v>
      </c>
      <c r="H80" s="17">
        <f t="shared" si="6"/>
        <v>246</v>
      </c>
      <c r="I80" s="17">
        <f t="shared" si="7"/>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 t="shared" si="4"/>
        <v/>
      </c>
      <c r="G81" s="3" t="str">
        <f t="shared" si="5"/>
        <v>Stonefalls</v>
      </c>
      <c r="H81" s="17">
        <f t="shared" si="6"/>
        <v>247</v>
      </c>
      <c r="I81" s="17">
        <f t="shared" si="7"/>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 t="shared" si="4"/>
        <v/>
      </c>
      <c r="G82" s="3" t="str">
        <f t="shared" si="5"/>
        <v>Deshaan</v>
      </c>
      <c r="H82" s="17">
        <f t="shared" si="6"/>
        <v>248</v>
      </c>
      <c r="I82" s="17">
        <f t="shared" si="7"/>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 t="shared" si="4"/>
        <v/>
      </c>
      <c r="G83" s="3" t="str">
        <f t="shared" si="5"/>
        <v>Deshaan</v>
      </c>
      <c r="H83" s="17">
        <f t="shared" si="6"/>
        <v>249</v>
      </c>
      <c r="I83" s="17">
        <f t="shared" si="7"/>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 t="shared" si="4"/>
        <v/>
      </c>
      <c r="G84" s="3" t="str">
        <f t="shared" si="5"/>
        <v>Deshaan</v>
      </c>
      <c r="H84" s="17">
        <f t="shared" si="6"/>
        <v>250</v>
      </c>
      <c r="I84" s="17">
        <f t="shared" si="7"/>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 t="shared" si="4"/>
        <v/>
      </c>
      <c r="G85" s="3" t="str">
        <f t="shared" si="5"/>
        <v>Deshaan</v>
      </c>
      <c r="H85" s="17">
        <f t="shared" si="6"/>
        <v>252</v>
      </c>
      <c r="I85" s="17">
        <f t="shared" si="7"/>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 t="shared" si="4"/>
        <v/>
      </c>
      <c r="G86" s="3" t="str">
        <f t="shared" si="5"/>
        <v>Deshaan</v>
      </c>
      <c r="H86" s="17">
        <f t="shared" si="6"/>
        <v>253</v>
      </c>
      <c r="I86" s="17">
        <f t="shared" si="7"/>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 t="shared" si="4"/>
        <v/>
      </c>
      <c r="G87" s="3" t="str">
        <f t="shared" si="5"/>
        <v>Deshaan</v>
      </c>
      <c r="H87" s="17">
        <f t="shared" si="6"/>
        <v>254</v>
      </c>
      <c r="I87" s="17">
        <f t="shared" si="7"/>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 t="shared" si="4"/>
        <v/>
      </c>
      <c r="G88" s="3" t="str">
        <f t="shared" si="5"/>
        <v>Deshaan</v>
      </c>
      <c r="H88" s="17">
        <f t="shared" si="6"/>
        <v>255</v>
      </c>
      <c r="I88" s="17">
        <f t="shared" si="7"/>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 t="shared" si="4"/>
        <v/>
      </c>
      <c r="G89" s="3" t="str">
        <f t="shared" si="5"/>
        <v>Glenumbra</v>
      </c>
      <c r="H89" s="17">
        <f t="shared" si="6"/>
        <v>256</v>
      </c>
      <c r="I89" s="17">
        <f t="shared" si="7"/>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 t="shared" si="4"/>
        <v/>
      </c>
      <c r="G90" s="3" t="str">
        <f t="shared" si="5"/>
        <v>The Rift</v>
      </c>
      <c r="H90" s="17">
        <f t="shared" si="6"/>
        <v>257</v>
      </c>
      <c r="I90" s="17">
        <f t="shared" si="7"/>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 t="shared" si="4"/>
        <v/>
      </c>
      <c r="G91" s="3" t="str">
        <f t="shared" si="5"/>
        <v>The Rift</v>
      </c>
      <c r="H91" s="17">
        <f t="shared" si="6"/>
        <v>258</v>
      </c>
      <c r="I91" s="17">
        <f t="shared" si="7"/>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 t="shared" si="4"/>
        <v/>
      </c>
      <c r="G92" s="3" t="str">
        <f t="shared" si="5"/>
        <v>The Rift</v>
      </c>
      <c r="H92" s="17">
        <f t="shared" si="6"/>
        <v>259</v>
      </c>
      <c r="I92" s="17">
        <f t="shared" si="7"/>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 t="shared" si="4"/>
        <v/>
      </c>
      <c r="G93" s="3" t="str">
        <f t="shared" si="5"/>
        <v>Eastmarch</v>
      </c>
      <c r="H93" s="17">
        <f t="shared" si="6"/>
        <v>260</v>
      </c>
      <c r="I93" s="17">
        <f t="shared" si="7"/>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 t="shared" si="4"/>
        <v/>
      </c>
      <c r="G94" s="3" t="str">
        <f t="shared" si="5"/>
        <v>Eastmarch</v>
      </c>
      <c r="H94" s="17">
        <f t="shared" si="6"/>
        <v>261</v>
      </c>
      <c r="I94" s="17">
        <f t="shared" si="7"/>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 t="shared" si="4"/>
        <v/>
      </c>
      <c r="G95" s="3" t="str">
        <f t="shared" si="5"/>
        <v>Eastmarch</v>
      </c>
      <c r="H95" s="17">
        <f t="shared" si="6"/>
        <v>262</v>
      </c>
      <c r="I95" s="17">
        <f t="shared" si="7"/>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 t="shared" si="4"/>
        <v/>
      </c>
      <c r="G96" s="3" t="str">
        <f t="shared" si="5"/>
        <v>Eastmarch</v>
      </c>
      <c r="H96" s="17">
        <f t="shared" si="6"/>
        <v>263</v>
      </c>
      <c r="I96" s="17">
        <f t="shared" si="7"/>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 t="shared" si="4"/>
        <v/>
      </c>
      <c r="G97" s="3" t="str">
        <f t="shared" si="5"/>
        <v>Eastmarch</v>
      </c>
      <c r="H97" s="17">
        <f t="shared" si="6"/>
        <v>264</v>
      </c>
      <c r="I97" s="17">
        <f t="shared" si="7"/>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 t="shared" si="4"/>
        <v/>
      </c>
      <c r="G98" s="3" t="str">
        <f t="shared" si="5"/>
        <v>Eastmarch</v>
      </c>
      <c r="H98" s="17">
        <f t="shared" si="6"/>
        <v>265</v>
      </c>
      <c r="I98" s="17">
        <f t="shared" si="7"/>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 t="shared" si="4"/>
        <v/>
      </c>
      <c r="G99" s="3" t="str">
        <f t="shared" si="5"/>
        <v>Eastmarch</v>
      </c>
      <c r="H99" s="17">
        <f t="shared" si="6"/>
        <v>266</v>
      </c>
      <c r="I99" s="17">
        <f t="shared" si="7"/>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 t="shared" si="4"/>
        <v>X</v>
      </c>
      <c r="G100" s="3" t="str">
        <f t="shared" si="5"/>
        <v/>
      </c>
      <c r="H100" s="17">
        <f t="shared" si="6"/>
        <v>267</v>
      </c>
      <c r="I100" s="17">
        <f t="shared" si="7"/>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 t="shared" si="4"/>
        <v/>
      </c>
      <c r="G101" s="3" t="str">
        <f t="shared" si="5"/>
        <v>Malabal Tor</v>
      </c>
      <c r="H101" s="17">
        <f t="shared" si="6"/>
        <v>268</v>
      </c>
      <c r="I101" s="17">
        <f t="shared" si="7"/>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 t="shared" si="4"/>
        <v/>
      </c>
      <c r="G102" s="3" t="str">
        <f t="shared" si="5"/>
        <v>Malabal Tor</v>
      </c>
      <c r="H102" s="17">
        <f t="shared" si="6"/>
        <v>269</v>
      </c>
      <c r="I102" s="17">
        <f t="shared" si="7"/>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 t="shared" si="4"/>
        <v/>
      </c>
      <c r="G103" s="3" t="str">
        <f t="shared" si="5"/>
        <v>Shadowfen</v>
      </c>
      <c r="H103" s="17">
        <f t="shared" si="6"/>
        <v>270</v>
      </c>
      <c r="I103" s="17">
        <f t="shared" si="7"/>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 t="shared" si="4"/>
        <v/>
      </c>
      <c r="G104" s="3" t="str">
        <f t="shared" si="5"/>
        <v>Shadowfen</v>
      </c>
      <c r="H104" s="17">
        <f t="shared" si="6"/>
        <v>271</v>
      </c>
      <c r="I104" s="17">
        <f t="shared" si="7"/>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 t="shared" si="4"/>
        <v/>
      </c>
      <c r="G105" s="3" t="str">
        <f t="shared" si="5"/>
        <v>Shadowfen</v>
      </c>
      <c r="H105" s="17">
        <f t="shared" si="6"/>
        <v>272</v>
      </c>
      <c r="I105" s="17">
        <f t="shared" si="7"/>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 t="shared" si="4"/>
        <v/>
      </c>
      <c r="G106" s="3" t="str">
        <f t="shared" si="5"/>
        <v>Shadowfen</v>
      </c>
      <c r="H106" s="17">
        <f t="shared" si="6"/>
        <v>273</v>
      </c>
      <c r="I106" s="17">
        <f t="shared" si="7"/>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 t="shared" si="4"/>
        <v/>
      </c>
      <c r="G107" s="3" t="str">
        <f t="shared" si="5"/>
        <v>Shadowfen</v>
      </c>
      <c r="H107" s="17">
        <f t="shared" si="6"/>
        <v>274</v>
      </c>
      <c r="I107" s="17">
        <f t="shared" si="7"/>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 t="shared" si="4"/>
        <v/>
      </c>
      <c r="G108" s="3" t="str">
        <f t="shared" si="5"/>
        <v>Shadowfen</v>
      </c>
      <c r="H108" s="17">
        <f t="shared" si="6"/>
        <v>275</v>
      </c>
      <c r="I108" s="17">
        <f t="shared" si="7"/>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 t="shared" si="4"/>
        <v>X</v>
      </c>
      <c r="G109" s="3" t="str">
        <f t="shared" si="5"/>
        <v/>
      </c>
      <c r="H109" s="17">
        <f t="shared" si="6"/>
        <v>279</v>
      </c>
      <c r="I109" s="17">
        <f t="shared" si="7"/>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 t="shared" si="4"/>
        <v>X</v>
      </c>
      <c r="G110" s="3" t="str">
        <f t="shared" si="5"/>
        <v/>
      </c>
      <c r="H110" s="17">
        <f t="shared" si="6"/>
        <v>280</v>
      </c>
      <c r="I110" s="17">
        <f t="shared" si="7"/>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 t="shared" si="4"/>
        <v>X</v>
      </c>
      <c r="G111" s="3" t="str">
        <f t="shared" si="5"/>
        <v/>
      </c>
      <c r="H111" s="17">
        <f t="shared" si="6"/>
        <v>281</v>
      </c>
      <c r="I111" s="17">
        <f t="shared" si="7"/>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 t="shared" si="4"/>
        <v/>
      </c>
      <c r="G112" s="3" t="str">
        <f t="shared" si="5"/>
        <v>Stonefalls</v>
      </c>
      <c r="H112" s="17">
        <f t="shared" si="6"/>
        <v>283</v>
      </c>
      <c r="I112" s="17">
        <f t="shared" si="7"/>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 t="shared" si="4"/>
        <v/>
      </c>
      <c r="G113" s="3" t="str">
        <f t="shared" si="5"/>
        <v>Glenumbra</v>
      </c>
      <c r="H113" s="17">
        <f t="shared" si="6"/>
        <v>284</v>
      </c>
      <c r="I113" s="17">
        <f t="shared" si="7"/>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 t="shared" si="4"/>
        <v/>
      </c>
      <c r="G114" s="3" t="str">
        <f t="shared" si="5"/>
        <v>Stonefalls</v>
      </c>
      <c r="H114" s="17">
        <f t="shared" si="6"/>
        <v>287</v>
      </c>
      <c r="I114" s="17">
        <f t="shared" si="7"/>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 t="shared" si="4"/>
        <v/>
      </c>
      <c r="G115" s="3" t="str">
        <f t="shared" si="5"/>
        <v>Stonefalls</v>
      </c>
      <c r="H115" s="17">
        <f t="shared" si="6"/>
        <v>288</v>
      </c>
      <c r="I115" s="17">
        <f t="shared" si="7"/>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 t="shared" si="4"/>
        <v/>
      </c>
      <c r="G116" s="3" t="str">
        <f t="shared" si="5"/>
        <v>Stonefalls</v>
      </c>
      <c r="H116" s="17">
        <f t="shared" si="6"/>
        <v>289</v>
      </c>
      <c r="I116" s="17">
        <f t="shared" si="7"/>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 t="shared" si="4"/>
        <v/>
      </c>
      <c r="G117" s="3" t="str">
        <f t="shared" si="5"/>
        <v>Stonefalls</v>
      </c>
      <c r="H117" s="17">
        <f t="shared" si="6"/>
        <v>290</v>
      </c>
      <c r="I117" s="17">
        <f t="shared" si="7"/>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 t="shared" si="4"/>
        <v/>
      </c>
      <c r="G118" s="3" t="str">
        <f t="shared" si="5"/>
        <v>Stonefalls</v>
      </c>
      <c r="H118" s="17">
        <f t="shared" si="6"/>
        <v>291</v>
      </c>
      <c r="I118" s="17">
        <f t="shared" si="7"/>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 t="shared" si="4"/>
        <v/>
      </c>
      <c r="G119" s="3" t="str">
        <f t="shared" si="5"/>
        <v>Stonefalls</v>
      </c>
      <c r="H119" s="17">
        <f t="shared" si="6"/>
        <v>296</v>
      </c>
      <c r="I119" s="17">
        <f t="shared" si="7"/>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 t="shared" si="4"/>
        <v/>
      </c>
      <c r="G120" s="3" t="str">
        <f t="shared" si="5"/>
        <v>Deshaan</v>
      </c>
      <c r="H120" s="17">
        <f t="shared" si="6"/>
        <v>306</v>
      </c>
      <c r="I120" s="17">
        <f t="shared" si="7"/>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 t="shared" si="4"/>
        <v/>
      </c>
      <c r="G121" s="3" t="str">
        <f t="shared" si="5"/>
        <v>Alik'r Desert</v>
      </c>
      <c r="H121" s="17">
        <f t="shared" si="6"/>
        <v>308</v>
      </c>
      <c r="I121" s="17">
        <f t="shared" si="7"/>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 t="shared" si="4"/>
        <v/>
      </c>
      <c r="G122" s="3" t="str">
        <f t="shared" si="5"/>
        <v>Glenumbra</v>
      </c>
      <c r="H122" s="17">
        <f t="shared" si="6"/>
        <v>309</v>
      </c>
      <c r="I122" s="17">
        <f t="shared" si="7"/>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 t="shared" si="4"/>
        <v/>
      </c>
      <c r="G123" s="3" t="str">
        <f t="shared" si="5"/>
        <v>Glenumbra</v>
      </c>
      <c r="H123" s="17">
        <f t="shared" si="6"/>
        <v>310</v>
      </c>
      <c r="I123" s="17">
        <f t="shared" si="7"/>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 t="shared" si="4"/>
        <v/>
      </c>
      <c r="G124" s="3" t="str">
        <f t="shared" si="5"/>
        <v>Glenumbra</v>
      </c>
      <c r="H124" s="17">
        <f t="shared" si="6"/>
        <v>311</v>
      </c>
      <c r="I124" s="17">
        <f t="shared" si="7"/>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 t="shared" si="4"/>
        <v/>
      </c>
      <c r="G125" s="3" t="str">
        <f t="shared" si="5"/>
        <v>Glenumbra</v>
      </c>
      <c r="H125" s="17">
        <f t="shared" si="6"/>
        <v>312</v>
      </c>
      <c r="I125" s="17">
        <f t="shared" si="7"/>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 t="shared" si="4"/>
        <v/>
      </c>
      <c r="G126" s="3" t="str">
        <f t="shared" si="5"/>
        <v>Glenumbra</v>
      </c>
      <c r="H126" s="17">
        <f t="shared" si="6"/>
        <v>313</v>
      </c>
      <c r="I126" s="17">
        <f t="shared" si="7"/>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 t="shared" si="4"/>
        <v/>
      </c>
      <c r="G127" s="3" t="str">
        <f t="shared" si="5"/>
        <v>Glenumbra</v>
      </c>
      <c r="H127" s="17">
        <f t="shared" si="6"/>
        <v>314</v>
      </c>
      <c r="I127" s="17">
        <f t="shared" si="7"/>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 t="shared" si="4"/>
        <v/>
      </c>
      <c r="G128" s="3" t="str">
        <f t="shared" si="5"/>
        <v>Stormhaven</v>
      </c>
      <c r="H128" s="17">
        <f t="shared" si="6"/>
        <v>315</v>
      </c>
      <c r="I128" s="17">
        <f t="shared" si="7"/>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 t="shared" si="4"/>
        <v/>
      </c>
      <c r="G129" s="3" t="str">
        <f t="shared" si="5"/>
        <v>Stormhaven</v>
      </c>
      <c r="H129" s="17">
        <f t="shared" si="6"/>
        <v>316</v>
      </c>
      <c r="I129" s="17">
        <f t="shared" si="7"/>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 t="shared" ref="F130:F193" si="8">IF(EXACT(A130,C130),"X","")</f>
        <v/>
      </c>
      <c r="G130" s="3" t="str">
        <f t="shared" ref="G130:G193" si="9">IF(A130&lt;&gt;C130,VLOOKUP(C130,$A$2:$D$9949,4,FALSE),"")</f>
        <v>Stormhaven</v>
      </c>
      <c r="H130" s="17">
        <f t="shared" ref="H130:H193" si="10">A130</f>
        <v>317</v>
      </c>
      <c r="I130" s="17">
        <f t="shared" ref="I130:I193" si="11">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 t="shared" si="8"/>
        <v/>
      </c>
      <c r="G131" s="3" t="str">
        <f t="shared" si="9"/>
        <v>Stormhaven</v>
      </c>
      <c r="H131" s="17">
        <f t="shared" si="10"/>
        <v>318</v>
      </c>
      <c r="I131" s="17">
        <f t="shared" si="11"/>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 t="shared" si="8"/>
        <v/>
      </c>
      <c r="G132" s="3" t="str">
        <f t="shared" si="9"/>
        <v>Stormhaven</v>
      </c>
      <c r="H132" s="17">
        <f t="shared" si="10"/>
        <v>319</v>
      </c>
      <c r="I132" s="17">
        <f t="shared" si="11"/>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 t="shared" si="8"/>
        <v/>
      </c>
      <c r="G133" s="3" t="str">
        <f t="shared" si="9"/>
        <v>Stormhaven</v>
      </c>
      <c r="H133" s="17">
        <f t="shared" si="10"/>
        <v>320</v>
      </c>
      <c r="I133" s="17">
        <f t="shared" si="11"/>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 t="shared" si="8"/>
        <v/>
      </c>
      <c r="G134" s="3" t="str">
        <f t="shared" si="9"/>
        <v>Rivenspire</v>
      </c>
      <c r="H134" s="17">
        <f t="shared" si="10"/>
        <v>321</v>
      </c>
      <c r="I134" s="17">
        <f t="shared" si="11"/>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 t="shared" si="8"/>
        <v/>
      </c>
      <c r="G135" s="3" t="str">
        <f t="shared" si="9"/>
        <v>Rivenspire</v>
      </c>
      <c r="H135" s="17">
        <f t="shared" si="10"/>
        <v>322</v>
      </c>
      <c r="I135" s="17">
        <f t="shared" si="11"/>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 t="shared" si="8"/>
        <v/>
      </c>
      <c r="G136" s="3" t="str">
        <f t="shared" si="9"/>
        <v>Rivenspire</v>
      </c>
      <c r="H136" s="17">
        <f t="shared" si="10"/>
        <v>323</v>
      </c>
      <c r="I136" s="17">
        <f t="shared" si="11"/>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 t="shared" si="8"/>
        <v/>
      </c>
      <c r="G137" s="3" t="str">
        <f t="shared" si="9"/>
        <v>Rivenspire</v>
      </c>
      <c r="H137" s="17">
        <f t="shared" si="10"/>
        <v>324</v>
      </c>
      <c r="I137" s="17">
        <f t="shared" si="11"/>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 t="shared" si="8"/>
        <v/>
      </c>
      <c r="G138" s="3" t="str">
        <f t="shared" si="9"/>
        <v>Rivenspire</v>
      </c>
      <c r="H138" s="17">
        <f t="shared" si="10"/>
        <v>325</v>
      </c>
      <c r="I138" s="17">
        <f t="shared" si="11"/>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 t="shared" si="8"/>
        <v/>
      </c>
      <c r="G139" s="3" t="str">
        <f t="shared" si="9"/>
        <v>Rivenspire</v>
      </c>
      <c r="H139" s="17">
        <f t="shared" si="10"/>
        <v>326</v>
      </c>
      <c r="I139" s="17">
        <f t="shared" si="11"/>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 t="shared" si="8"/>
        <v/>
      </c>
      <c r="G140" s="3" t="str">
        <f t="shared" si="9"/>
        <v>Alik'r Desert</v>
      </c>
      <c r="H140" s="17">
        <f t="shared" si="10"/>
        <v>327</v>
      </c>
      <c r="I140" s="17">
        <f t="shared" si="11"/>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 t="shared" si="8"/>
        <v/>
      </c>
      <c r="G141" s="3" t="str">
        <f t="shared" si="9"/>
        <v>Alik'r Desert</v>
      </c>
      <c r="H141" s="17">
        <f t="shared" si="10"/>
        <v>328</v>
      </c>
      <c r="I141" s="17">
        <f t="shared" si="11"/>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 t="shared" si="8"/>
        <v/>
      </c>
      <c r="G142" s="3" t="str">
        <f t="shared" si="9"/>
        <v>Alik'r Desert</v>
      </c>
      <c r="H142" s="17">
        <f t="shared" si="10"/>
        <v>329</v>
      </c>
      <c r="I142" s="17">
        <f t="shared" si="11"/>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 t="shared" si="8"/>
        <v/>
      </c>
      <c r="G143" s="3" t="str">
        <f t="shared" si="9"/>
        <v>Alik'r Desert</v>
      </c>
      <c r="H143" s="17">
        <f t="shared" si="10"/>
        <v>330</v>
      </c>
      <c r="I143" s="17">
        <f t="shared" si="11"/>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 t="shared" si="8"/>
        <v/>
      </c>
      <c r="G144" s="3" t="str">
        <f t="shared" si="9"/>
        <v>Alik'r Desert</v>
      </c>
      <c r="H144" s="17">
        <f t="shared" si="10"/>
        <v>331</v>
      </c>
      <c r="I144" s="17">
        <f t="shared" si="11"/>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 t="shared" si="8"/>
        <v/>
      </c>
      <c r="G145" s="3" t="str">
        <f t="shared" si="9"/>
        <v>Alik'r Desert</v>
      </c>
      <c r="H145" s="17">
        <f t="shared" si="10"/>
        <v>332</v>
      </c>
      <c r="I145" s="17">
        <f t="shared" si="11"/>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 t="shared" si="8"/>
        <v/>
      </c>
      <c r="G146" s="3" t="str">
        <f t="shared" si="9"/>
        <v>Bangkorai</v>
      </c>
      <c r="H146" s="17">
        <f t="shared" si="10"/>
        <v>333</v>
      </c>
      <c r="I146" s="17">
        <f t="shared" si="11"/>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 t="shared" si="8"/>
        <v/>
      </c>
      <c r="G147" s="3" t="str">
        <f t="shared" si="9"/>
        <v>Bangkorai</v>
      </c>
      <c r="H147" s="17">
        <f t="shared" si="10"/>
        <v>334</v>
      </c>
      <c r="I147" s="17">
        <f t="shared" si="11"/>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 t="shared" si="8"/>
        <v/>
      </c>
      <c r="G148" s="3" t="str">
        <f t="shared" si="9"/>
        <v>Bangkorai</v>
      </c>
      <c r="H148" s="17">
        <f t="shared" si="10"/>
        <v>335</v>
      </c>
      <c r="I148" s="17">
        <f t="shared" si="11"/>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 t="shared" si="8"/>
        <v/>
      </c>
      <c r="G149" s="3" t="str">
        <f t="shared" si="9"/>
        <v>Bangkorai</v>
      </c>
      <c r="H149" s="17">
        <f t="shared" si="10"/>
        <v>336</v>
      </c>
      <c r="I149" s="17">
        <f t="shared" si="11"/>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 t="shared" si="8"/>
        <v/>
      </c>
      <c r="G150" s="3" t="str">
        <f t="shared" si="9"/>
        <v>Bangkorai</v>
      </c>
      <c r="H150" s="17">
        <f t="shared" si="10"/>
        <v>337</v>
      </c>
      <c r="I150" s="17">
        <f t="shared" si="11"/>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 t="shared" si="8"/>
        <v/>
      </c>
      <c r="G151" s="3" t="str">
        <f t="shared" si="9"/>
        <v>Bangkorai</v>
      </c>
      <c r="H151" s="17">
        <f t="shared" si="10"/>
        <v>338</v>
      </c>
      <c r="I151" s="17">
        <f t="shared" si="11"/>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 t="shared" si="8"/>
        <v/>
      </c>
      <c r="G152" s="3" t="str">
        <f t="shared" si="9"/>
        <v>Eastmarch</v>
      </c>
      <c r="H152" s="17">
        <f t="shared" si="10"/>
        <v>339</v>
      </c>
      <c r="I152" s="17">
        <f t="shared" si="11"/>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 t="shared" si="8"/>
        <v/>
      </c>
      <c r="G153" s="3" t="str">
        <f t="shared" si="9"/>
        <v>The Rift</v>
      </c>
      <c r="H153" s="17">
        <f t="shared" si="10"/>
        <v>341</v>
      </c>
      <c r="I153" s="17">
        <f t="shared" si="11"/>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 t="shared" si="8"/>
        <v/>
      </c>
      <c r="G154" s="3" t="str">
        <f t="shared" si="9"/>
        <v>Eastmarch</v>
      </c>
      <c r="H154" s="17">
        <f t="shared" si="10"/>
        <v>346</v>
      </c>
      <c r="I154" s="17">
        <f t="shared" si="11"/>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 t="shared" si="8"/>
        <v>X</v>
      </c>
      <c r="G155" s="3" t="str">
        <f t="shared" si="9"/>
        <v/>
      </c>
      <c r="H155" s="17">
        <f t="shared" si="10"/>
        <v>347</v>
      </c>
      <c r="I155" s="17">
        <f t="shared" si="11"/>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 t="shared" si="8"/>
        <v/>
      </c>
      <c r="G156" s="3" t="str">
        <f t="shared" si="9"/>
        <v>Eastmarch</v>
      </c>
      <c r="H156" s="17">
        <f t="shared" si="10"/>
        <v>353</v>
      </c>
      <c r="I156" s="17">
        <f t="shared" si="11"/>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 t="shared" si="8"/>
        <v/>
      </c>
      <c r="G157" s="3" t="str">
        <f t="shared" si="9"/>
        <v>Eastmarch</v>
      </c>
      <c r="H157" s="17">
        <f t="shared" si="10"/>
        <v>354</v>
      </c>
      <c r="I157" s="17">
        <f t="shared" si="11"/>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 t="shared" si="8"/>
        <v/>
      </c>
      <c r="G158" s="3" t="str">
        <f t="shared" si="9"/>
        <v>Eastmarch</v>
      </c>
      <c r="H158" s="17">
        <f t="shared" si="10"/>
        <v>359</v>
      </c>
      <c r="I158" s="17">
        <f t="shared" si="11"/>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 t="shared" si="8"/>
        <v/>
      </c>
      <c r="G159" s="3" t="str">
        <f t="shared" si="9"/>
        <v>Eastmarch</v>
      </c>
      <c r="H159" s="17">
        <f t="shared" si="10"/>
        <v>360</v>
      </c>
      <c r="I159" s="17">
        <f t="shared" si="11"/>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 t="shared" si="8"/>
        <v/>
      </c>
      <c r="G160" s="3" t="str">
        <f t="shared" si="9"/>
        <v>Eastmarch</v>
      </c>
      <c r="H160" s="17">
        <f t="shared" si="10"/>
        <v>361</v>
      </c>
      <c r="I160" s="17">
        <f t="shared" si="11"/>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 t="shared" si="8"/>
        <v/>
      </c>
      <c r="G161" s="3" t="str">
        <f t="shared" si="9"/>
        <v>Eastmarch</v>
      </c>
      <c r="H161" s="17">
        <f t="shared" si="10"/>
        <v>362</v>
      </c>
      <c r="I161" s="17">
        <f t="shared" si="11"/>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 t="shared" si="8"/>
        <v/>
      </c>
      <c r="G162" s="3" t="str">
        <f t="shared" si="9"/>
        <v>Eastmarch</v>
      </c>
      <c r="H162" s="17">
        <f t="shared" si="10"/>
        <v>363</v>
      </c>
      <c r="I162" s="17">
        <f t="shared" si="11"/>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 t="shared" si="8"/>
        <v/>
      </c>
      <c r="G163" s="3" t="str">
        <f t="shared" si="9"/>
        <v>Eastmarch</v>
      </c>
      <c r="H163" s="17">
        <f t="shared" si="10"/>
        <v>364</v>
      </c>
      <c r="I163" s="17">
        <f t="shared" si="11"/>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 t="shared" si="8"/>
        <v/>
      </c>
      <c r="G164" s="3" t="str">
        <f t="shared" si="9"/>
        <v>Coldharbour</v>
      </c>
      <c r="H164" s="17">
        <f t="shared" si="10"/>
        <v>365</v>
      </c>
      <c r="I164" s="17">
        <f t="shared" si="11"/>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 t="shared" si="8"/>
        <v/>
      </c>
      <c r="G165" s="3" t="str">
        <f t="shared" si="9"/>
        <v>Coldharbour</v>
      </c>
      <c r="H165" s="17">
        <f t="shared" si="10"/>
        <v>366</v>
      </c>
      <c r="I165" s="17">
        <f t="shared" si="11"/>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 t="shared" si="8"/>
        <v/>
      </c>
      <c r="G166" s="3" t="str">
        <f t="shared" si="9"/>
        <v>Coldharbour</v>
      </c>
      <c r="H166" s="17">
        <f t="shared" si="10"/>
        <v>367</v>
      </c>
      <c r="I166" s="17">
        <f t="shared" si="11"/>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 t="shared" si="8"/>
        <v/>
      </c>
      <c r="G167" s="3" t="str">
        <f t="shared" si="9"/>
        <v>Coldharbour</v>
      </c>
      <c r="H167" s="17">
        <f t="shared" si="10"/>
        <v>368</v>
      </c>
      <c r="I167" s="17">
        <f t="shared" si="11"/>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 t="shared" si="8"/>
        <v/>
      </c>
      <c r="G168" s="3" t="str">
        <f t="shared" si="9"/>
        <v>Coldharbour</v>
      </c>
      <c r="H168" s="17">
        <f t="shared" si="10"/>
        <v>369</v>
      </c>
      <c r="I168" s="17">
        <f t="shared" si="11"/>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 t="shared" si="8"/>
        <v/>
      </c>
      <c r="G169" s="3" t="str">
        <f t="shared" si="9"/>
        <v>Coldharbour</v>
      </c>
      <c r="H169" s="17">
        <f t="shared" si="10"/>
        <v>370</v>
      </c>
      <c r="I169" s="17">
        <f t="shared" si="11"/>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 t="shared" si="8"/>
        <v/>
      </c>
      <c r="G170" s="3" t="str">
        <f t="shared" si="9"/>
        <v>Coldharbour</v>
      </c>
      <c r="H170" s="17">
        <f t="shared" si="10"/>
        <v>371</v>
      </c>
      <c r="I170" s="17">
        <f t="shared" si="11"/>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 t="shared" si="8"/>
        <v/>
      </c>
      <c r="G171" s="3" t="str">
        <f t="shared" si="9"/>
        <v>Coldharbour</v>
      </c>
      <c r="H171" s="17">
        <f t="shared" si="10"/>
        <v>372</v>
      </c>
      <c r="I171" s="17">
        <f t="shared" si="11"/>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 t="shared" si="8"/>
        <v/>
      </c>
      <c r="G172" s="3" t="str">
        <f t="shared" si="9"/>
        <v>Coldharbour</v>
      </c>
      <c r="H172" s="17">
        <f t="shared" si="10"/>
        <v>374</v>
      </c>
      <c r="I172" s="17">
        <f t="shared" si="11"/>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 t="shared" si="8"/>
        <v/>
      </c>
      <c r="G173" s="3" t="str">
        <f t="shared" si="9"/>
        <v>Coldharbour</v>
      </c>
      <c r="H173" s="17">
        <f t="shared" si="10"/>
        <v>375</v>
      </c>
      <c r="I173" s="17">
        <f t="shared" si="11"/>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 t="shared" si="8"/>
        <v/>
      </c>
      <c r="G174" s="3" t="str">
        <f t="shared" si="9"/>
        <v>Coldharbour</v>
      </c>
      <c r="H174" s="17">
        <f t="shared" si="10"/>
        <v>376</v>
      </c>
      <c r="I174" s="17">
        <f t="shared" si="11"/>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 t="shared" si="8"/>
        <v/>
      </c>
      <c r="G175" s="3" t="str">
        <f t="shared" si="9"/>
        <v>Malabal Tor</v>
      </c>
      <c r="H175" s="17">
        <f t="shared" si="10"/>
        <v>377</v>
      </c>
      <c r="I175" s="17">
        <f t="shared" si="11"/>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 t="shared" si="8"/>
        <v/>
      </c>
      <c r="G176" s="3" t="str">
        <f t="shared" si="9"/>
        <v>Malabal Tor</v>
      </c>
      <c r="H176" s="17">
        <f t="shared" si="10"/>
        <v>378</v>
      </c>
      <c r="I176" s="17">
        <f t="shared" si="11"/>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 t="shared" si="8"/>
        <v/>
      </c>
      <c r="G177" s="3" t="str">
        <f t="shared" si="9"/>
        <v>Malabal Tor</v>
      </c>
      <c r="H177" s="17">
        <f t="shared" si="10"/>
        <v>379</v>
      </c>
      <c r="I177" s="17">
        <f t="shared" si="11"/>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 t="shared" si="8"/>
        <v/>
      </c>
      <c r="G178" s="3" t="str">
        <f t="shared" si="9"/>
        <v>Auridon</v>
      </c>
      <c r="H178" s="17">
        <f t="shared" si="10"/>
        <v>380</v>
      </c>
      <c r="I178" s="17">
        <f t="shared" si="11"/>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 t="shared" si="8"/>
        <v>X</v>
      </c>
      <c r="G179" s="3" t="str">
        <f t="shared" si="9"/>
        <v/>
      </c>
      <c r="H179" s="17">
        <f t="shared" si="10"/>
        <v>381</v>
      </c>
      <c r="I179" s="17">
        <f t="shared" si="11"/>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 t="shared" si="8"/>
        <v>X</v>
      </c>
      <c r="G180" s="3" t="str">
        <f t="shared" si="9"/>
        <v/>
      </c>
      <c r="H180" s="17">
        <f t="shared" si="10"/>
        <v>382</v>
      </c>
      <c r="I180" s="17">
        <f t="shared" si="11"/>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 t="shared" si="8"/>
        <v>X</v>
      </c>
      <c r="G181" s="3" t="str">
        <f t="shared" si="9"/>
        <v/>
      </c>
      <c r="H181" s="17">
        <f t="shared" si="10"/>
        <v>383</v>
      </c>
      <c r="I181" s="17">
        <f t="shared" si="11"/>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 t="shared" si="8"/>
        <v/>
      </c>
      <c r="G182" s="3" t="str">
        <f t="shared" si="9"/>
        <v>The Earth Forge</v>
      </c>
      <c r="H182" s="17">
        <f t="shared" si="10"/>
        <v>385</v>
      </c>
      <c r="I182" s="17">
        <f t="shared" si="11"/>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 t="shared" si="8"/>
        <v/>
      </c>
      <c r="G183" s="3" t="str">
        <f t="shared" si="9"/>
        <v>Stonefalls</v>
      </c>
      <c r="H183" s="17">
        <f t="shared" si="10"/>
        <v>386</v>
      </c>
      <c r="I183" s="17">
        <f t="shared" si="11"/>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 t="shared" si="8"/>
        <v/>
      </c>
      <c r="G184" s="3" t="str">
        <f t="shared" si="9"/>
        <v>Auridon</v>
      </c>
      <c r="H184" s="17">
        <f t="shared" si="10"/>
        <v>387</v>
      </c>
      <c r="I184" s="17">
        <f t="shared" si="11"/>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 t="shared" si="8"/>
        <v/>
      </c>
      <c r="G185" s="3" t="str">
        <f t="shared" si="9"/>
        <v>Auridon</v>
      </c>
      <c r="H185" s="17">
        <f t="shared" si="10"/>
        <v>388</v>
      </c>
      <c r="I185" s="17">
        <f t="shared" si="11"/>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 t="shared" si="8"/>
        <v/>
      </c>
      <c r="G186" s="3" t="str">
        <f t="shared" si="9"/>
        <v>Grahtwood</v>
      </c>
      <c r="H186" s="17">
        <f t="shared" si="10"/>
        <v>389</v>
      </c>
      <c r="I186" s="17">
        <f t="shared" si="11"/>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 t="shared" si="8"/>
        <v/>
      </c>
      <c r="G187" s="3" t="str">
        <f t="shared" si="9"/>
        <v>Auridon</v>
      </c>
      <c r="H187" s="17">
        <f t="shared" si="10"/>
        <v>390</v>
      </c>
      <c r="I187" s="17">
        <f t="shared" si="11"/>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 t="shared" si="8"/>
        <v/>
      </c>
      <c r="G188" s="3" t="str">
        <f t="shared" si="9"/>
        <v>Auridon</v>
      </c>
      <c r="H188" s="17">
        <f t="shared" si="10"/>
        <v>392</v>
      </c>
      <c r="I188" s="17">
        <f t="shared" si="11"/>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 t="shared" si="8"/>
        <v/>
      </c>
      <c r="G189" s="3" t="str">
        <f t="shared" si="9"/>
        <v>Auridon</v>
      </c>
      <c r="H189" s="17">
        <f t="shared" si="10"/>
        <v>393</v>
      </c>
      <c r="I189" s="17">
        <f t="shared" si="11"/>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 t="shared" si="8"/>
        <v/>
      </c>
      <c r="G190" s="3" t="str">
        <f t="shared" si="9"/>
        <v>Auridon</v>
      </c>
      <c r="H190" s="17">
        <f t="shared" si="10"/>
        <v>394</v>
      </c>
      <c r="I190" s="17">
        <f t="shared" si="11"/>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 t="shared" si="8"/>
        <v/>
      </c>
      <c r="G191" s="3" t="str">
        <f t="shared" si="9"/>
        <v>Auridon</v>
      </c>
      <c r="H191" s="17">
        <f t="shared" si="10"/>
        <v>395</v>
      </c>
      <c r="I191" s="17">
        <f t="shared" si="11"/>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 t="shared" si="8"/>
        <v/>
      </c>
      <c r="G192" s="3" t="str">
        <f t="shared" si="9"/>
        <v>Auridon</v>
      </c>
      <c r="H192" s="17">
        <f t="shared" si="10"/>
        <v>396</v>
      </c>
      <c r="I192" s="17">
        <f t="shared" si="11"/>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 t="shared" si="8"/>
        <v/>
      </c>
      <c r="G193" s="3" t="str">
        <f t="shared" si="9"/>
        <v>Auridon</v>
      </c>
      <c r="H193" s="17">
        <f t="shared" si="10"/>
        <v>397</v>
      </c>
      <c r="I193" s="17">
        <f t="shared" si="11"/>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 t="shared" ref="F194:F257" si="12">IF(EXACT(A194,C194),"X","")</f>
        <v/>
      </c>
      <c r="G194" s="3" t="str">
        <f t="shared" ref="G194:G257" si="13">IF(A194&lt;&gt;C194,VLOOKUP(C194,$A$2:$D$9949,4,FALSE),"")</f>
        <v>Auridon</v>
      </c>
      <c r="H194" s="17">
        <f t="shared" ref="H194:H257" si="14">A194</f>
        <v>398</v>
      </c>
      <c r="I194" s="17">
        <f t="shared" ref="I194:I257" si="15">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 t="shared" si="12"/>
        <v/>
      </c>
      <c r="G195" s="3" t="str">
        <f t="shared" si="13"/>
        <v>Auridon</v>
      </c>
      <c r="H195" s="17">
        <f t="shared" si="14"/>
        <v>399</v>
      </c>
      <c r="I195" s="17">
        <f t="shared" si="15"/>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 t="shared" si="12"/>
        <v/>
      </c>
      <c r="G196" s="3" t="str">
        <f t="shared" si="13"/>
        <v>Auridon</v>
      </c>
      <c r="H196" s="17">
        <f t="shared" si="14"/>
        <v>400</v>
      </c>
      <c r="I196" s="17">
        <f t="shared" si="15"/>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 t="shared" si="12"/>
        <v/>
      </c>
      <c r="G197" s="3" t="str">
        <f t="shared" si="13"/>
        <v>Auridon</v>
      </c>
      <c r="H197" s="17">
        <f t="shared" si="14"/>
        <v>401</v>
      </c>
      <c r="I197" s="17">
        <f t="shared" si="15"/>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 t="shared" si="12"/>
        <v/>
      </c>
      <c r="G198" s="3" t="str">
        <f t="shared" si="13"/>
        <v>The Rift</v>
      </c>
      <c r="H198" s="17">
        <f t="shared" si="14"/>
        <v>402</v>
      </c>
      <c r="I198" s="17">
        <f t="shared" si="15"/>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 t="shared" si="12"/>
        <v/>
      </c>
      <c r="G199" s="3" t="str">
        <f t="shared" si="13"/>
        <v>The Rift</v>
      </c>
      <c r="H199" s="17">
        <f t="shared" si="14"/>
        <v>403</v>
      </c>
      <c r="I199" s="17">
        <f t="shared" si="15"/>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 t="shared" si="12"/>
        <v/>
      </c>
      <c r="G200" s="3" t="str">
        <f t="shared" si="13"/>
        <v>The Rift</v>
      </c>
      <c r="H200" s="17">
        <f t="shared" si="14"/>
        <v>404</v>
      </c>
      <c r="I200" s="17">
        <f t="shared" si="15"/>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 t="shared" si="12"/>
        <v/>
      </c>
      <c r="G201" s="3" t="str">
        <f t="shared" si="13"/>
        <v>Deshaan</v>
      </c>
      <c r="H201" s="17">
        <f t="shared" si="14"/>
        <v>405</v>
      </c>
      <c r="I201" s="17">
        <f t="shared" si="15"/>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 t="shared" si="12"/>
        <v/>
      </c>
      <c r="G202" s="3" t="str">
        <f t="shared" si="13"/>
        <v>Deshaan</v>
      </c>
      <c r="H202" s="17">
        <f t="shared" si="14"/>
        <v>406</v>
      </c>
      <c r="I202" s="17">
        <f t="shared" si="15"/>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 t="shared" si="12"/>
        <v/>
      </c>
      <c r="G203" s="3" t="str">
        <f t="shared" si="13"/>
        <v>Deshaan</v>
      </c>
      <c r="H203" s="17">
        <f t="shared" si="14"/>
        <v>407</v>
      </c>
      <c r="I203" s="17">
        <f t="shared" si="15"/>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 t="shared" si="12"/>
        <v/>
      </c>
      <c r="G204" s="3" t="str">
        <f t="shared" si="13"/>
        <v>Deshaan</v>
      </c>
      <c r="H204" s="17">
        <f t="shared" si="14"/>
        <v>408</v>
      </c>
      <c r="I204" s="17">
        <f t="shared" si="15"/>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 t="shared" si="12"/>
        <v/>
      </c>
      <c r="G205" s="3" t="str">
        <f t="shared" si="13"/>
        <v>Deshaan</v>
      </c>
      <c r="H205" s="17">
        <f t="shared" si="14"/>
        <v>409</v>
      </c>
      <c r="I205" s="17">
        <f t="shared" si="15"/>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 t="shared" si="12"/>
        <v/>
      </c>
      <c r="G206" s="3" t="str">
        <f t="shared" si="13"/>
        <v>Deshaan</v>
      </c>
      <c r="H206" s="17">
        <f t="shared" si="14"/>
        <v>410</v>
      </c>
      <c r="I206" s="17">
        <f t="shared" si="15"/>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 t="shared" si="12"/>
        <v/>
      </c>
      <c r="G207" s="3" t="str">
        <f t="shared" si="13"/>
        <v>Malabal Tor</v>
      </c>
      <c r="H207" s="17">
        <f t="shared" si="14"/>
        <v>411</v>
      </c>
      <c r="I207" s="17">
        <f t="shared" si="15"/>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 t="shared" si="12"/>
        <v/>
      </c>
      <c r="G208" s="3" t="str">
        <f t="shared" si="13"/>
        <v>The Rift</v>
      </c>
      <c r="H208" s="17">
        <f t="shared" si="14"/>
        <v>412</v>
      </c>
      <c r="I208" s="17">
        <f t="shared" si="15"/>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 t="shared" si="12"/>
        <v/>
      </c>
      <c r="G209" s="3" t="str">
        <f t="shared" si="13"/>
        <v>The Rift</v>
      </c>
      <c r="H209" s="17">
        <f t="shared" si="14"/>
        <v>413</v>
      </c>
      <c r="I209" s="17">
        <f t="shared" si="15"/>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 t="shared" si="12"/>
        <v/>
      </c>
      <c r="G210" s="3" t="str">
        <f t="shared" si="13"/>
        <v>The Rift</v>
      </c>
      <c r="H210" s="17">
        <f t="shared" si="14"/>
        <v>414</v>
      </c>
      <c r="I210" s="17">
        <f t="shared" si="15"/>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 t="shared" si="12"/>
        <v/>
      </c>
      <c r="G211" s="3" t="str">
        <f t="shared" si="13"/>
        <v>The Rift</v>
      </c>
      <c r="H211" s="17">
        <f t="shared" si="14"/>
        <v>415</v>
      </c>
      <c r="I211" s="17">
        <f t="shared" si="15"/>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 t="shared" si="12"/>
        <v/>
      </c>
      <c r="G212" s="3" t="str">
        <f t="shared" si="13"/>
        <v>Auridon</v>
      </c>
      <c r="H212" s="17">
        <f t="shared" si="14"/>
        <v>416</v>
      </c>
      <c r="I212" s="17">
        <f t="shared" si="15"/>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 t="shared" si="12"/>
        <v/>
      </c>
      <c r="G213" s="3" t="str">
        <f t="shared" si="13"/>
        <v>Coldharbour</v>
      </c>
      <c r="H213" s="17">
        <f t="shared" si="14"/>
        <v>417</v>
      </c>
      <c r="I213" s="17">
        <f t="shared" si="15"/>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 t="shared" si="12"/>
        <v/>
      </c>
      <c r="G214" s="3" t="str">
        <f t="shared" si="13"/>
        <v>Coldharbour</v>
      </c>
      <c r="H214" s="17">
        <f t="shared" si="14"/>
        <v>418</v>
      </c>
      <c r="I214" s="17">
        <f t="shared" si="15"/>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 t="shared" si="12"/>
        <v/>
      </c>
      <c r="G215" s="3" t="str">
        <f t="shared" si="13"/>
        <v>Coldharbour</v>
      </c>
      <c r="H215" s="17">
        <f t="shared" si="14"/>
        <v>419</v>
      </c>
      <c r="I215" s="17">
        <f t="shared" si="15"/>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 t="shared" si="12"/>
        <v/>
      </c>
      <c r="G216" s="3" t="str">
        <f t="shared" si="13"/>
        <v>Coldharbour</v>
      </c>
      <c r="H216" s="17">
        <f t="shared" si="14"/>
        <v>420</v>
      </c>
      <c r="I216" s="17">
        <f t="shared" si="15"/>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 t="shared" si="12"/>
        <v/>
      </c>
      <c r="G217" s="3" t="str">
        <f t="shared" si="13"/>
        <v>Coldharbour</v>
      </c>
      <c r="H217" s="17">
        <f t="shared" si="14"/>
        <v>421</v>
      </c>
      <c r="I217" s="17">
        <f t="shared" si="15"/>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 t="shared" si="12"/>
        <v/>
      </c>
      <c r="G218" s="3" t="str">
        <f t="shared" si="13"/>
        <v>Coldharbour</v>
      </c>
      <c r="H218" s="17">
        <f t="shared" si="14"/>
        <v>422</v>
      </c>
      <c r="I218" s="17">
        <f t="shared" si="15"/>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 t="shared" si="12"/>
        <v/>
      </c>
      <c r="G219" s="3" t="str">
        <f t="shared" si="13"/>
        <v>Glenumbra</v>
      </c>
      <c r="H219" s="17">
        <f t="shared" si="14"/>
        <v>424</v>
      </c>
      <c r="I219" s="17">
        <f t="shared" si="15"/>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 t="shared" si="12"/>
        <v/>
      </c>
      <c r="G220" s="3" t="str">
        <f t="shared" si="13"/>
        <v>Glenumbra</v>
      </c>
      <c r="H220" s="17">
        <f t="shared" si="14"/>
        <v>425</v>
      </c>
      <c r="I220" s="17">
        <f t="shared" si="15"/>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 t="shared" si="12"/>
        <v/>
      </c>
      <c r="G221" s="3" t="str">
        <f t="shared" si="13"/>
        <v>Glenumbra</v>
      </c>
      <c r="H221" s="17">
        <f t="shared" si="14"/>
        <v>426</v>
      </c>
      <c r="I221" s="17">
        <f t="shared" si="15"/>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 t="shared" si="12"/>
        <v/>
      </c>
      <c r="G222" s="3" t="str">
        <f t="shared" si="13"/>
        <v>Glenumbra</v>
      </c>
      <c r="H222" s="17">
        <f t="shared" si="14"/>
        <v>429</v>
      </c>
      <c r="I222" s="17">
        <f t="shared" si="15"/>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 t="shared" si="12"/>
        <v/>
      </c>
      <c r="G223" s="3" t="str">
        <f t="shared" si="13"/>
        <v>Stormhaven</v>
      </c>
      <c r="H223" s="17">
        <f t="shared" si="14"/>
        <v>430</v>
      </c>
      <c r="I223" s="17">
        <f t="shared" si="15"/>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 t="shared" si="12"/>
        <v/>
      </c>
      <c r="G224" s="3" t="str">
        <f t="shared" si="13"/>
        <v>The Rift</v>
      </c>
      <c r="H224" s="17">
        <f t="shared" si="14"/>
        <v>431</v>
      </c>
      <c r="I224" s="17">
        <f t="shared" si="15"/>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 t="shared" si="12"/>
        <v/>
      </c>
      <c r="G225" s="3" t="str">
        <f t="shared" si="13"/>
        <v>Grahtwood</v>
      </c>
      <c r="H225" s="17">
        <f t="shared" si="14"/>
        <v>433</v>
      </c>
      <c r="I225" s="17">
        <f t="shared" si="15"/>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 t="shared" si="12"/>
        <v/>
      </c>
      <c r="G226" s="3" t="str">
        <f t="shared" si="13"/>
        <v>Grahtwood</v>
      </c>
      <c r="H226" s="17">
        <f t="shared" si="14"/>
        <v>434</v>
      </c>
      <c r="I226" s="17">
        <f t="shared" si="15"/>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 t="shared" si="12"/>
        <v/>
      </c>
      <c r="G227" s="3" t="str">
        <f t="shared" si="13"/>
        <v>Grahtwood</v>
      </c>
      <c r="H227" s="17">
        <f t="shared" si="14"/>
        <v>435</v>
      </c>
      <c r="I227" s="17">
        <f t="shared" si="15"/>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 t="shared" si="12"/>
        <v/>
      </c>
      <c r="G228" s="3" t="str">
        <f t="shared" si="13"/>
        <v>Grahtwood</v>
      </c>
      <c r="H228" s="17">
        <f t="shared" si="14"/>
        <v>436</v>
      </c>
      <c r="I228" s="17">
        <f t="shared" si="15"/>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 t="shared" si="12"/>
        <v/>
      </c>
      <c r="G229" s="3" t="str">
        <f t="shared" si="13"/>
        <v>Grahtwood</v>
      </c>
      <c r="H229" s="17">
        <f t="shared" si="14"/>
        <v>437</v>
      </c>
      <c r="I229" s="17">
        <f t="shared" si="15"/>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 t="shared" si="12"/>
        <v/>
      </c>
      <c r="G230" s="3" t="str">
        <f t="shared" si="13"/>
        <v>Grahtwood</v>
      </c>
      <c r="H230" s="17">
        <f t="shared" si="14"/>
        <v>438</v>
      </c>
      <c r="I230" s="17">
        <f t="shared" si="15"/>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 t="shared" si="12"/>
        <v/>
      </c>
      <c r="G231" s="3" t="str">
        <f t="shared" si="13"/>
        <v>Grahtwood</v>
      </c>
      <c r="H231" s="17">
        <f t="shared" si="14"/>
        <v>439</v>
      </c>
      <c r="I231" s="17">
        <f t="shared" si="15"/>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 t="shared" si="12"/>
        <v/>
      </c>
      <c r="G232" s="3" t="str">
        <f t="shared" si="13"/>
        <v>Grahtwood</v>
      </c>
      <c r="H232" s="17">
        <f t="shared" si="14"/>
        <v>440</v>
      </c>
      <c r="I232" s="17">
        <f t="shared" si="15"/>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 t="shared" si="12"/>
        <v/>
      </c>
      <c r="G233" s="3" t="str">
        <f t="shared" si="13"/>
        <v>Grahtwood</v>
      </c>
      <c r="H233" s="17">
        <f t="shared" si="14"/>
        <v>442</v>
      </c>
      <c r="I233" s="17">
        <f t="shared" si="15"/>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 t="shared" si="12"/>
        <v/>
      </c>
      <c r="G234" s="3" t="str">
        <f t="shared" si="13"/>
        <v>Grahtwood</v>
      </c>
      <c r="H234" s="17">
        <f t="shared" si="14"/>
        <v>444</v>
      </c>
      <c r="I234" s="17">
        <f t="shared" si="15"/>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 t="shared" si="12"/>
        <v/>
      </c>
      <c r="G235" s="3" t="str">
        <f t="shared" si="13"/>
        <v>Grahtwood</v>
      </c>
      <c r="H235" s="17">
        <f t="shared" si="14"/>
        <v>447</v>
      </c>
      <c r="I235" s="17">
        <f t="shared" si="15"/>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 t="shared" si="12"/>
        <v/>
      </c>
      <c r="G236" s="3" t="str">
        <f t="shared" si="13"/>
        <v>Eastmarch</v>
      </c>
      <c r="H236" s="17">
        <f t="shared" si="14"/>
        <v>449</v>
      </c>
      <c r="I236" s="17">
        <f t="shared" si="15"/>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 t="shared" si="12"/>
        <v/>
      </c>
      <c r="G237" s="3" t="str">
        <f t="shared" si="13"/>
        <v>Reaper's March</v>
      </c>
      <c r="H237" s="17">
        <f t="shared" si="14"/>
        <v>451</v>
      </c>
      <c r="I237" s="17">
        <f t="shared" si="15"/>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 t="shared" si="12"/>
        <v/>
      </c>
      <c r="G238" s="3" t="str">
        <f t="shared" si="13"/>
        <v>Reaper's March</v>
      </c>
      <c r="H238" s="17">
        <f t="shared" si="14"/>
        <v>452</v>
      </c>
      <c r="I238" s="17">
        <f t="shared" si="15"/>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 t="shared" si="12"/>
        <v/>
      </c>
      <c r="G239" s="3" t="str">
        <f t="shared" si="13"/>
        <v>Reaper's March</v>
      </c>
      <c r="H239" s="17">
        <f t="shared" si="14"/>
        <v>453</v>
      </c>
      <c r="I239" s="17">
        <f t="shared" si="15"/>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 t="shared" si="12"/>
        <v/>
      </c>
      <c r="G240" s="3" t="str">
        <f t="shared" si="13"/>
        <v>Reaper's March</v>
      </c>
      <c r="H240" s="17">
        <f t="shared" si="14"/>
        <v>454</v>
      </c>
      <c r="I240" s="17">
        <f t="shared" si="15"/>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 t="shared" si="12"/>
        <v/>
      </c>
      <c r="G241" s="3" t="str">
        <f t="shared" si="13"/>
        <v>Reaper's March</v>
      </c>
      <c r="H241" s="17">
        <f t="shared" si="14"/>
        <v>455</v>
      </c>
      <c r="I241" s="17">
        <f t="shared" si="15"/>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 t="shared" si="12"/>
        <v/>
      </c>
      <c r="G242" s="3" t="str">
        <f t="shared" si="13"/>
        <v>Reaper's March</v>
      </c>
      <c r="H242" s="17">
        <f t="shared" si="14"/>
        <v>456</v>
      </c>
      <c r="I242" s="17">
        <f t="shared" si="15"/>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 t="shared" si="12"/>
        <v/>
      </c>
      <c r="G243" s="3" t="str">
        <f t="shared" si="13"/>
        <v>Reaper's March</v>
      </c>
      <c r="H243" s="17">
        <f t="shared" si="14"/>
        <v>457</v>
      </c>
      <c r="I243" s="17">
        <f t="shared" si="15"/>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 t="shared" si="12"/>
        <v/>
      </c>
      <c r="G244" s="3" t="str">
        <f t="shared" si="13"/>
        <v>Reaper's March</v>
      </c>
      <c r="H244" s="17">
        <f t="shared" si="14"/>
        <v>458</v>
      </c>
      <c r="I244" s="17">
        <f t="shared" si="15"/>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 t="shared" si="12"/>
        <v/>
      </c>
      <c r="G245" s="3" t="str">
        <f t="shared" si="13"/>
        <v>Reaper's March</v>
      </c>
      <c r="H245" s="17">
        <f t="shared" si="14"/>
        <v>459</v>
      </c>
      <c r="I245" s="17">
        <f t="shared" si="15"/>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 t="shared" si="12"/>
        <v/>
      </c>
      <c r="G246" s="3" t="str">
        <f t="shared" si="13"/>
        <v>Reaper's March</v>
      </c>
      <c r="H246" s="17">
        <f t="shared" si="14"/>
        <v>460</v>
      </c>
      <c r="I246" s="17">
        <f t="shared" si="15"/>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 t="shared" si="12"/>
        <v/>
      </c>
      <c r="G247" s="3" t="str">
        <f t="shared" si="13"/>
        <v>Reaper's March</v>
      </c>
      <c r="H247" s="17">
        <f t="shared" si="14"/>
        <v>461</v>
      </c>
      <c r="I247" s="17">
        <f t="shared" si="15"/>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 t="shared" si="12"/>
        <v/>
      </c>
      <c r="G248" s="3" t="str">
        <f t="shared" si="13"/>
        <v>Reaper's March</v>
      </c>
      <c r="H248" s="17">
        <f t="shared" si="14"/>
        <v>462</v>
      </c>
      <c r="I248" s="17">
        <f t="shared" si="15"/>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 t="shared" si="12"/>
        <v/>
      </c>
      <c r="G249" s="3" t="str">
        <f t="shared" si="13"/>
        <v>Reaper's March</v>
      </c>
      <c r="H249" s="17">
        <f t="shared" si="14"/>
        <v>463</v>
      </c>
      <c r="I249" s="17">
        <f t="shared" si="15"/>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 t="shared" si="12"/>
        <v/>
      </c>
      <c r="G250" s="3" t="str">
        <f t="shared" si="13"/>
        <v>Reaper's March</v>
      </c>
      <c r="H250" s="17">
        <f t="shared" si="14"/>
        <v>464</v>
      </c>
      <c r="I250" s="17">
        <f t="shared" si="15"/>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 t="shared" si="12"/>
        <v/>
      </c>
      <c r="G251" s="3" t="str">
        <f t="shared" si="13"/>
        <v>Reaper's March</v>
      </c>
      <c r="H251" s="17">
        <f t="shared" si="14"/>
        <v>465</v>
      </c>
      <c r="I251" s="17">
        <f t="shared" si="15"/>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 t="shared" si="12"/>
        <v/>
      </c>
      <c r="G252" s="3" t="str">
        <f t="shared" si="13"/>
        <v>Reaper's March</v>
      </c>
      <c r="H252" s="17">
        <f t="shared" si="14"/>
        <v>466</v>
      </c>
      <c r="I252" s="17">
        <f t="shared" si="15"/>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 t="shared" si="12"/>
        <v/>
      </c>
      <c r="G253" s="3" t="str">
        <f t="shared" si="13"/>
        <v>Reaper's March</v>
      </c>
      <c r="H253" s="17">
        <f t="shared" si="14"/>
        <v>467</v>
      </c>
      <c r="I253" s="17">
        <f t="shared" si="15"/>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 t="shared" si="12"/>
        <v/>
      </c>
      <c r="G254" s="3" t="str">
        <f t="shared" si="13"/>
        <v>Malabal Tor</v>
      </c>
      <c r="H254" s="17">
        <f t="shared" si="14"/>
        <v>468</v>
      </c>
      <c r="I254" s="17">
        <f t="shared" si="15"/>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 t="shared" si="12"/>
        <v/>
      </c>
      <c r="G255" s="3" t="str">
        <f t="shared" si="13"/>
        <v>Malabal Tor</v>
      </c>
      <c r="H255" s="17">
        <f t="shared" si="14"/>
        <v>469</v>
      </c>
      <c r="I255" s="17">
        <f t="shared" si="15"/>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 t="shared" si="12"/>
        <v/>
      </c>
      <c r="G256" s="3" t="str">
        <f t="shared" si="13"/>
        <v>Malabal Tor</v>
      </c>
      <c r="H256" s="17">
        <f t="shared" si="14"/>
        <v>470</v>
      </c>
      <c r="I256" s="17">
        <f t="shared" si="15"/>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 t="shared" si="12"/>
        <v/>
      </c>
      <c r="G257" s="3" t="str">
        <f t="shared" si="13"/>
        <v>Malabal Tor</v>
      </c>
      <c r="H257" s="17">
        <f t="shared" si="14"/>
        <v>471</v>
      </c>
      <c r="I257" s="17">
        <f t="shared" si="15"/>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 t="shared" ref="F258:F321" si="16">IF(EXACT(A258,C258),"X","")</f>
        <v/>
      </c>
      <c r="G258" s="3" t="str">
        <f t="shared" ref="G258:G321" si="17">IF(A258&lt;&gt;C258,VLOOKUP(C258,$A$2:$D$9949,4,FALSE),"")</f>
        <v>Malabal Tor</v>
      </c>
      <c r="H258" s="17">
        <f t="shared" ref="H258:H321" si="18">A258</f>
        <v>472</v>
      </c>
      <c r="I258" s="17">
        <f t="shared" ref="I258:I321" si="19">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 t="shared" si="16"/>
        <v/>
      </c>
      <c r="G259" s="3" t="str">
        <f t="shared" si="17"/>
        <v>Malabal Tor</v>
      </c>
      <c r="H259" s="17">
        <f t="shared" si="18"/>
        <v>473</v>
      </c>
      <c r="I259" s="17">
        <f t="shared" si="19"/>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 t="shared" si="16"/>
        <v/>
      </c>
      <c r="G260" s="3" t="str">
        <f t="shared" si="17"/>
        <v>Grahtwood</v>
      </c>
      <c r="H260" s="17">
        <f t="shared" si="18"/>
        <v>475</v>
      </c>
      <c r="I260" s="17">
        <f t="shared" si="19"/>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 t="shared" si="16"/>
        <v/>
      </c>
      <c r="G261" s="3" t="str">
        <f t="shared" si="17"/>
        <v>Grahtwood</v>
      </c>
      <c r="H261" s="17">
        <f t="shared" si="18"/>
        <v>477</v>
      </c>
      <c r="I261" s="17">
        <f t="shared" si="19"/>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 t="shared" si="16"/>
        <v/>
      </c>
      <c r="G262" s="3" t="str">
        <f t="shared" si="17"/>
        <v>Grahtwood</v>
      </c>
      <c r="H262" s="17">
        <f t="shared" si="18"/>
        <v>478</v>
      </c>
      <c r="I262" s="17">
        <f t="shared" si="19"/>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 t="shared" si="16"/>
        <v/>
      </c>
      <c r="G263" s="3" t="str">
        <f t="shared" si="17"/>
        <v>The Rift</v>
      </c>
      <c r="H263" s="17">
        <f t="shared" si="18"/>
        <v>480</v>
      </c>
      <c r="I263" s="17">
        <f t="shared" si="19"/>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 t="shared" si="16"/>
        <v/>
      </c>
      <c r="G264" s="3" t="str">
        <f t="shared" si="17"/>
        <v>The Rift</v>
      </c>
      <c r="H264" s="17">
        <f t="shared" si="18"/>
        <v>481</v>
      </c>
      <c r="I264" s="17">
        <f t="shared" si="19"/>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 t="shared" si="16"/>
        <v/>
      </c>
      <c r="G265" s="3" t="str">
        <f t="shared" si="17"/>
        <v>The Rift</v>
      </c>
      <c r="H265" s="17">
        <f t="shared" si="18"/>
        <v>482</v>
      </c>
      <c r="I265" s="17">
        <f t="shared" si="19"/>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 t="shared" si="16"/>
        <v/>
      </c>
      <c r="G266" s="3" t="str">
        <f t="shared" si="17"/>
        <v>The Rift</v>
      </c>
      <c r="H266" s="17">
        <f t="shared" si="18"/>
        <v>484</v>
      </c>
      <c r="I266" s="17">
        <f t="shared" si="19"/>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 t="shared" si="16"/>
        <v/>
      </c>
      <c r="G267" s="3" t="str">
        <f t="shared" si="17"/>
        <v>The Rift</v>
      </c>
      <c r="H267" s="17">
        <f t="shared" si="18"/>
        <v>485</v>
      </c>
      <c r="I267" s="17">
        <f t="shared" si="19"/>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 t="shared" si="16"/>
        <v/>
      </c>
      <c r="G268" s="3" t="str">
        <f t="shared" si="17"/>
        <v>Auridon</v>
      </c>
      <c r="H268" s="17">
        <f t="shared" si="18"/>
        <v>486</v>
      </c>
      <c r="I268" s="17">
        <f t="shared" si="19"/>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 t="shared" si="16"/>
        <v/>
      </c>
      <c r="G269" s="3" t="str">
        <f t="shared" si="17"/>
        <v>Reaper's March</v>
      </c>
      <c r="H269" s="17">
        <f t="shared" si="18"/>
        <v>487</v>
      </c>
      <c r="I269" s="17">
        <f t="shared" si="19"/>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 t="shared" si="16"/>
        <v/>
      </c>
      <c r="G270" s="3" t="str">
        <f t="shared" si="17"/>
        <v>Stonefalls</v>
      </c>
      <c r="H270" s="17">
        <f t="shared" si="18"/>
        <v>492</v>
      </c>
      <c r="I270" s="17">
        <f t="shared" si="19"/>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 t="shared" si="16"/>
        <v/>
      </c>
      <c r="G271" s="3" t="str">
        <f t="shared" si="17"/>
        <v>Cyrodiil</v>
      </c>
      <c r="H271" s="17">
        <f t="shared" si="18"/>
        <v>493</v>
      </c>
      <c r="I271" s="17">
        <f t="shared" si="19"/>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 t="shared" si="16"/>
        <v/>
      </c>
      <c r="G272" s="3" t="str">
        <f t="shared" si="17"/>
        <v>Cyrodiil</v>
      </c>
      <c r="H272" s="17">
        <f t="shared" si="18"/>
        <v>494</v>
      </c>
      <c r="I272" s="17">
        <f t="shared" si="19"/>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 t="shared" si="16"/>
        <v/>
      </c>
      <c r="G273" s="3" t="str">
        <f t="shared" si="17"/>
        <v>Cyrodiil</v>
      </c>
      <c r="H273" s="17">
        <f t="shared" si="18"/>
        <v>495</v>
      </c>
      <c r="I273" s="17">
        <f t="shared" si="19"/>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 t="shared" si="16"/>
        <v/>
      </c>
      <c r="G274" s="3" t="str">
        <f t="shared" si="17"/>
        <v>Cyrodiil</v>
      </c>
      <c r="H274" s="17">
        <f t="shared" si="18"/>
        <v>496</v>
      </c>
      <c r="I274" s="17">
        <f t="shared" si="19"/>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 t="shared" si="16"/>
        <v/>
      </c>
      <c r="G275" s="3" t="str">
        <f t="shared" si="17"/>
        <v>Cyrodiil</v>
      </c>
      <c r="H275" s="17">
        <f t="shared" si="18"/>
        <v>497</v>
      </c>
      <c r="I275" s="17">
        <f t="shared" si="19"/>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 t="shared" si="16"/>
        <v/>
      </c>
      <c r="G276" s="3" t="str">
        <f t="shared" si="17"/>
        <v>Cyrodiil</v>
      </c>
      <c r="H276" s="17">
        <f t="shared" si="18"/>
        <v>498</v>
      </c>
      <c r="I276" s="17">
        <f t="shared" si="19"/>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 t="shared" si="16"/>
        <v/>
      </c>
      <c r="G277" s="3" t="str">
        <f t="shared" si="17"/>
        <v>Cyrodiil</v>
      </c>
      <c r="H277" s="17">
        <f t="shared" si="18"/>
        <v>499</v>
      </c>
      <c r="I277" s="17">
        <f t="shared" si="19"/>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 t="shared" si="16"/>
        <v/>
      </c>
      <c r="G278" s="3" t="str">
        <f t="shared" si="17"/>
        <v>Cyrodiil</v>
      </c>
      <c r="H278" s="17">
        <f t="shared" si="18"/>
        <v>500</v>
      </c>
      <c r="I278" s="17">
        <f t="shared" si="19"/>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 t="shared" si="16"/>
        <v/>
      </c>
      <c r="G279" s="3" t="str">
        <f t="shared" si="17"/>
        <v>Cyrodiil</v>
      </c>
      <c r="H279" s="17">
        <f t="shared" si="18"/>
        <v>501</v>
      </c>
      <c r="I279" s="17">
        <f t="shared" si="19"/>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 t="shared" si="16"/>
        <v/>
      </c>
      <c r="G280" s="3" t="str">
        <f t="shared" si="17"/>
        <v>Cyrodiil</v>
      </c>
      <c r="H280" s="17">
        <f t="shared" si="18"/>
        <v>502</v>
      </c>
      <c r="I280" s="17">
        <f t="shared" si="19"/>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 t="shared" si="16"/>
        <v/>
      </c>
      <c r="G281" s="3" t="str">
        <f t="shared" si="17"/>
        <v>Cyrodiil</v>
      </c>
      <c r="H281" s="17">
        <f t="shared" si="18"/>
        <v>503</v>
      </c>
      <c r="I281" s="17">
        <f t="shared" si="19"/>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 t="shared" si="16"/>
        <v/>
      </c>
      <c r="G282" s="3" t="str">
        <f t="shared" si="17"/>
        <v>Cyrodiil</v>
      </c>
      <c r="H282" s="17">
        <f t="shared" si="18"/>
        <v>504</v>
      </c>
      <c r="I282" s="17">
        <f t="shared" si="19"/>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 t="shared" si="16"/>
        <v/>
      </c>
      <c r="G283" s="3" t="str">
        <f t="shared" si="17"/>
        <v>Cyrodiil</v>
      </c>
      <c r="H283" s="17">
        <f t="shared" si="18"/>
        <v>505</v>
      </c>
      <c r="I283" s="17">
        <f t="shared" si="19"/>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 t="shared" si="16"/>
        <v/>
      </c>
      <c r="G284" s="3" t="str">
        <f t="shared" si="17"/>
        <v>Cyrodiil</v>
      </c>
      <c r="H284" s="17">
        <f t="shared" si="18"/>
        <v>506</v>
      </c>
      <c r="I284" s="17">
        <f t="shared" si="19"/>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 t="shared" si="16"/>
        <v/>
      </c>
      <c r="G285" s="3" t="str">
        <f t="shared" si="17"/>
        <v>Cyrodiil</v>
      </c>
      <c r="H285" s="17">
        <f t="shared" si="18"/>
        <v>507</v>
      </c>
      <c r="I285" s="17">
        <f t="shared" si="19"/>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 t="shared" si="16"/>
        <v/>
      </c>
      <c r="G286" s="3" t="str">
        <f t="shared" si="17"/>
        <v>Vvardenfell</v>
      </c>
      <c r="H286" s="17">
        <f t="shared" si="18"/>
        <v>508</v>
      </c>
      <c r="I286" s="17">
        <f t="shared" si="19"/>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 t="shared" si="16"/>
        <v/>
      </c>
      <c r="G287" s="3" t="str">
        <f t="shared" si="17"/>
        <v>Vvardenfell</v>
      </c>
      <c r="H287" s="17">
        <f t="shared" si="18"/>
        <v>509</v>
      </c>
      <c r="I287" s="17">
        <f t="shared" si="19"/>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 t="shared" si="16"/>
        <v/>
      </c>
      <c r="G288" s="3" t="str">
        <f t="shared" si="17"/>
        <v>Vvardenfell</v>
      </c>
      <c r="H288" s="17">
        <f t="shared" si="18"/>
        <v>510</v>
      </c>
      <c r="I288" s="17">
        <f t="shared" si="19"/>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 t="shared" si="16"/>
        <v>X</v>
      </c>
      <c r="G289" s="3" t="str">
        <f t="shared" si="17"/>
        <v/>
      </c>
      <c r="H289" s="17">
        <f t="shared" si="18"/>
        <v>511</v>
      </c>
      <c r="I289" s="17">
        <f t="shared" si="19"/>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 t="shared" si="16"/>
        <v>X</v>
      </c>
      <c r="G290" s="3" t="str">
        <f t="shared" si="17"/>
        <v/>
      </c>
      <c r="H290" s="17">
        <f t="shared" si="18"/>
        <v>512</v>
      </c>
      <c r="I290" s="17">
        <f t="shared" si="19"/>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 t="shared" si="16"/>
        <v>X</v>
      </c>
      <c r="G291" s="3" t="str">
        <f t="shared" si="17"/>
        <v/>
      </c>
      <c r="H291" s="17">
        <f t="shared" si="18"/>
        <v>513</v>
      </c>
      <c r="I291" s="17">
        <f t="shared" si="19"/>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 t="shared" si="16"/>
        <v>X</v>
      </c>
      <c r="G292" s="3" t="str">
        <f t="shared" si="17"/>
        <v/>
      </c>
      <c r="H292" s="17">
        <f t="shared" si="18"/>
        <v>514</v>
      </c>
      <c r="I292" s="17">
        <f t="shared" si="19"/>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 t="shared" si="16"/>
        <v>X</v>
      </c>
      <c r="G293" s="3" t="str">
        <f t="shared" si="17"/>
        <v/>
      </c>
      <c r="H293" s="17">
        <f t="shared" si="18"/>
        <v>515</v>
      </c>
      <c r="I293" s="17">
        <f t="shared" si="19"/>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 t="shared" si="16"/>
        <v>X</v>
      </c>
      <c r="G294" s="3" t="str">
        <f t="shared" si="17"/>
        <v/>
      </c>
      <c r="H294" s="17">
        <f t="shared" si="18"/>
        <v>516</v>
      </c>
      <c r="I294" s="17">
        <f t="shared" si="19"/>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 t="shared" si="16"/>
        <v>X</v>
      </c>
      <c r="G295" s="3" t="str">
        <f t="shared" si="17"/>
        <v/>
      </c>
      <c r="H295" s="17">
        <f t="shared" si="18"/>
        <v>517</v>
      </c>
      <c r="I295" s="17">
        <f t="shared" si="19"/>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 t="shared" si="16"/>
        <v>X</v>
      </c>
      <c r="G296" s="3" t="str">
        <f t="shared" si="17"/>
        <v/>
      </c>
      <c r="H296" s="17">
        <f t="shared" si="18"/>
        <v>518</v>
      </c>
      <c r="I296" s="17">
        <f t="shared" si="19"/>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 t="shared" si="16"/>
        <v/>
      </c>
      <c r="G297" s="3" t="str">
        <f t="shared" si="17"/>
        <v>Cyrodiil</v>
      </c>
      <c r="H297" s="17">
        <f t="shared" si="18"/>
        <v>525</v>
      </c>
      <c r="I297" s="17">
        <f t="shared" si="19"/>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 t="shared" si="16"/>
        <v/>
      </c>
      <c r="G298" s="3" t="str">
        <f t="shared" si="17"/>
        <v>Reaper's March</v>
      </c>
      <c r="H298" s="17">
        <f t="shared" si="18"/>
        <v>526</v>
      </c>
      <c r="I298" s="17">
        <f t="shared" si="19"/>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 t="shared" si="16"/>
        <v/>
      </c>
      <c r="G299" s="3" t="str">
        <f t="shared" si="17"/>
        <v>The Harborage</v>
      </c>
      <c r="H299" s="17">
        <f t="shared" si="18"/>
        <v>527</v>
      </c>
      <c r="I299" s="17">
        <f t="shared" si="19"/>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 t="shared" si="16"/>
        <v/>
      </c>
      <c r="G300" s="3" t="str">
        <f t="shared" si="17"/>
        <v>Eyevea</v>
      </c>
      <c r="H300" s="17">
        <f t="shared" si="18"/>
        <v>529</v>
      </c>
      <c r="I300" s="17">
        <f t="shared" si="19"/>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 t="shared" si="16"/>
        <v/>
      </c>
      <c r="G301" s="3" t="str">
        <f t="shared" si="17"/>
        <v>Coldharbour</v>
      </c>
      <c r="H301" s="17">
        <f t="shared" si="18"/>
        <v>530</v>
      </c>
      <c r="I301" s="17">
        <f t="shared" si="19"/>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 t="shared" si="16"/>
        <v/>
      </c>
      <c r="G302" s="3" t="str">
        <f t="shared" si="17"/>
        <v>Cyrodiil</v>
      </c>
      <c r="H302" s="17">
        <f t="shared" si="18"/>
        <v>531</v>
      </c>
      <c r="I302" s="17">
        <f t="shared" si="19"/>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 t="shared" si="16"/>
        <v/>
      </c>
      <c r="G303" s="3" t="str">
        <f t="shared" si="17"/>
        <v>Cyrodiil</v>
      </c>
      <c r="H303" s="17">
        <f t="shared" si="18"/>
        <v>532</v>
      </c>
      <c r="I303" s="17">
        <f t="shared" si="19"/>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 t="shared" si="16"/>
        <v/>
      </c>
      <c r="G304" s="3" t="str">
        <f t="shared" si="17"/>
        <v>Cyrodiil</v>
      </c>
      <c r="H304" s="17">
        <f t="shared" si="18"/>
        <v>533</v>
      </c>
      <c r="I304" s="17">
        <f t="shared" si="19"/>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 t="shared" si="16"/>
        <v>X</v>
      </c>
      <c r="G305" s="3" t="str">
        <f t="shared" si="17"/>
        <v/>
      </c>
      <c r="H305" s="17">
        <f t="shared" si="18"/>
        <v>534</v>
      </c>
      <c r="I305" s="17">
        <f t="shared" si="19"/>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 t="shared" si="16"/>
        <v>X</v>
      </c>
      <c r="G306" s="3" t="str">
        <f t="shared" si="17"/>
        <v/>
      </c>
      <c r="H306" s="17">
        <f t="shared" si="18"/>
        <v>535</v>
      </c>
      <c r="I306" s="17">
        <f t="shared" si="19"/>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 t="shared" si="16"/>
        <v>X</v>
      </c>
      <c r="G307" s="3" t="str">
        <f t="shared" si="17"/>
        <v/>
      </c>
      <c r="H307" s="17">
        <f t="shared" si="18"/>
        <v>537</v>
      </c>
      <c r="I307" s="17">
        <f t="shared" si="19"/>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 t="shared" si="16"/>
        <v/>
      </c>
      <c r="G308" s="3" t="str">
        <f t="shared" si="17"/>
        <v>Betnikh</v>
      </c>
      <c r="H308" s="17">
        <f t="shared" si="18"/>
        <v>539</v>
      </c>
      <c r="I308" s="17">
        <f t="shared" si="19"/>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 t="shared" si="16"/>
        <v/>
      </c>
      <c r="G309" s="3" t="str">
        <f t="shared" si="17"/>
        <v>Eyevea</v>
      </c>
      <c r="H309" s="17">
        <f t="shared" si="18"/>
        <v>541</v>
      </c>
      <c r="I309" s="17">
        <f t="shared" si="19"/>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 t="shared" si="16"/>
        <v/>
      </c>
      <c r="G310" s="3" t="str">
        <f t="shared" si="17"/>
        <v>The Earth Forge</v>
      </c>
      <c r="H310" s="17">
        <f t="shared" si="18"/>
        <v>542</v>
      </c>
      <c r="I310" s="17">
        <f t="shared" si="19"/>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 t="shared" si="16"/>
        <v/>
      </c>
      <c r="G311" s="3" t="str">
        <f t="shared" si="17"/>
        <v>The Earth Forge</v>
      </c>
      <c r="H311" s="17">
        <f t="shared" si="18"/>
        <v>543</v>
      </c>
      <c r="I311" s="17">
        <f t="shared" si="19"/>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 t="shared" si="16"/>
        <v/>
      </c>
      <c r="G312" s="3" t="str">
        <f t="shared" si="17"/>
        <v>The Earth Forge</v>
      </c>
      <c r="H312" s="17">
        <f t="shared" si="18"/>
        <v>544</v>
      </c>
      <c r="I312" s="17">
        <f t="shared" si="19"/>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 t="shared" si="16"/>
        <v/>
      </c>
      <c r="G313" s="3" t="str">
        <f t="shared" si="17"/>
        <v>Stormhaven</v>
      </c>
      <c r="H313" s="17">
        <f t="shared" si="18"/>
        <v>545</v>
      </c>
      <c r="I313" s="17">
        <f t="shared" si="19"/>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 t="shared" si="16"/>
        <v/>
      </c>
      <c r="G314" s="3" t="str">
        <f t="shared" si="17"/>
        <v>Stormhaven</v>
      </c>
      <c r="H314" s="17">
        <f t="shared" si="18"/>
        <v>546</v>
      </c>
      <c r="I314" s="17">
        <f t="shared" si="19"/>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 t="shared" si="16"/>
        <v/>
      </c>
      <c r="G315" s="3" t="str">
        <f t="shared" si="17"/>
        <v>Greenshade</v>
      </c>
      <c r="H315" s="17">
        <f t="shared" si="18"/>
        <v>547</v>
      </c>
      <c r="I315" s="17">
        <f t="shared" si="19"/>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 t="shared" si="16"/>
        <v/>
      </c>
      <c r="G316" s="3" t="str">
        <f t="shared" si="17"/>
        <v>Greenshade</v>
      </c>
      <c r="H316" s="17">
        <f t="shared" si="18"/>
        <v>548</v>
      </c>
      <c r="I316" s="17">
        <f t="shared" si="19"/>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 t="shared" si="16"/>
        <v/>
      </c>
      <c r="G317" s="3" t="str">
        <f t="shared" si="17"/>
        <v>Grahtwood</v>
      </c>
      <c r="H317" s="17">
        <f t="shared" si="18"/>
        <v>549</v>
      </c>
      <c r="I317" s="17">
        <f t="shared" si="19"/>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 t="shared" si="16"/>
        <v/>
      </c>
      <c r="G318" s="3" t="str">
        <f t="shared" si="17"/>
        <v>Greenshade</v>
      </c>
      <c r="H318" s="17">
        <f t="shared" si="18"/>
        <v>551</v>
      </c>
      <c r="I318" s="17">
        <f t="shared" si="19"/>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 t="shared" si="16"/>
        <v/>
      </c>
      <c r="G319" s="3" t="str">
        <f t="shared" si="17"/>
        <v>Greenshade</v>
      </c>
      <c r="H319" s="17">
        <f t="shared" si="18"/>
        <v>552</v>
      </c>
      <c r="I319" s="17">
        <f t="shared" si="19"/>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 t="shared" si="16"/>
        <v/>
      </c>
      <c r="G320" s="3" t="str">
        <f t="shared" si="17"/>
        <v>Greenshade</v>
      </c>
      <c r="H320" s="17">
        <f t="shared" si="18"/>
        <v>553</v>
      </c>
      <c r="I320" s="17">
        <f t="shared" si="19"/>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 t="shared" si="16"/>
        <v/>
      </c>
      <c r="G321" s="3" t="str">
        <f t="shared" si="17"/>
        <v>Greenshade</v>
      </c>
      <c r="H321" s="17">
        <f t="shared" si="18"/>
        <v>554</v>
      </c>
      <c r="I321" s="17">
        <f t="shared" si="19"/>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 t="shared" ref="F322:F385" si="20">IF(EXACT(A322,C322),"X","")</f>
        <v/>
      </c>
      <c r="G322" s="3" t="str">
        <f t="shared" ref="G322:G385" si="21">IF(A322&lt;&gt;C322,VLOOKUP(C322,$A$2:$D$9949,4,FALSE),"")</f>
        <v>Greenshade</v>
      </c>
      <c r="H322" s="17">
        <f t="shared" ref="H322:H385" si="22">A322</f>
        <v>555</v>
      </c>
      <c r="I322" s="17">
        <f t="shared" ref="I322:I385" si="23">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 t="shared" si="20"/>
        <v/>
      </c>
      <c r="G323" s="3" t="str">
        <f t="shared" si="21"/>
        <v>Greenshade</v>
      </c>
      <c r="H323" s="17">
        <f t="shared" si="22"/>
        <v>556</v>
      </c>
      <c r="I323" s="17">
        <f t="shared" si="23"/>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 t="shared" si="20"/>
        <v/>
      </c>
      <c r="G324" s="3" t="str">
        <f t="shared" si="21"/>
        <v>Coldharbour</v>
      </c>
      <c r="H324" s="17">
        <f t="shared" si="22"/>
        <v>557</v>
      </c>
      <c r="I324" s="17">
        <f t="shared" si="23"/>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 t="shared" si="20"/>
        <v/>
      </c>
      <c r="G325" s="3" t="str">
        <f t="shared" si="21"/>
        <v>Greenshade</v>
      </c>
      <c r="H325" s="17">
        <f t="shared" si="22"/>
        <v>558</v>
      </c>
      <c r="I325" s="17">
        <f t="shared" si="23"/>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 t="shared" si="20"/>
        <v/>
      </c>
      <c r="G326" s="3" t="str">
        <f t="shared" si="21"/>
        <v>Greenshade</v>
      </c>
      <c r="H326" s="17">
        <f t="shared" si="22"/>
        <v>559</v>
      </c>
      <c r="I326" s="17">
        <f t="shared" si="23"/>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 t="shared" si="20"/>
        <v/>
      </c>
      <c r="G327" s="3" t="str">
        <f t="shared" si="21"/>
        <v>The Rift</v>
      </c>
      <c r="H327" s="17">
        <f t="shared" si="22"/>
        <v>560</v>
      </c>
      <c r="I327" s="17">
        <f t="shared" si="23"/>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 t="shared" si="20"/>
        <v/>
      </c>
      <c r="G328" s="3" t="str">
        <f t="shared" si="21"/>
        <v>Greenshade</v>
      </c>
      <c r="H328" s="17">
        <f t="shared" si="22"/>
        <v>561</v>
      </c>
      <c r="I328" s="17">
        <f t="shared" si="23"/>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 t="shared" si="20"/>
        <v/>
      </c>
      <c r="G329" s="3" t="str">
        <f t="shared" si="21"/>
        <v>Reaper's March</v>
      </c>
      <c r="H329" s="17">
        <f t="shared" si="22"/>
        <v>562</v>
      </c>
      <c r="I329" s="17">
        <f t="shared" si="23"/>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 t="shared" si="20"/>
        <v/>
      </c>
      <c r="G330" s="3" t="str">
        <f t="shared" si="21"/>
        <v>Reaper's March</v>
      </c>
      <c r="H330" s="17">
        <f t="shared" si="22"/>
        <v>565</v>
      </c>
      <c r="I330" s="17">
        <f t="shared" si="23"/>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 t="shared" si="20"/>
        <v/>
      </c>
      <c r="G331" s="3" t="str">
        <f t="shared" si="21"/>
        <v>Glenumbra</v>
      </c>
      <c r="H331" s="17">
        <f t="shared" si="22"/>
        <v>566</v>
      </c>
      <c r="I331" s="17">
        <f t="shared" si="23"/>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 t="shared" si="20"/>
        <v/>
      </c>
      <c r="G332" s="3" t="str">
        <f t="shared" si="21"/>
        <v>The Rift</v>
      </c>
      <c r="H332" s="17">
        <f t="shared" si="22"/>
        <v>567</v>
      </c>
      <c r="I332" s="17">
        <f t="shared" si="23"/>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 t="shared" si="20"/>
        <v/>
      </c>
      <c r="G333" s="3" t="str">
        <f t="shared" si="21"/>
        <v>Alik'r Desert</v>
      </c>
      <c r="H333" s="17">
        <f t="shared" si="22"/>
        <v>569</v>
      </c>
      <c r="I333" s="17">
        <f t="shared" si="23"/>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 t="shared" si="20"/>
        <v/>
      </c>
      <c r="G334" s="3" t="str">
        <f t="shared" si="21"/>
        <v>Alik'r Desert</v>
      </c>
      <c r="H334" s="17">
        <f t="shared" si="22"/>
        <v>570</v>
      </c>
      <c r="I334" s="17">
        <f t="shared" si="23"/>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 t="shared" si="20"/>
        <v/>
      </c>
      <c r="G335" s="3" t="str">
        <f t="shared" si="21"/>
        <v>Alik'r Desert</v>
      </c>
      <c r="H335" s="17">
        <f t="shared" si="22"/>
        <v>571</v>
      </c>
      <c r="I335" s="17">
        <f t="shared" si="23"/>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 t="shared" si="20"/>
        <v>X</v>
      </c>
      <c r="G336" s="3" t="str">
        <f t="shared" si="21"/>
        <v/>
      </c>
      <c r="H336" s="17">
        <f t="shared" si="22"/>
        <v>572</v>
      </c>
      <c r="I336" s="17">
        <f t="shared" si="23"/>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 t="shared" si="20"/>
        <v/>
      </c>
      <c r="G337" s="3" t="str">
        <f t="shared" si="21"/>
        <v>The Harborage</v>
      </c>
      <c r="H337" s="17">
        <f t="shared" si="22"/>
        <v>573</v>
      </c>
      <c r="I337" s="17">
        <f t="shared" si="23"/>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 t="shared" si="20"/>
        <v/>
      </c>
      <c r="G338" s="3" t="str">
        <f t="shared" si="21"/>
        <v>The Harborage</v>
      </c>
      <c r="H338" s="17">
        <f t="shared" si="22"/>
        <v>574</v>
      </c>
      <c r="I338" s="17">
        <f t="shared" si="23"/>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 t="shared" si="20"/>
        <v/>
      </c>
      <c r="G339" s="3" t="str">
        <f t="shared" si="21"/>
        <v>Greenshade</v>
      </c>
      <c r="H339" s="17">
        <f t="shared" si="22"/>
        <v>575</v>
      </c>
      <c r="I339" s="17">
        <f t="shared" si="23"/>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 t="shared" si="20"/>
        <v/>
      </c>
      <c r="G340" s="3" t="str">
        <f t="shared" si="21"/>
        <v>Greenshade</v>
      </c>
      <c r="H340" s="17">
        <f t="shared" si="22"/>
        <v>576</v>
      </c>
      <c r="I340" s="17">
        <f t="shared" si="23"/>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 t="shared" si="20"/>
        <v/>
      </c>
      <c r="G341" s="3" t="str">
        <f t="shared" si="21"/>
        <v>Greenshade</v>
      </c>
      <c r="H341" s="17">
        <f t="shared" si="22"/>
        <v>577</v>
      </c>
      <c r="I341" s="17">
        <f t="shared" si="23"/>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 t="shared" si="20"/>
        <v/>
      </c>
      <c r="G342" s="3" t="str">
        <f t="shared" si="21"/>
        <v>Greenshade</v>
      </c>
      <c r="H342" s="17">
        <f t="shared" si="22"/>
        <v>578</v>
      </c>
      <c r="I342" s="17">
        <f t="shared" si="23"/>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 t="shared" si="20"/>
        <v/>
      </c>
      <c r="G343" s="3" t="str">
        <f t="shared" si="21"/>
        <v>Greenshade</v>
      </c>
      <c r="H343" s="17">
        <f t="shared" si="22"/>
        <v>579</v>
      </c>
      <c r="I343" s="17">
        <f t="shared" si="23"/>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 t="shared" si="20"/>
        <v/>
      </c>
      <c r="G344" s="3" t="str">
        <f t="shared" si="21"/>
        <v>Greenshade</v>
      </c>
      <c r="H344" s="17">
        <f t="shared" si="22"/>
        <v>580</v>
      </c>
      <c r="I344" s="17">
        <f t="shared" si="23"/>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 t="shared" si="20"/>
        <v/>
      </c>
      <c r="G345" s="3" t="str">
        <f t="shared" si="21"/>
        <v>The Harborage</v>
      </c>
      <c r="H345" s="17">
        <f t="shared" si="22"/>
        <v>581</v>
      </c>
      <c r="I345" s="17">
        <f t="shared" si="23"/>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 t="shared" si="20"/>
        <v/>
      </c>
      <c r="G346" s="3" t="str">
        <f t="shared" si="21"/>
        <v>Auridon</v>
      </c>
      <c r="H346" s="17">
        <f t="shared" si="22"/>
        <v>582</v>
      </c>
      <c r="I346" s="17">
        <f t="shared" si="23"/>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 t="shared" si="20"/>
        <v>X</v>
      </c>
      <c r="G347" s="3" t="str">
        <f t="shared" si="21"/>
        <v/>
      </c>
      <c r="H347" s="17">
        <f t="shared" si="22"/>
        <v>584</v>
      </c>
      <c r="I347" s="17">
        <f t="shared" si="23"/>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 t="shared" si="20"/>
        <v/>
      </c>
      <c r="G348" s="3" t="str">
        <f t="shared" si="21"/>
        <v>Bangkorai</v>
      </c>
      <c r="H348" s="17">
        <f t="shared" si="22"/>
        <v>585</v>
      </c>
      <c r="I348" s="17">
        <f t="shared" si="23"/>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 t="shared" si="20"/>
        <v>X</v>
      </c>
      <c r="G349" s="3" t="str">
        <f t="shared" si="21"/>
        <v/>
      </c>
      <c r="H349" s="17">
        <f t="shared" si="22"/>
        <v>586</v>
      </c>
      <c r="I349" s="17">
        <f t="shared" si="23"/>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 t="shared" si="20"/>
        <v/>
      </c>
      <c r="G350" s="3" t="str">
        <f t="shared" si="21"/>
        <v>Rivenspire</v>
      </c>
      <c r="H350" s="17">
        <f t="shared" si="22"/>
        <v>587</v>
      </c>
      <c r="I350" s="17">
        <f t="shared" si="23"/>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 t="shared" si="20"/>
        <v/>
      </c>
      <c r="G351" s="3" t="str">
        <f t="shared" si="21"/>
        <v>Rivenspire</v>
      </c>
      <c r="H351" s="17">
        <f t="shared" si="22"/>
        <v>588</v>
      </c>
      <c r="I351" s="17">
        <f t="shared" si="23"/>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 t="shared" si="20"/>
        <v/>
      </c>
      <c r="G352" s="3" t="str">
        <f t="shared" si="21"/>
        <v>Rivenspire</v>
      </c>
      <c r="H352" s="17">
        <f t="shared" si="22"/>
        <v>589</v>
      </c>
      <c r="I352" s="17">
        <f t="shared" si="23"/>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 t="shared" si="20"/>
        <v/>
      </c>
      <c r="G353" s="3" t="str">
        <f t="shared" si="21"/>
        <v>Rivenspire</v>
      </c>
      <c r="H353" s="17">
        <f t="shared" si="22"/>
        <v>590</v>
      </c>
      <c r="I353" s="17">
        <f t="shared" si="23"/>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 t="shared" si="20"/>
        <v/>
      </c>
      <c r="G354" s="3" t="str">
        <f t="shared" si="21"/>
        <v>Rivenspire</v>
      </c>
      <c r="H354" s="17">
        <f t="shared" si="22"/>
        <v>591</v>
      </c>
      <c r="I354" s="17">
        <f t="shared" si="23"/>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 t="shared" si="20"/>
        <v/>
      </c>
      <c r="G355" s="3" t="str">
        <f t="shared" si="21"/>
        <v>Rivenspire</v>
      </c>
      <c r="H355" s="17">
        <f t="shared" si="22"/>
        <v>592</v>
      </c>
      <c r="I355" s="17">
        <f t="shared" si="23"/>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 t="shared" si="20"/>
        <v/>
      </c>
      <c r="G356" s="3" t="str">
        <f t="shared" si="21"/>
        <v>Bangkorai</v>
      </c>
      <c r="H356" s="17">
        <f t="shared" si="22"/>
        <v>593</v>
      </c>
      <c r="I356" s="17">
        <f t="shared" si="23"/>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 t="shared" si="20"/>
        <v/>
      </c>
      <c r="G357" s="3" t="str">
        <f t="shared" si="21"/>
        <v>Bangkorai</v>
      </c>
      <c r="H357" s="17">
        <f t="shared" si="22"/>
        <v>594</v>
      </c>
      <c r="I357" s="17">
        <f t="shared" si="23"/>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 t="shared" si="20"/>
        <v/>
      </c>
      <c r="G358" s="3" t="str">
        <f t="shared" si="21"/>
        <v>The Earth Forge</v>
      </c>
      <c r="H358" s="17">
        <f t="shared" si="22"/>
        <v>595</v>
      </c>
      <c r="I358" s="17">
        <f t="shared" si="23"/>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 t="shared" si="20"/>
        <v/>
      </c>
      <c r="G359" s="3" t="str">
        <f t="shared" si="21"/>
        <v>The Rift</v>
      </c>
      <c r="H359" s="17">
        <f t="shared" si="22"/>
        <v>596</v>
      </c>
      <c r="I359" s="17">
        <f t="shared" si="23"/>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 t="shared" si="20"/>
        <v/>
      </c>
      <c r="G360" s="3" t="str">
        <f t="shared" si="21"/>
        <v>The Harborage</v>
      </c>
      <c r="H360" s="17">
        <f t="shared" si="22"/>
        <v>598</v>
      </c>
      <c r="I360" s="17">
        <f t="shared" si="23"/>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 t="shared" si="20"/>
        <v/>
      </c>
      <c r="G361" s="3" t="str">
        <f t="shared" si="21"/>
        <v>Stirk</v>
      </c>
      <c r="H361" s="17">
        <f t="shared" si="22"/>
        <v>599</v>
      </c>
      <c r="I361" s="17">
        <f t="shared" si="23"/>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 t="shared" si="20"/>
        <v/>
      </c>
      <c r="G362" s="3" t="str">
        <f t="shared" si="21"/>
        <v>Stirk</v>
      </c>
      <c r="H362" s="17">
        <f t="shared" si="22"/>
        <v>600</v>
      </c>
      <c r="I362" s="17">
        <f t="shared" si="23"/>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 t="shared" si="20"/>
        <v/>
      </c>
      <c r="G363" s="3" t="str">
        <f t="shared" si="21"/>
        <v>Stirk</v>
      </c>
      <c r="H363" s="17">
        <f t="shared" si="22"/>
        <v>601</v>
      </c>
      <c r="I363" s="17">
        <f t="shared" si="23"/>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 t="shared" si="20"/>
        <v/>
      </c>
      <c r="G364" s="3" t="str">
        <f t="shared" si="21"/>
        <v>Rivenspire</v>
      </c>
      <c r="H364" s="17">
        <f t="shared" si="22"/>
        <v>628</v>
      </c>
      <c r="I364" s="17">
        <f t="shared" si="23"/>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 t="shared" si="20"/>
        <v/>
      </c>
      <c r="G365" s="3" t="str">
        <f t="shared" si="21"/>
        <v>Craglorn</v>
      </c>
      <c r="H365" s="17">
        <f t="shared" si="22"/>
        <v>632</v>
      </c>
      <c r="I365" s="17">
        <f t="shared" si="23"/>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 t="shared" si="20"/>
        <v/>
      </c>
      <c r="G366" s="3" t="str">
        <f t="shared" si="21"/>
        <v>Craglorn</v>
      </c>
      <c r="H366" s="17">
        <f t="shared" si="22"/>
        <v>635</v>
      </c>
      <c r="I366" s="17">
        <f t="shared" si="23"/>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 t="shared" si="20"/>
        <v/>
      </c>
      <c r="G367" s="3" t="str">
        <f t="shared" si="21"/>
        <v>Craglorn</v>
      </c>
      <c r="H367" s="17">
        <f t="shared" si="22"/>
        <v>636</v>
      </c>
      <c r="I367" s="17">
        <f t="shared" si="23"/>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 t="shared" si="20"/>
        <v/>
      </c>
      <c r="G368" s="3" t="str">
        <f t="shared" si="21"/>
        <v>Deshaan</v>
      </c>
      <c r="H368" s="17">
        <f t="shared" si="22"/>
        <v>637</v>
      </c>
      <c r="I368" s="17">
        <f t="shared" si="23"/>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 t="shared" si="20"/>
        <v/>
      </c>
      <c r="G369" s="3" t="str">
        <f t="shared" si="21"/>
        <v>Craglorn</v>
      </c>
      <c r="H369" s="17">
        <f t="shared" si="22"/>
        <v>638</v>
      </c>
      <c r="I369" s="17">
        <f t="shared" si="23"/>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 t="shared" si="20"/>
        <v/>
      </c>
      <c r="G370" s="3" t="str">
        <f t="shared" si="21"/>
        <v>Craglorn</v>
      </c>
      <c r="H370" s="17">
        <f t="shared" si="22"/>
        <v>639</v>
      </c>
      <c r="I370" s="17">
        <f t="shared" si="23"/>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 t="shared" si="20"/>
        <v/>
      </c>
      <c r="G371" s="3" t="str">
        <f t="shared" si="21"/>
        <v>Stormhaven</v>
      </c>
      <c r="H371" s="17">
        <f t="shared" si="22"/>
        <v>640</v>
      </c>
      <c r="I371" s="17">
        <f t="shared" si="23"/>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 t="shared" si="20"/>
        <v/>
      </c>
      <c r="G372" s="3" t="str">
        <f t="shared" si="21"/>
        <v>Glenumbra</v>
      </c>
      <c r="H372" s="17">
        <f t="shared" si="22"/>
        <v>641</v>
      </c>
      <c r="I372" s="17">
        <f t="shared" si="23"/>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 t="shared" si="20"/>
        <v>X</v>
      </c>
      <c r="G373" s="3" t="str">
        <f t="shared" si="21"/>
        <v/>
      </c>
      <c r="H373" s="17">
        <f t="shared" si="22"/>
        <v>642</v>
      </c>
      <c r="I373" s="17">
        <f t="shared" si="23"/>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 t="shared" si="20"/>
        <v/>
      </c>
      <c r="G374" s="3" t="str">
        <f t="shared" si="21"/>
        <v>Imperial City</v>
      </c>
      <c r="H374" s="17">
        <f t="shared" si="22"/>
        <v>643</v>
      </c>
      <c r="I374" s="17">
        <f t="shared" si="23"/>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 t="shared" si="20"/>
        <v/>
      </c>
      <c r="G375" s="3" t="str">
        <f t="shared" si="21"/>
        <v>Imperial City</v>
      </c>
      <c r="H375" s="17">
        <f t="shared" si="22"/>
        <v>649</v>
      </c>
      <c r="I375" s="17">
        <f t="shared" si="23"/>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 t="shared" si="20"/>
        <v/>
      </c>
      <c r="G376" s="3" t="str">
        <f t="shared" si="21"/>
        <v>Hew's Bane</v>
      </c>
      <c r="H376" s="17">
        <f t="shared" si="22"/>
        <v>676</v>
      </c>
      <c r="I376" s="17">
        <f t="shared" si="23"/>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 t="shared" si="20"/>
        <v/>
      </c>
      <c r="G377" s="3" t="str">
        <f t="shared" si="21"/>
        <v>Wrothgar</v>
      </c>
      <c r="H377" s="17">
        <f t="shared" si="22"/>
        <v>677</v>
      </c>
      <c r="I377" s="17">
        <f t="shared" si="23"/>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 t="shared" si="20"/>
        <v/>
      </c>
      <c r="G378" s="3" t="str">
        <f t="shared" si="21"/>
        <v>Imperial City</v>
      </c>
      <c r="H378" s="17">
        <f t="shared" si="22"/>
        <v>678</v>
      </c>
      <c r="I378" s="17">
        <f t="shared" si="23"/>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 t="shared" si="20"/>
        <v/>
      </c>
      <c r="G379" s="3" t="str">
        <f t="shared" si="21"/>
        <v>Greenshade</v>
      </c>
      <c r="H379" s="17">
        <f t="shared" si="22"/>
        <v>681</v>
      </c>
      <c r="I379" s="17">
        <f t="shared" si="23"/>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 t="shared" si="20"/>
        <v>X</v>
      </c>
      <c r="G380" s="3" t="str">
        <f t="shared" si="21"/>
        <v/>
      </c>
      <c r="H380" s="17">
        <f t="shared" si="22"/>
        <v>684</v>
      </c>
      <c r="I380" s="17">
        <f t="shared" si="23"/>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 t="shared" si="20"/>
        <v/>
      </c>
      <c r="G381" s="3" t="str">
        <f t="shared" si="21"/>
        <v>Imperial City</v>
      </c>
      <c r="H381" s="17">
        <f t="shared" si="22"/>
        <v>688</v>
      </c>
      <c r="I381" s="17">
        <f t="shared" si="23"/>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 t="shared" si="20"/>
        <v/>
      </c>
      <c r="G382" s="3" t="str">
        <f t="shared" si="21"/>
        <v>Wrothgar</v>
      </c>
      <c r="H382" s="17">
        <f t="shared" si="22"/>
        <v>689</v>
      </c>
      <c r="I382" s="17">
        <f t="shared" si="23"/>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 t="shared" si="20"/>
        <v/>
      </c>
      <c r="G383" s="3" t="str">
        <f t="shared" si="21"/>
        <v>Wrothgar</v>
      </c>
      <c r="H383" s="17">
        <f t="shared" si="22"/>
        <v>691</v>
      </c>
      <c r="I383" s="17">
        <f t="shared" si="23"/>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 t="shared" si="20"/>
        <v/>
      </c>
      <c r="G384" s="3" t="str">
        <f t="shared" si="21"/>
        <v>Wrothgar</v>
      </c>
      <c r="H384" s="17">
        <f t="shared" si="22"/>
        <v>692</v>
      </c>
      <c r="I384" s="17">
        <f t="shared" si="23"/>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 t="shared" si="20"/>
        <v/>
      </c>
      <c r="G385" s="3" t="str">
        <f t="shared" si="21"/>
        <v>Wrothgar</v>
      </c>
      <c r="H385" s="17">
        <f t="shared" si="22"/>
        <v>693</v>
      </c>
      <c r="I385" s="17">
        <f t="shared" si="23"/>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 t="shared" ref="F386:F449" si="24">IF(EXACT(A386,C386),"X","")</f>
        <v/>
      </c>
      <c r="G386" s="3" t="str">
        <f t="shared" ref="G386:G449" si="25">IF(A386&lt;&gt;C386,VLOOKUP(C386,$A$2:$D$9949,4,FALSE),"")</f>
        <v>Wrothgar</v>
      </c>
      <c r="H386" s="17">
        <f t="shared" ref="H386:H449" si="26">A386</f>
        <v>694</v>
      </c>
      <c r="I386" s="17">
        <f t="shared" ref="I386:I449" si="27">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 t="shared" si="24"/>
        <v/>
      </c>
      <c r="G387" s="3" t="str">
        <f t="shared" si="25"/>
        <v>Wrothgar</v>
      </c>
      <c r="H387" s="17">
        <f t="shared" si="26"/>
        <v>695</v>
      </c>
      <c r="I387" s="17">
        <f t="shared" si="27"/>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 t="shared" si="24"/>
        <v/>
      </c>
      <c r="G388" s="3" t="str">
        <f t="shared" si="25"/>
        <v>Wrothgar</v>
      </c>
      <c r="H388" s="17">
        <f t="shared" si="26"/>
        <v>697</v>
      </c>
      <c r="I388" s="17">
        <f t="shared" si="27"/>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 t="shared" si="24"/>
        <v/>
      </c>
      <c r="G389" s="3" t="str">
        <f t="shared" si="25"/>
        <v>Wrothgar</v>
      </c>
      <c r="H389" s="17">
        <f t="shared" si="26"/>
        <v>698</v>
      </c>
      <c r="I389" s="17">
        <f t="shared" si="27"/>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 t="shared" si="24"/>
        <v/>
      </c>
      <c r="G390" s="3" t="str">
        <f t="shared" si="25"/>
        <v>Wrothgar</v>
      </c>
      <c r="H390" s="17">
        <f t="shared" si="26"/>
        <v>699</v>
      </c>
      <c r="I390" s="17">
        <f t="shared" si="27"/>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 t="shared" si="24"/>
        <v/>
      </c>
      <c r="G391" s="3" t="str">
        <f t="shared" si="25"/>
        <v>Wrothgar</v>
      </c>
      <c r="H391" s="17">
        <f t="shared" si="26"/>
        <v>700</v>
      </c>
      <c r="I391" s="17">
        <f t="shared" si="27"/>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 t="shared" si="24"/>
        <v/>
      </c>
      <c r="G392" s="3" t="str">
        <f t="shared" si="25"/>
        <v>Wrothgar</v>
      </c>
      <c r="H392" s="17">
        <f t="shared" si="26"/>
        <v>701</v>
      </c>
      <c r="I392" s="17">
        <f t="shared" si="27"/>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 t="shared" si="24"/>
        <v/>
      </c>
      <c r="G393" s="3" t="str">
        <f t="shared" si="25"/>
        <v>Wrothgar</v>
      </c>
      <c r="H393" s="17">
        <f t="shared" si="26"/>
        <v>702</v>
      </c>
      <c r="I393" s="17">
        <f t="shared" si="27"/>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 t="shared" si="24"/>
        <v/>
      </c>
      <c r="G394" s="3" t="str">
        <f t="shared" si="25"/>
        <v>Wrothgar</v>
      </c>
      <c r="H394" s="17">
        <f t="shared" si="26"/>
        <v>703</v>
      </c>
      <c r="I394" s="17">
        <f t="shared" si="27"/>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 t="shared" si="24"/>
        <v/>
      </c>
      <c r="G395" s="3" t="str">
        <f t="shared" si="25"/>
        <v>Wrothgar</v>
      </c>
      <c r="H395" s="17">
        <f t="shared" si="26"/>
        <v>704</v>
      </c>
      <c r="I395" s="17">
        <f t="shared" si="27"/>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 t="shared" si="24"/>
        <v/>
      </c>
      <c r="G396" s="3" t="str">
        <f t="shared" si="25"/>
        <v>Wrothgar</v>
      </c>
      <c r="H396" s="17">
        <f t="shared" si="26"/>
        <v>705</v>
      </c>
      <c r="I396" s="17">
        <f t="shared" si="27"/>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 t="shared" si="24"/>
        <v/>
      </c>
      <c r="G397" s="3" t="str">
        <f t="shared" si="25"/>
        <v>Wrothgar</v>
      </c>
      <c r="H397" s="17">
        <f t="shared" si="26"/>
        <v>706</v>
      </c>
      <c r="I397" s="17">
        <f t="shared" si="27"/>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 t="shared" si="24"/>
        <v/>
      </c>
      <c r="G398" s="3" t="str">
        <f t="shared" si="25"/>
        <v>Wrothgar</v>
      </c>
      <c r="H398" s="17">
        <f t="shared" si="26"/>
        <v>707</v>
      </c>
      <c r="I398" s="17">
        <f t="shared" si="27"/>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 t="shared" si="24"/>
        <v/>
      </c>
      <c r="G399" s="3" t="str">
        <f t="shared" si="25"/>
        <v>Wrothgar</v>
      </c>
      <c r="H399" s="17">
        <f t="shared" si="26"/>
        <v>708</v>
      </c>
      <c r="I399" s="17">
        <f t="shared" si="27"/>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 t="shared" si="24"/>
        <v/>
      </c>
      <c r="G400" s="3" t="str">
        <f t="shared" si="25"/>
        <v>Wrothgar</v>
      </c>
      <c r="H400" s="17">
        <f t="shared" si="26"/>
        <v>710</v>
      </c>
      <c r="I400" s="17">
        <f t="shared" si="27"/>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 t="shared" si="24"/>
        <v/>
      </c>
      <c r="G401" s="3" t="str">
        <f t="shared" si="25"/>
        <v>Wrothgar</v>
      </c>
      <c r="H401" s="17">
        <f t="shared" si="26"/>
        <v>711</v>
      </c>
      <c r="I401" s="17">
        <f t="shared" si="27"/>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 t="shared" si="24"/>
        <v/>
      </c>
      <c r="G402" s="3" t="str">
        <f t="shared" si="25"/>
        <v>Wrothgar</v>
      </c>
      <c r="H402" s="17">
        <f t="shared" si="26"/>
        <v>712</v>
      </c>
      <c r="I402" s="17">
        <f t="shared" si="27"/>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 t="shared" si="24"/>
        <v/>
      </c>
      <c r="G403" s="3" t="str">
        <f t="shared" si="25"/>
        <v>Wrothgar</v>
      </c>
      <c r="H403" s="17">
        <f t="shared" si="26"/>
        <v>715</v>
      </c>
      <c r="I403" s="17">
        <f t="shared" si="27"/>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 t="shared" si="24"/>
        <v/>
      </c>
      <c r="G404" s="3" t="str">
        <f t="shared" si="25"/>
        <v>Summerset</v>
      </c>
      <c r="H404" s="17">
        <f t="shared" si="26"/>
        <v>719</v>
      </c>
      <c r="I404" s="17">
        <f t="shared" si="27"/>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 t="shared" si="24"/>
        <v/>
      </c>
      <c r="G405" s="3" t="str">
        <f t="shared" si="25"/>
        <v>The Harborage</v>
      </c>
      <c r="H405" s="17">
        <f t="shared" si="26"/>
        <v>723</v>
      </c>
      <c r="I405" s="17">
        <f t="shared" si="27"/>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 t="shared" si="24"/>
        <v/>
      </c>
      <c r="G406" s="3" t="str">
        <f t="shared" si="25"/>
        <v>Wrothgar</v>
      </c>
      <c r="H406" s="17">
        <f t="shared" si="26"/>
        <v>724</v>
      </c>
      <c r="I406" s="17">
        <f t="shared" si="27"/>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 t="shared" si="24"/>
        <v/>
      </c>
      <c r="G407" s="3" t="str">
        <f t="shared" si="25"/>
        <v>Hew's Bane</v>
      </c>
      <c r="H407" s="17">
        <f t="shared" si="26"/>
        <v>725</v>
      </c>
      <c r="I407" s="17">
        <f t="shared" si="27"/>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 t="shared" si="24"/>
        <v>X</v>
      </c>
      <c r="G408" s="3" t="str">
        <f t="shared" si="25"/>
        <v/>
      </c>
      <c r="H408" s="17">
        <f t="shared" si="26"/>
        <v>726</v>
      </c>
      <c r="I408" s="17">
        <f t="shared" si="27"/>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 t="shared" si="24"/>
        <v/>
      </c>
      <c r="G409" s="3" t="str">
        <f t="shared" si="25"/>
        <v>Stonefalls</v>
      </c>
      <c r="H409" s="17">
        <f t="shared" si="26"/>
        <v>745</v>
      </c>
      <c r="I409" s="17">
        <f t="shared" si="27"/>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 t="shared" si="24"/>
        <v/>
      </c>
      <c r="G410" s="3" t="str">
        <f t="shared" si="25"/>
        <v>Auridon</v>
      </c>
      <c r="H410" s="17">
        <f t="shared" si="26"/>
        <v>746</v>
      </c>
      <c r="I410" s="17">
        <f t="shared" si="27"/>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 t="shared" si="24"/>
        <v/>
      </c>
      <c r="G411" s="3" t="str">
        <f t="shared" si="25"/>
        <v>Grahtwood</v>
      </c>
      <c r="H411" s="17">
        <f t="shared" si="26"/>
        <v>747</v>
      </c>
      <c r="I411" s="17">
        <f t="shared" si="27"/>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 t="shared" si="24"/>
        <v/>
      </c>
      <c r="G412" s="3" t="str">
        <f t="shared" si="25"/>
        <v>Greenshade</v>
      </c>
      <c r="H412" s="17">
        <f t="shared" si="26"/>
        <v>748</v>
      </c>
      <c r="I412" s="17">
        <f t="shared" si="27"/>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 t="shared" si="24"/>
        <v/>
      </c>
      <c r="G413" s="3" t="str">
        <f t="shared" si="25"/>
        <v>Malabal Tor</v>
      </c>
      <c r="H413" s="17">
        <f t="shared" si="26"/>
        <v>749</v>
      </c>
      <c r="I413" s="17">
        <f t="shared" si="27"/>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 t="shared" si="24"/>
        <v/>
      </c>
      <c r="G414" s="3" t="str">
        <f t="shared" si="25"/>
        <v>Reaper's March</v>
      </c>
      <c r="H414" s="17">
        <f t="shared" si="26"/>
        <v>750</v>
      </c>
      <c r="I414" s="17">
        <f t="shared" si="27"/>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 t="shared" si="24"/>
        <v/>
      </c>
      <c r="G415" s="3" t="str">
        <f t="shared" si="25"/>
        <v>Craglorn</v>
      </c>
      <c r="H415" s="17">
        <f t="shared" si="26"/>
        <v>751</v>
      </c>
      <c r="I415" s="17">
        <f t="shared" si="27"/>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 t="shared" si="24"/>
        <v/>
      </c>
      <c r="G416" s="3" t="str">
        <f t="shared" si="25"/>
        <v>Stormhaven</v>
      </c>
      <c r="H416" s="17">
        <f t="shared" si="26"/>
        <v>752</v>
      </c>
      <c r="I416" s="17">
        <f t="shared" si="27"/>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 t="shared" si="24"/>
        <v/>
      </c>
      <c r="G417" s="3" t="str">
        <f t="shared" si="25"/>
        <v>Glenumbra</v>
      </c>
      <c r="H417" s="17">
        <f t="shared" si="26"/>
        <v>753</v>
      </c>
      <c r="I417" s="17">
        <f t="shared" si="27"/>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 t="shared" si="24"/>
        <v/>
      </c>
      <c r="G418" s="3" t="str">
        <f t="shared" si="25"/>
        <v>Bangkorai</v>
      </c>
      <c r="H418" s="17">
        <f t="shared" si="26"/>
        <v>754</v>
      </c>
      <c r="I418" s="17">
        <f t="shared" si="27"/>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 t="shared" si="24"/>
        <v/>
      </c>
      <c r="G419" s="3" t="str">
        <f t="shared" si="25"/>
        <v>Rivenspire</v>
      </c>
      <c r="H419" s="17">
        <f t="shared" si="26"/>
        <v>755</v>
      </c>
      <c r="I419" s="17">
        <f t="shared" si="27"/>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 t="shared" si="24"/>
        <v/>
      </c>
      <c r="G420" s="3" t="str">
        <f t="shared" si="25"/>
        <v>Alik'r Desert</v>
      </c>
      <c r="H420" s="17">
        <f t="shared" si="26"/>
        <v>756</v>
      </c>
      <c r="I420" s="17">
        <f t="shared" si="27"/>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 t="shared" si="24"/>
        <v/>
      </c>
      <c r="G421" s="3" t="str">
        <f t="shared" si="25"/>
        <v>Stonefalls</v>
      </c>
      <c r="H421" s="17">
        <f t="shared" si="26"/>
        <v>757</v>
      </c>
      <c r="I421" s="17">
        <f t="shared" si="27"/>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 t="shared" si="24"/>
        <v/>
      </c>
      <c r="G422" s="3" t="str">
        <f t="shared" si="25"/>
        <v>Eastmarch</v>
      </c>
      <c r="H422" s="17">
        <f t="shared" si="26"/>
        <v>758</v>
      </c>
      <c r="I422" s="17">
        <f t="shared" si="27"/>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 t="shared" si="24"/>
        <v/>
      </c>
      <c r="G423" s="3" t="str">
        <f t="shared" si="25"/>
        <v>Shadowfen</v>
      </c>
      <c r="H423" s="17">
        <f t="shared" si="26"/>
        <v>759</v>
      </c>
      <c r="I423" s="17">
        <f t="shared" si="27"/>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 t="shared" si="24"/>
        <v/>
      </c>
      <c r="G424" s="3" t="str">
        <f t="shared" si="25"/>
        <v>Deshaan</v>
      </c>
      <c r="H424" s="17">
        <f t="shared" si="26"/>
        <v>760</v>
      </c>
      <c r="I424" s="17">
        <f t="shared" si="27"/>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 t="shared" si="24"/>
        <v/>
      </c>
      <c r="G425" s="3" t="str">
        <f t="shared" si="25"/>
        <v>The Rift</v>
      </c>
      <c r="H425" s="17">
        <f t="shared" si="26"/>
        <v>761</v>
      </c>
      <c r="I425" s="17">
        <f t="shared" si="27"/>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 t="shared" si="24"/>
        <v/>
      </c>
      <c r="G426" s="3" t="str">
        <f t="shared" si="25"/>
        <v>Hew's Bane</v>
      </c>
      <c r="H426" s="17">
        <f t="shared" si="26"/>
        <v>763</v>
      </c>
      <c r="I426" s="17">
        <f t="shared" si="27"/>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 t="shared" si="24"/>
        <v/>
      </c>
      <c r="G427" s="3" t="str">
        <f t="shared" si="25"/>
        <v>Hew's Bane</v>
      </c>
      <c r="H427" s="17">
        <f t="shared" si="26"/>
        <v>764</v>
      </c>
      <c r="I427" s="17">
        <f t="shared" si="27"/>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 t="shared" si="24"/>
        <v/>
      </c>
      <c r="G428" s="3" t="str">
        <f t="shared" si="25"/>
        <v>Gold Coast</v>
      </c>
      <c r="H428" s="17">
        <f t="shared" si="26"/>
        <v>765</v>
      </c>
      <c r="I428" s="17">
        <f t="shared" si="27"/>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 t="shared" si="24"/>
        <v/>
      </c>
      <c r="G429" s="3" t="str">
        <f t="shared" si="25"/>
        <v>Gold Coast</v>
      </c>
      <c r="H429" s="17">
        <f t="shared" si="26"/>
        <v>766</v>
      </c>
      <c r="I429" s="17">
        <f t="shared" si="27"/>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 t="shared" si="24"/>
        <v/>
      </c>
      <c r="G430" s="3" t="str">
        <f t="shared" si="25"/>
        <v>Hew's Bane</v>
      </c>
      <c r="H430" s="17">
        <f t="shared" si="26"/>
        <v>767</v>
      </c>
      <c r="I430" s="17">
        <f t="shared" si="27"/>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 t="shared" si="24"/>
        <v/>
      </c>
      <c r="G431" s="3" t="str">
        <f t="shared" si="25"/>
        <v>Gold Coast</v>
      </c>
      <c r="H431" s="17">
        <f t="shared" si="26"/>
        <v>769</v>
      </c>
      <c r="I431" s="17">
        <f t="shared" si="27"/>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 t="shared" si="24"/>
        <v/>
      </c>
      <c r="G432" s="3" t="str">
        <f t="shared" si="25"/>
        <v>Hew's Bane</v>
      </c>
      <c r="H432" s="17">
        <f t="shared" si="26"/>
        <v>770</v>
      </c>
      <c r="I432" s="17">
        <f t="shared" si="27"/>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 t="shared" si="24"/>
        <v/>
      </c>
      <c r="G433" s="3" t="str">
        <f t="shared" si="25"/>
        <v>Hew's Bane</v>
      </c>
      <c r="H433" s="17">
        <f t="shared" si="26"/>
        <v>771</v>
      </c>
      <c r="I433" s="17">
        <f t="shared" si="27"/>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 t="shared" si="24"/>
        <v/>
      </c>
      <c r="G434" s="3" t="str">
        <f t="shared" si="25"/>
        <v>Shadowfen</v>
      </c>
      <c r="H434" s="17">
        <f t="shared" si="26"/>
        <v>773</v>
      </c>
      <c r="I434" s="17">
        <f t="shared" si="27"/>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 t="shared" si="24"/>
        <v/>
      </c>
      <c r="G435" s="3" t="str">
        <f t="shared" si="25"/>
        <v>Northern Elsweyr</v>
      </c>
      <c r="H435" s="17">
        <f t="shared" si="26"/>
        <v>774</v>
      </c>
      <c r="I435" s="17">
        <f t="shared" si="27"/>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 t="shared" si="24"/>
        <v/>
      </c>
      <c r="G436" s="3" t="str">
        <f t="shared" si="25"/>
        <v>Wrothgar</v>
      </c>
      <c r="H436" s="17">
        <f t="shared" si="26"/>
        <v>780</v>
      </c>
      <c r="I436" s="17">
        <f t="shared" si="27"/>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 t="shared" si="24"/>
        <v/>
      </c>
      <c r="G437" s="3" t="str">
        <f t="shared" si="25"/>
        <v>The Harborage</v>
      </c>
      <c r="H437" s="17">
        <f t="shared" si="26"/>
        <v>809</v>
      </c>
      <c r="I437" s="17">
        <f t="shared" si="27"/>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 t="shared" si="24"/>
        <v/>
      </c>
      <c r="G438" s="3" t="str">
        <f t="shared" si="25"/>
        <v>Auridon</v>
      </c>
      <c r="H438" s="17">
        <f t="shared" si="26"/>
        <v>810</v>
      </c>
      <c r="I438" s="17">
        <f t="shared" si="27"/>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 t="shared" si="24"/>
        <v/>
      </c>
      <c r="G439" s="3" t="str">
        <f t="shared" si="25"/>
        <v>Betnikh</v>
      </c>
      <c r="H439" s="17">
        <f t="shared" si="26"/>
        <v>811</v>
      </c>
      <c r="I439" s="17">
        <f t="shared" si="27"/>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 t="shared" si="24"/>
        <v/>
      </c>
      <c r="G440" s="3" t="str">
        <f t="shared" si="25"/>
        <v>Wrothgar</v>
      </c>
      <c r="H440" s="17">
        <f t="shared" si="26"/>
        <v>814</v>
      </c>
      <c r="I440" s="17">
        <f t="shared" si="27"/>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 t="shared" si="24"/>
        <v/>
      </c>
      <c r="G441" s="3" t="str">
        <f t="shared" si="25"/>
        <v>Wrothgar</v>
      </c>
      <c r="H441" s="17">
        <f t="shared" si="26"/>
        <v>815</v>
      </c>
      <c r="I441" s="17">
        <f t="shared" si="27"/>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 t="shared" si="24"/>
        <v>X</v>
      </c>
      <c r="G442" s="3" t="str">
        <f t="shared" si="25"/>
        <v/>
      </c>
      <c r="H442" s="17">
        <f t="shared" si="26"/>
        <v>816</v>
      </c>
      <c r="I442" s="17">
        <f t="shared" si="27"/>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 t="shared" si="24"/>
        <v/>
      </c>
      <c r="G443" s="3" t="str">
        <f t="shared" si="25"/>
        <v>Hew's Bane</v>
      </c>
      <c r="H443" s="17">
        <f t="shared" si="26"/>
        <v>817</v>
      </c>
      <c r="I443" s="17">
        <f t="shared" si="27"/>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 t="shared" si="24"/>
        <v/>
      </c>
      <c r="G444" s="3" t="str">
        <f t="shared" si="25"/>
        <v>Hew's Bane</v>
      </c>
      <c r="H444" s="17">
        <f t="shared" si="26"/>
        <v>818</v>
      </c>
      <c r="I444" s="17">
        <f t="shared" si="27"/>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 t="shared" si="24"/>
        <v/>
      </c>
      <c r="G445" s="3" t="str">
        <f t="shared" si="25"/>
        <v>Hew's Bane</v>
      </c>
      <c r="H445" s="17">
        <f t="shared" si="26"/>
        <v>819</v>
      </c>
      <c r="I445" s="17">
        <f t="shared" si="27"/>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 t="shared" si="24"/>
        <v/>
      </c>
      <c r="G446" s="3" t="str">
        <f t="shared" si="25"/>
        <v>Hew's Bane</v>
      </c>
      <c r="H446" s="17">
        <f t="shared" si="26"/>
        <v>820</v>
      </c>
      <c r="I446" s="17">
        <f t="shared" si="27"/>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 t="shared" si="24"/>
        <v/>
      </c>
      <c r="G447" s="3" t="str">
        <f t="shared" si="25"/>
        <v>Hew's Bane</v>
      </c>
      <c r="H447" s="17">
        <f t="shared" si="26"/>
        <v>821</v>
      </c>
      <c r="I447" s="17">
        <f t="shared" si="27"/>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 t="shared" si="24"/>
        <v>X</v>
      </c>
      <c r="G448" s="3" t="str">
        <f t="shared" si="25"/>
        <v/>
      </c>
      <c r="H448" s="17">
        <f t="shared" si="26"/>
        <v>823</v>
      </c>
      <c r="I448" s="17">
        <f t="shared" si="27"/>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 t="shared" si="24"/>
        <v/>
      </c>
      <c r="G449" s="3" t="str">
        <f t="shared" si="25"/>
        <v>Gold Coast</v>
      </c>
      <c r="H449" s="17">
        <f t="shared" si="26"/>
        <v>824</v>
      </c>
      <c r="I449" s="17">
        <f t="shared" si="27"/>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 t="shared" ref="F450:F513" si="28">IF(EXACT(A450,C450),"X","")</f>
        <v/>
      </c>
      <c r="G450" s="3" t="str">
        <f t="shared" ref="G450:G513" si="29">IF(A450&lt;&gt;C450,VLOOKUP(C450,$A$2:$D$9949,4,FALSE),"")</f>
        <v>Gold Coast</v>
      </c>
      <c r="H450" s="17">
        <f t="shared" ref="H450:H513" si="30">A450</f>
        <v>825</v>
      </c>
      <c r="I450" s="17">
        <f t="shared" ref="I450:I513" si="31">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 t="shared" si="28"/>
        <v/>
      </c>
      <c r="G451" s="3" t="str">
        <f t="shared" si="29"/>
        <v>Gold Coast</v>
      </c>
      <c r="H451" s="17">
        <f t="shared" si="30"/>
        <v>826</v>
      </c>
      <c r="I451" s="17">
        <f t="shared" si="31"/>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 t="shared" si="28"/>
        <v/>
      </c>
      <c r="G452" s="3" t="str">
        <f t="shared" si="29"/>
        <v>Gold Coast</v>
      </c>
      <c r="H452" s="17">
        <f t="shared" si="30"/>
        <v>827</v>
      </c>
      <c r="I452" s="17">
        <f t="shared" si="31"/>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 t="shared" si="28"/>
        <v/>
      </c>
      <c r="G453" s="3" t="str">
        <f t="shared" si="29"/>
        <v>Gold Coast</v>
      </c>
      <c r="H453" s="17">
        <f t="shared" si="30"/>
        <v>828</v>
      </c>
      <c r="I453" s="17">
        <f t="shared" si="31"/>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 t="shared" si="28"/>
        <v/>
      </c>
      <c r="G454" s="3" t="str">
        <f t="shared" si="29"/>
        <v>Gold Coast</v>
      </c>
      <c r="H454" s="17">
        <f t="shared" si="30"/>
        <v>829</v>
      </c>
      <c r="I454" s="17">
        <f t="shared" si="31"/>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 t="shared" si="28"/>
        <v/>
      </c>
      <c r="G455" s="3" t="str">
        <f t="shared" si="29"/>
        <v>Gold Coast</v>
      </c>
      <c r="H455" s="17">
        <f t="shared" si="30"/>
        <v>831</v>
      </c>
      <c r="I455" s="17">
        <f t="shared" si="31"/>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 t="shared" si="28"/>
        <v/>
      </c>
      <c r="G456" s="3" t="str">
        <f t="shared" si="29"/>
        <v>Gold Coast</v>
      </c>
      <c r="H456" s="17">
        <f t="shared" si="30"/>
        <v>832</v>
      </c>
      <c r="I456" s="17">
        <f t="shared" si="31"/>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 t="shared" si="28"/>
        <v/>
      </c>
      <c r="G457" s="3" t="str">
        <f t="shared" si="29"/>
        <v>Gold Coast</v>
      </c>
      <c r="H457" s="17">
        <f t="shared" si="30"/>
        <v>833</v>
      </c>
      <c r="I457" s="17">
        <f t="shared" si="31"/>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 t="shared" si="28"/>
        <v/>
      </c>
      <c r="G458" s="3" t="str">
        <f t="shared" si="29"/>
        <v>Hew's Bane</v>
      </c>
      <c r="H458" s="17">
        <f t="shared" si="30"/>
        <v>834</v>
      </c>
      <c r="I458" s="17">
        <f t="shared" si="31"/>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 t="shared" si="28"/>
        <v/>
      </c>
      <c r="G459" s="3" t="str">
        <f t="shared" si="29"/>
        <v>Gold Coast</v>
      </c>
      <c r="H459" s="17">
        <f t="shared" si="30"/>
        <v>836</v>
      </c>
      <c r="I459" s="17">
        <f t="shared" si="31"/>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 t="shared" si="28"/>
        <v/>
      </c>
      <c r="G460" s="3" t="str">
        <f t="shared" si="29"/>
        <v>Gold Coast</v>
      </c>
      <c r="H460" s="17">
        <f t="shared" si="30"/>
        <v>837</v>
      </c>
      <c r="I460" s="17">
        <f t="shared" si="31"/>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 t="shared" si="28"/>
        <v/>
      </c>
      <c r="G461" s="3" t="str">
        <f t="shared" si="29"/>
        <v>Gold Coast</v>
      </c>
      <c r="H461" s="17">
        <f t="shared" si="30"/>
        <v>841</v>
      </c>
      <c r="I461" s="17">
        <f t="shared" si="31"/>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 t="shared" si="28"/>
        <v/>
      </c>
      <c r="G462" s="3" t="str">
        <f t="shared" si="29"/>
        <v>Gold Coast</v>
      </c>
      <c r="H462" s="17">
        <f t="shared" si="30"/>
        <v>842</v>
      </c>
      <c r="I462" s="17">
        <f t="shared" si="31"/>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 t="shared" si="28"/>
        <v/>
      </c>
      <c r="G463" s="3" t="str">
        <f t="shared" si="29"/>
        <v>Shadowfen</v>
      </c>
      <c r="H463" s="17">
        <f t="shared" si="30"/>
        <v>843</v>
      </c>
      <c r="I463" s="17">
        <f t="shared" si="31"/>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 t="shared" si="28"/>
        <v/>
      </c>
      <c r="G464" s="3" t="str">
        <f t="shared" si="29"/>
        <v>Hew's Bane</v>
      </c>
      <c r="H464" s="17">
        <f t="shared" si="30"/>
        <v>844</v>
      </c>
      <c r="I464" s="17">
        <f t="shared" si="31"/>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 t="shared" si="28"/>
        <v/>
      </c>
      <c r="G465" s="3" t="str">
        <f t="shared" si="29"/>
        <v>Hew's Bane</v>
      </c>
      <c r="H465" s="17">
        <f t="shared" si="30"/>
        <v>845</v>
      </c>
      <c r="I465" s="17">
        <f t="shared" si="31"/>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 t="shared" si="28"/>
        <v/>
      </c>
      <c r="G466" s="3" t="str">
        <f t="shared" si="29"/>
        <v>Shadowfen</v>
      </c>
      <c r="H466" s="17">
        <f t="shared" si="30"/>
        <v>848</v>
      </c>
      <c r="I466" s="17">
        <f t="shared" si="31"/>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 t="shared" si="28"/>
        <v>X</v>
      </c>
      <c r="G467" s="3" t="str">
        <f t="shared" si="29"/>
        <v/>
      </c>
      <c r="H467" s="17">
        <f t="shared" si="30"/>
        <v>849</v>
      </c>
      <c r="I467" s="17">
        <f t="shared" si="31"/>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 t="shared" si="28"/>
        <v/>
      </c>
      <c r="G468" s="3" t="str">
        <f t="shared" si="29"/>
        <v>Glenumbra</v>
      </c>
      <c r="H468" s="17">
        <f t="shared" si="30"/>
        <v>852</v>
      </c>
      <c r="I468" s="17">
        <f t="shared" si="31"/>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 t="shared" si="28"/>
        <v/>
      </c>
      <c r="G469" s="3" t="str">
        <f t="shared" si="29"/>
        <v>Rivenspire</v>
      </c>
      <c r="H469" s="17">
        <f t="shared" si="30"/>
        <v>853</v>
      </c>
      <c r="I469" s="17">
        <f t="shared" si="31"/>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 t="shared" si="28"/>
        <v/>
      </c>
      <c r="G470" s="3" t="str">
        <f t="shared" si="29"/>
        <v>Bangkorai</v>
      </c>
      <c r="H470" s="17">
        <f t="shared" si="30"/>
        <v>854</v>
      </c>
      <c r="I470" s="17">
        <f t="shared" si="31"/>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 t="shared" si="28"/>
        <v/>
      </c>
      <c r="G471" s="3" t="str">
        <f t="shared" si="29"/>
        <v>Stormhaven</v>
      </c>
      <c r="H471" s="17">
        <f t="shared" si="30"/>
        <v>855</v>
      </c>
      <c r="I471" s="17">
        <f t="shared" si="31"/>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 t="shared" si="28"/>
        <v/>
      </c>
      <c r="G472" s="3" t="str">
        <f t="shared" si="29"/>
        <v>Bangkorai</v>
      </c>
      <c r="H472" s="17">
        <f t="shared" si="30"/>
        <v>856</v>
      </c>
      <c r="I472" s="17">
        <f t="shared" si="31"/>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 t="shared" si="28"/>
        <v/>
      </c>
      <c r="G473" s="3" t="str">
        <f t="shared" si="29"/>
        <v>Alik'r Desert</v>
      </c>
      <c r="H473" s="17">
        <f t="shared" si="30"/>
        <v>857</v>
      </c>
      <c r="I473" s="17">
        <f t="shared" si="31"/>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 t="shared" si="28"/>
        <v/>
      </c>
      <c r="G474" s="3" t="str">
        <f t="shared" si="29"/>
        <v>Greenshade</v>
      </c>
      <c r="H474" s="17">
        <f t="shared" si="30"/>
        <v>858</v>
      </c>
      <c r="I474" s="17">
        <f t="shared" si="31"/>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 t="shared" si="28"/>
        <v/>
      </c>
      <c r="G475" s="3" t="str">
        <f t="shared" si="29"/>
        <v>Malabal Tor</v>
      </c>
      <c r="H475" s="17">
        <f t="shared" si="30"/>
        <v>859</v>
      </c>
      <c r="I475" s="17">
        <f t="shared" si="31"/>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 t="shared" si="28"/>
        <v/>
      </c>
      <c r="G476" s="3" t="str">
        <f t="shared" si="29"/>
        <v>Grahtwood</v>
      </c>
      <c r="H476" s="17">
        <f t="shared" si="30"/>
        <v>860</v>
      </c>
      <c r="I476" s="17">
        <f t="shared" si="31"/>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 t="shared" si="28"/>
        <v/>
      </c>
      <c r="G477" s="3" t="str">
        <f t="shared" si="29"/>
        <v>Greenshade</v>
      </c>
      <c r="H477" s="17">
        <f t="shared" si="30"/>
        <v>861</v>
      </c>
      <c r="I477" s="17">
        <f t="shared" si="31"/>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 t="shared" si="28"/>
        <v/>
      </c>
      <c r="G478" s="3" t="str">
        <f t="shared" si="29"/>
        <v>Reaper's March</v>
      </c>
      <c r="H478" s="17">
        <f t="shared" si="30"/>
        <v>862</v>
      </c>
      <c r="I478" s="17">
        <f t="shared" si="31"/>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 t="shared" si="28"/>
        <v/>
      </c>
      <c r="G479" s="3" t="str">
        <f t="shared" si="29"/>
        <v>Khenarthi's Roost</v>
      </c>
      <c r="H479" s="17">
        <f t="shared" si="30"/>
        <v>863</v>
      </c>
      <c r="I479" s="17">
        <f t="shared" si="31"/>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 t="shared" si="28"/>
        <v/>
      </c>
      <c r="G480" s="3" t="str">
        <f t="shared" si="29"/>
        <v>The Rift</v>
      </c>
      <c r="H480" s="17">
        <f t="shared" si="30"/>
        <v>864</v>
      </c>
      <c r="I480" s="17">
        <f t="shared" si="31"/>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 t="shared" si="28"/>
        <v/>
      </c>
      <c r="G481" s="3" t="str">
        <f t="shared" si="29"/>
        <v>Eastmarch</v>
      </c>
      <c r="H481" s="17">
        <f t="shared" si="30"/>
        <v>865</v>
      </c>
      <c r="I481" s="17">
        <f t="shared" si="31"/>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 t="shared" si="28"/>
        <v/>
      </c>
      <c r="G482" s="3" t="str">
        <f t="shared" si="29"/>
        <v>Deshaan</v>
      </c>
      <c r="H482" s="17">
        <f t="shared" si="30"/>
        <v>866</v>
      </c>
      <c r="I482" s="17">
        <f t="shared" si="31"/>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 t="shared" si="28"/>
        <v/>
      </c>
      <c r="G483" s="3" t="str">
        <f t="shared" si="29"/>
        <v>Stonefalls</v>
      </c>
      <c r="H483" s="17">
        <f t="shared" si="30"/>
        <v>867</v>
      </c>
      <c r="I483" s="17">
        <f t="shared" si="31"/>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 t="shared" si="28"/>
        <v/>
      </c>
      <c r="G484" s="3" t="str">
        <f t="shared" si="29"/>
        <v>Bal Foyen</v>
      </c>
      <c r="H484" s="17">
        <f t="shared" si="30"/>
        <v>868</v>
      </c>
      <c r="I484" s="17">
        <f t="shared" si="31"/>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 t="shared" si="28"/>
        <v/>
      </c>
      <c r="G485" s="3" t="str">
        <f t="shared" si="29"/>
        <v>Shadowfen</v>
      </c>
      <c r="H485" s="17">
        <f t="shared" si="30"/>
        <v>869</v>
      </c>
      <c r="I485" s="17">
        <f t="shared" si="31"/>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 t="shared" si="28"/>
        <v/>
      </c>
      <c r="G486" s="3" t="str">
        <f t="shared" si="29"/>
        <v>Craglorn</v>
      </c>
      <c r="H486" s="17">
        <f t="shared" si="30"/>
        <v>870</v>
      </c>
      <c r="I486" s="17">
        <f t="shared" si="31"/>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 t="shared" si="28"/>
        <v/>
      </c>
      <c r="G487" s="3" t="str">
        <f t="shared" si="29"/>
        <v>Malabal Tor</v>
      </c>
      <c r="H487" s="17">
        <f t="shared" si="30"/>
        <v>871</v>
      </c>
      <c r="I487" s="17">
        <f t="shared" si="31"/>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 t="shared" si="28"/>
        <v/>
      </c>
      <c r="G488" s="3" t="str">
        <f t="shared" si="29"/>
        <v>Reaper's March</v>
      </c>
      <c r="H488" s="17">
        <f t="shared" si="30"/>
        <v>872</v>
      </c>
      <c r="I488" s="17">
        <f t="shared" si="31"/>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 t="shared" si="28"/>
        <v/>
      </c>
      <c r="G489" s="3" t="str">
        <f t="shared" si="29"/>
        <v>Shadowfen</v>
      </c>
      <c r="H489" s="17">
        <f t="shared" si="30"/>
        <v>873</v>
      </c>
      <c r="I489" s="17">
        <f t="shared" si="31"/>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 t="shared" si="28"/>
        <v/>
      </c>
      <c r="G490" s="3" t="str">
        <f t="shared" si="29"/>
        <v>Deshaan</v>
      </c>
      <c r="H490" s="17">
        <f t="shared" si="30"/>
        <v>874</v>
      </c>
      <c r="I490" s="17">
        <f t="shared" si="31"/>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 t="shared" si="28"/>
        <v/>
      </c>
      <c r="G491" s="3" t="str">
        <f t="shared" si="29"/>
        <v>The Rift</v>
      </c>
      <c r="H491" s="17">
        <f t="shared" si="30"/>
        <v>875</v>
      </c>
      <c r="I491" s="17">
        <f t="shared" si="31"/>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 t="shared" si="28"/>
        <v/>
      </c>
      <c r="G492" s="3" t="str">
        <f t="shared" si="29"/>
        <v>Reaper's March</v>
      </c>
      <c r="H492" s="17">
        <f t="shared" si="30"/>
        <v>876</v>
      </c>
      <c r="I492" s="17">
        <f t="shared" si="31"/>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 t="shared" si="28"/>
        <v/>
      </c>
      <c r="G493" s="3" t="str">
        <f t="shared" si="29"/>
        <v>Grahtwood</v>
      </c>
      <c r="H493" s="17">
        <f t="shared" si="30"/>
        <v>877</v>
      </c>
      <c r="I493" s="17">
        <f t="shared" si="31"/>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 t="shared" si="28"/>
        <v/>
      </c>
      <c r="G494" s="3" t="str">
        <f t="shared" si="29"/>
        <v>Auridon</v>
      </c>
      <c r="H494" s="17">
        <f t="shared" si="30"/>
        <v>878</v>
      </c>
      <c r="I494" s="17">
        <f t="shared" si="31"/>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 t="shared" si="28"/>
        <v/>
      </c>
      <c r="G495" s="3" t="str">
        <f t="shared" si="29"/>
        <v>Stros M'Kai</v>
      </c>
      <c r="H495" s="17">
        <f t="shared" si="30"/>
        <v>879</v>
      </c>
      <c r="I495" s="17">
        <f t="shared" si="31"/>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 t="shared" si="28"/>
        <v/>
      </c>
      <c r="G496" s="3" t="str">
        <f t="shared" si="29"/>
        <v>Bangkorai</v>
      </c>
      <c r="H496" s="17">
        <f t="shared" si="30"/>
        <v>880</v>
      </c>
      <c r="I496" s="17">
        <f t="shared" si="31"/>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 t="shared" si="28"/>
        <v/>
      </c>
      <c r="G497" s="3" t="str">
        <f t="shared" si="29"/>
        <v>Stormhaven</v>
      </c>
      <c r="H497" s="17">
        <f t="shared" si="30"/>
        <v>881</v>
      </c>
      <c r="I497" s="17">
        <f t="shared" si="31"/>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 t="shared" si="28"/>
        <v/>
      </c>
      <c r="G498" s="3" t="str">
        <f t="shared" si="29"/>
        <v>Grahtwood</v>
      </c>
      <c r="H498" s="17">
        <f t="shared" si="30"/>
        <v>882</v>
      </c>
      <c r="I498" s="17">
        <f t="shared" si="31"/>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 t="shared" si="28"/>
        <v/>
      </c>
      <c r="G499" s="3" t="str">
        <f t="shared" si="29"/>
        <v>Craglorn</v>
      </c>
      <c r="H499" s="17">
        <f t="shared" si="30"/>
        <v>883</v>
      </c>
      <c r="I499" s="17">
        <f t="shared" si="31"/>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 t="shared" si="28"/>
        <v>X</v>
      </c>
      <c r="G500" s="3" t="str">
        <f t="shared" si="29"/>
        <v/>
      </c>
      <c r="H500" s="17">
        <f t="shared" si="30"/>
        <v>888</v>
      </c>
      <c r="I500" s="17">
        <f t="shared" si="31"/>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 t="shared" si="28"/>
        <v/>
      </c>
      <c r="G501" s="3" t="str">
        <f t="shared" si="29"/>
        <v>Craglorn</v>
      </c>
      <c r="H501" s="17">
        <f t="shared" si="30"/>
        <v>889</v>
      </c>
      <c r="I501" s="17">
        <f t="shared" si="31"/>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 t="shared" si="28"/>
        <v/>
      </c>
      <c r="G502" s="3" t="str">
        <f t="shared" si="29"/>
        <v>Craglorn</v>
      </c>
      <c r="H502" s="17">
        <f t="shared" si="30"/>
        <v>890</v>
      </c>
      <c r="I502" s="17">
        <f t="shared" si="31"/>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 t="shared" si="28"/>
        <v/>
      </c>
      <c r="G503" s="3" t="str">
        <f t="shared" si="29"/>
        <v>Craglorn</v>
      </c>
      <c r="H503" s="17">
        <f t="shared" si="30"/>
        <v>891</v>
      </c>
      <c r="I503" s="17">
        <f t="shared" si="31"/>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 t="shared" si="28"/>
        <v/>
      </c>
      <c r="G504" s="3" t="str">
        <f t="shared" si="29"/>
        <v>Craglorn</v>
      </c>
      <c r="H504" s="17">
        <f t="shared" si="30"/>
        <v>892</v>
      </c>
      <c r="I504" s="17">
        <f t="shared" si="31"/>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 t="shared" si="28"/>
        <v/>
      </c>
      <c r="G505" s="3" t="str">
        <f t="shared" si="29"/>
        <v>Craglorn</v>
      </c>
      <c r="H505" s="17">
        <f t="shared" si="30"/>
        <v>893</v>
      </c>
      <c r="I505" s="17">
        <f t="shared" si="31"/>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 t="shared" si="28"/>
        <v/>
      </c>
      <c r="G506" s="3" t="str">
        <f t="shared" si="29"/>
        <v>Craglorn</v>
      </c>
      <c r="H506" s="17">
        <f t="shared" si="30"/>
        <v>894</v>
      </c>
      <c r="I506" s="17">
        <f t="shared" si="31"/>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 t="shared" si="28"/>
        <v/>
      </c>
      <c r="G507" s="3" t="str">
        <f t="shared" si="29"/>
        <v>Craglorn</v>
      </c>
      <c r="H507" s="17">
        <f t="shared" si="30"/>
        <v>895</v>
      </c>
      <c r="I507" s="17">
        <f t="shared" si="31"/>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 t="shared" si="28"/>
        <v/>
      </c>
      <c r="G508" s="3" t="str">
        <f t="shared" si="29"/>
        <v>Craglorn</v>
      </c>
      <c r="H508" s="17">
        <f t="shared" si="30"/>
        <v>896</v>
      </c>
      <c r="I508" s="17">
        <f t="shared" si="31"/>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 t="shared" si="28"/>
        <v/>
      </c>
      <c r="G509" s="3" t="str">
        <f t="shared" si="29"/>
        <v>Craglorn</v>
      </c>
      <c r="H509" s="17">
        <f t="shared" si="30"/>
        <v>897</v>
      </c>
      <c r="I509" s="17">
        <f t="shared" si="31"/>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 t="shared" si="28"/>
        <v/>
      </c>
      <c r="G510" s="3" t="str">
        <f t="shared" si="29"/>
        <v>Craglorn</v>
      </c>
      <c r="H510" s="17">
        <f t="shared" si="30"/>
        <v>898</v>
      </c>
      <c r="I510" s="17">
        <f t="shared" si="31"/>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 t="shared" si="28"/>
        <v/>
      </c>
      <c r="G511" s="3" t="str">
        <f t="shared" si="29"/>
        <v>Craglorn</v>
      </c>
      <c r="H511" s="17">
        <f t="shared" si="30"/>
        <v>899</v>
      </c>
      <c r="I511" s="17">
        <f t="shared" si="31"/>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 t="shared" si="28"/>
        <v/>
      </c>
      <c r="G512" s="3" t="str">
        <f t="shared" si="29"/>
        <v>Craglorn</v>
      </c>
      <c r="H512" s="17">
        <f t="shared" si="30"/>
        <v>900</v>
      </c>
      <c r="I512" s="17">
        <f t="shared" si="31"/>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 t="shared" si="28"/>
        <v/>
      </c>
      <c r="G513" s="3" t="str">
        <f t="shared" si="29"/>
        <v>Craglorn</v>
      </c>
      <c r="H513" s="17">
        <f t="shared" si="30"/>
        <v>901</v>
      </c>
      <c r="I513" s="17">
        <f t="shared" si="31"/>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 t="shared" ref="F514:F577" si="32">IF(EXACT(A514,C514),"X","")</f>
        <v/>
      </c>
      <c r="G514" s="3" t="str">
        <f t="shared" ref="G514:G577" si="33">IF(A514&lt;&gt;C514,VLOOKUP(C514,$A$2:$D$9949,4,FALSE),"")</f>
        <v>Craglorn</v>
      </c>
      <c r="H514" s="17">
        <f t="shared" ref="H514:H577" si="34">A514</f>
        <v>902</v>
      </c>
      <c r="I514" s="17">
        <f t="shared" ref="I514:I577" si="35">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 t="shared" si="32"/>
        <v/>
      </c>
      <c r="G515" s="3" t="str">
        <f t="shared" si="33"/>
        <v>Craglorn</v>
      </c>
      <c r="H515" s="17">
        <f t="shared" si="34"/>
        <v>903</v>
      </c>
      <c r="I515" s="17">
        <f t="shared" si="35"/>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 t="shared" si="32"/>
        <v/>
      </c>
      <c r="G516" s="3" t="str">
        <f t="shared" si="33"/>
        <v>Craglorn</v>
      </c>
      <c r="H516" s="17">
        <f t="shared" si="34"/>
        <v>904</v>
      </c>
      <c r="I516" s="17">
        <f t="shared" si="35"/>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 t="shared" si="32"/>
        <v/>
      </c>
      <c r="G517" s="3" t="str">
        <f t="shared" si="33"/>
        <v>Craglorn</v>
      </c>
      <c r="H517" s="17">
        <f t="shared" si="34"/>
        <v>905</v>
      </c>
      <c r="I517" s="17">
        <f t="shared" si="35"/>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 t="shared" si="32"/>
        <v/>
      </c>
      <c r="G518" s="3" t="str">
        <f t="shared" si="33"/>
        <v>Craglorn</v>
      </c>
      <c r="H518" s="17">
        <f t="shared" si="34"/>
        <v>906</v>
      </c>
      <c r="I518" s="17">
        <f t="shared" si="35"/>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 t="shared" si="32"/>
        <v/>
      </c>
      <c r="G519" s="3" t="str">
        <f t="shared" si="33"/>
        <v>Craglorn</v>
      </c>
      <c r="H519" s="17">
        <f t="shared" si="34"/>
        <v>907</v>
      </c>
      <c r="I519" s="17">
        <f t="shared" si="35"/>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 t="shared" si="32"/>
        <v/>
      </c>
      <c r="G520" s="3" t="str">
        <f t="shared" si="33"/>
        <v>Craglorn</v>
      </c>
      <c r="H520" s="17">
        <f t="shared" si="34"/>
        <v>908</v>
      </c>
      <c r="I520" s="17">
        <f t="shared" si="35"/>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 t="shared" si="32"/>
        <v/>
      </c>
      <c r="G521" s="3" t="str">
        <f t="shared" si="33"/>
        <v>Craglorn</v>
      </c>
      <c r="H521" s="17">
        <f t="shared" si="34"/>
        <v>909</v>
      </c>
      <c r="I521" s="17">
        <f t="shared" si="35"/>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 t="shared" si="32"/>
        <v/>
      </c>
      <c r="G522" s="3" t="str">
        <f t="shared" si="33"/>
        <v>Craglorn</v>
      </c>
      <c r="H522" s="17">
        <f t="shared" si="34"/>
        <v>910</v>
      </c>
      <c r="I522" s="17">
        <f t="shared" si="35"/>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 t="shared" si="32"/>
        <v/>
      </c>
      <c r="G523" s="3" t="str">
        <f t="shared" si="33"/>
        <v>Craglorn</v>
      </c>
      <c r="H523" s="17">
        <f t="shared" si="34"/>
        <v>911</v>
      </c>
      <c r="I523" s="17">
        <f t="shared" si="35"/>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 t="shared" si="32"/>
        <v/>
      </c>
      <c r="G524" s="3" t="str">
        <f t="shared" si="33"/>
        <v>Craglorn</v>
      </c>
      <c r="H524" s="17">
        <f t="shared" si="34"/>
        <v>913</v>
      </c>
      <c r="I524" s="17">
        <f t="shared" si="35"/>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 t="shared" si="32"/>
        <v/>
      </c>
      <c r="G525" s="3" t="str">
        <f t="shared" si="33"/>
        <v>Craglorn</v>
      </c>
      <c r="H525" s="17">
        <f t="shared" si="34"/>
        <v>914</v>
      </c>
      <c r="I525" s="17">
        <f t="shared" si="35"/>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 t="shared" si="32"/>
        <v/>
      </c>
      <c r="G526" s="3" t="str">
        <f t="shared" si="33"/>
        <v>Craglorn</v>
      </c>
      <c r="H526" s="17">
        <f t="shared" si="34"/>
        <v>915</v>
      </c>
      <c r="I526" s="17">
        <f t="shared" si="35"/>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 t="shared" si="32"/>
        <v/>
      </c>
      <c r="G527" s="3" t="str">
        <f t="shared" si="33"/>
        <v>Craglorn</v>
      </c>
      <c r="H527" s="17">
        <f t="shared" si="34"/>
        <v>916</v>
      </c>
      <c r="I527" s="17">
        <f t="shared" si="35"/>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 t="shared" si="32"/>
        <v>X</v>
      </c>
      <c r="G528" s="3" t="str">
        <f t="shared" si="33"/>
        <v/>
      </c>
      <c r="H528" s="17">
        <f t="shared" si="34"/>
        <v>917</v>
      </c>
      <c r="I528" s="17">
        <f t="shared" si="35"/>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 t="shared" si="32"/>
        <v/>
      </c>
      <c r="G529" s="3" t="str">
        <f t="shared" si="33"/>
        <v>Vvardenfell</v>
      </c>
      <c r="H529" s="3">
        <f t="shared" si="34"/>
        <v>918</v>
      </c>
      <c r="I529" s="3">
        <f t="shared" si="35"/>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 t="shared" si="32"/>
        <v/>
      </c>
      <c r="G530" s="3" t="str">
        <f t="shared" si="33"/>
        <v>Vvardenfell</v>
      </c>
      <c r="H530" s="17">
        <f t="shared" si="34"/>
        <v>919</v>
      </c>
      <c r="I530" s="17">
        <f t="shared" si="35"/>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 t="shared" si="32"/>
        <v/>
      </c>
      <c r="G531" s="3" t="str">
        <f t="shared" si="33"/>
        <v>Vvardenfell</v>
      </c>
      <c r="H531" s="17">
        <f t="shared" si="34"/>
        <v>920</v>
      </c>
      <c r="I531" s="17">
        <f t="shared" si="35"/>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 t="shared" si="32"/>
        <v/>
      </c>
      <c r="G532" s="3" t="str">
        <f t="shared" si="33"/>
        <v>Vvardenfell</v>
      </c>
      <c r="H532" s="17">
        <f t="shared" si="34"/>
        <v>921</v>
      </c>
      <c r="I532" s="17">
        <f t="shared" si="35"/>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 t="shared" si="32"/>
        <v/>
      </c>
      <c r="G533" s="3" t="str">
        <f t="shared" si="33"/>
        <v>Vvardenfell</v>
      </c>
      <c r="H533" s="17">
        <f t="shared" si="34"/>
        <v>922</v>
      </c>
      <c r="I533" s="17">
        <f t="shared" si="35"/>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 t="shared" si="32"/>
        <v/>
      </c>
      <c r="G534" s="3" t="str">
        <f t="shared" si="33"/>
        <v>Vvardenfell</v>
      </c>
      <c r="H534" s="17">
        <f t="shared" si="34"/>
        <v>923</v>
      </c>
      <c r="I534" s="17">
        <f t="shared" si="35"/>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 t="shared" si="32"/>
        <v/>
      </c>
      <c r="G535" s="3" t="str">
        <f t="shared" si="33"/>
        <v>Vvardenfell</v>
      </c>
      <c r="H535" s="17">
        <f t="shared" si="34"/>
        <v>924</v>
      </c>
      <c r="I535" s="17">
        <f t="shared" si="35"/>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 t="shared" si="32"/>
        <v/>
      </c>
      <c r="G536" s="3" t="str">
        <f t="shared" si="33"/>
        <v>Vvardenfell</v>
      </c>
      <c r="H536" s="17">
        <f t="shared" si="34"/>
        <v>925</v>
      </c>
      <c r="I536" s="17">
        <f t="shared" si="35"/>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 t="shared" si="32"/>
        <v/>
      </c>
      <c r="G537" s="3" t="str">
        <f t="shared" si="33"/>
        <v>Vvardenfell</v>
      </c>
      <c r="H537" s="17">
        <f t="shared" si="34"/>
        <v>926</v>
      </c>
      <c r="I537" s="17">
        <f t="shared" si="35"/>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 t="shared" si="32"/>
        <v/>
      </c>
      <c r="G538" s="3" t="str">
        <f t="shared" si="33"/>
        <v>Vvardenfell</v>
      </c>
      <c r="H538" s="17">
        <f t="shared" si="34"/>
        <v>927</v>
      </c>
      <c r="I538" s="17">
        <f t="shared" si="35"/>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 t="shared" si="32"/>
        <v/>
      </c>
      <c r="G539" s="3" t="str">
        <f t="shared" si="33"/>
        <v>Vvardenfell</v>
      </c>
      <c r="H539" s="17">
        <f t="shared" si="34"/>
        <v>928</v>
      </c>
      <c r="I539" s="17">
        <f t="shared" si="35"/>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 t="shared" si="32"/>
        <v/>
      </c>
      <c r="G540" s="3" t="str">
        <f t="shared" si="33"/>
        <v>Vvardenfell</v>
      </c>
      <c r="H540" s="17">
        <f t="shared" si="34"/>
        <v>929</v>
      </c>
      <c r="I540" s="17">
        <f t="shared" si="35"/>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 t="shared" si="32"/>
        <v/>
      </c>
      <c r="G541" s="3" t="str">
        <f t="shared" si="33"/>
        <v>Deshaan</v>
      </c>
      <c r="H541" s="17">
        <f t="shared" si="34"/>
        <v>930</v>
      </c>
      <c r="I541" s="17">
        <f t="shared" si="35"/>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 t="shared" si="32"/>
        <v/>
      </c>
      <c r="G542" s="3" t="str">
        <f t="shared" si="33"/>
        <v>Grahtwood</v>
      </c>
      <c r="H542" s="17">
        <f t="shared" si="34"/>
        <v>931</v>
      </c>
      <c r="I542" s="17">
        <f t="shared" si="35"/>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 t="shared" si="32"/>
        <v/>
      </c>
      <c r="G543" s="3" t="str">
        <f t="shared" si="33"/>
        <v>Rivenspire</v>
      </c>
      <c r="H543" s="17">
        <f t="shared" si="34"/>
        <v>932</v>
      </c>
      <c r="I543" s="17">
        <f t="shared" si="35"/>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 t="shared" si="32"/>
        <v/>
      </c>
      <c r="G544" s="3" t="str">
        <f t="shared" si="33"/>
        <v>Stormhaven</v>
      </c>
      <c r="H544" s="17">
        <f t="shared" si="34"/>
        <v>933</v>
      </c>
      <c r="I544" s="17">
        <f t="shared" si="35"/>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 t="shared" si="32"/>
        <v/>
      </c>
      <c r="G545" s="3" t="str">
        <f t="shared" si="33"/>
        <v>Stonefalls</v>
      </c>
      <c r="H545" s="17">
        <f t="shared" si="34"/>
        <v>934</v>
      </c>
      <c r="I545" s="17">
        <f t="shared" si="35"/>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 t="shared" si="32"/>
        <v/>
      </c>
      <c r="G546" s="3" t="str">
        <f t="shared" si="33"/>
        <v>Auridon</v>
      </c>
      <c r="H546" s="17">
        <f t="shared" si="34"/>
        <v>935</v>
      </c>
      <c r="I546" s="17">
        <f t="shared" si="35"/>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 t="shared" si="32"/>
        <v/>
      </c>
      <c r="G547" s="3" t="str">
        <f t="shared" si="33"/>
        <v>Glenumbra</v>
      </c>
      <c r="H547" s="17">
        <f t="shared" si="34"/>
        <v>936</v>
      </c>
      <c r="I547" s="17">
        <f t="shared" si="35"/>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 t="shared" si="32"/>
        <v/>
      </c>
      <c r="G548" s="3" t="str">
        <f t="shared" si="33"/>
        <v>Deshaan</v>
      </c>
      <c r="H548" s="17">
        <f t="shared" si="34"/>
        <v>937</v>
      </c>
      <c r="I548" s="17">
        <f t="shared" si="35"/>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 t="shared" si="32"/>
        <v/>
      </c>
      <c r="G549" s="3" t="str">
        <f t="shared" si="33"/>
        <v>Alik'r Desert</v>
      </c>
      <c r="H549" s="17">
        <f t="shared" si="34"/>
        <v>938</v>
      </c>
      <c r="I549" s="17">
        <f t="shared" si="35"/>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 t="shared" si="32"/>
        <v/>
      </c>
      <c r="G550" s="3" t="str">
        <f t="shared" si="33"/>
        <v>Auridon</v>
      </c>
      <c r="H550" s="17">
        <f t="shared" si="34"/>
        <v>939</v>
      </c>
      <c r="I550" s="17">
        <f t="shared" si="35"/>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 t="shared" si="32"/>
        <v/>
      </c>
      <c r="G551" s="3" t="str">
        <f t="shared" si="33"/>
        <v>Auridon</v>
      </c>
      <c r="H551" s="17">
        <f t="shared" si="34"/>
        <v>940</v>
      </c>
      <c r="I551" s="17">
        <f t="shared" si="35"/>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 t="shared" si="32"/>
        <v/>
      </c>
      <c r="G552" s="3" t="str">
        <f t="shared" si="33"/>
        <v>Stonefalls</v>
      </c>
      <c r="H552" s="17">
        <f t="shared" si="34"/>
        <v>941</v>
      </c>
      <c r="I552" s="17">
        <f t="shared" si="35"/>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 t="shared" si="32"/>
        <v/>
      </c>
      <c r="G553" s="3" t="str">
        <f t="shared" si="33"/>
        <v>Glenumbra</v>
      </c>
      <c r="H553" s="17">
        <f t="shared" si="34"/>
        <v>942</v>
      </c>
      <c r="I553" s="17">
        <f t="shared" si="35"/>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 t="shared" si="32"/>
        <v/>
      </c>
      <c r="G554" s="3" t="str">
        <f t="shared" si="33"/>
        <v>Glenumbra</v>
      </c>
      <c r="H554" s="17">
        <f t="shared" si="34"/>
        <v>943</v>
      </c>
      <c r="I554" s="17">
        <f t="shared" si="35"/>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 t="shared" si="32"/>
        <v/>
      </c>
      <c r="G555" s="3" t="str">
        <f t="shared" si="33"/>
        <v>Reaper's March</v>
      </c>
      <c r="H555" s="17">
        <f t="shared" si="34"/>
        <v>944</v>
      </c>
      <c r="I555" s="17">
        <f t="shared" si="35"/>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 t="shared" si="32"/>
        <v/>
      </c>
      <c r="G556" s="3" t="str">
        <f t="shared" si="33"/>
        <v>Stonefalls</v>
      </c>
      <c r="H556" s="17">
        <f t="shared" si="34"/>
        <v>945</v>
      </c>
      <c r="I556" s="17">
        <f t="shared" si="35"/>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 t="shared" si="32"/>
        <v/>
      </c>
      <c r="G557" s="3" t="str">
        <f t="shared" si="33"/>
        <v>Vvardenfell</v>
      </c>
      <c r="H557" s="17">
        <f t="shared" si="34"/>
        <v>946</v>
      </c>
      <c r="I557" s="17">
        <f t="shared" si="35"/>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 t="shared" si="32"/>
        <v/>
      </c>
      <c r="G558" s="3" t="str">
        <f t="shared" si="33"/>
        <v>Vvardenfell</v>
      </c>
      <c r="H558" s="17">
        <f t="shared" si="34"/>
        <v>947</v>
      </c>
      <c r="I558" s="17">
        <f t="shared" si="35"/>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 t="shared" si="32"/>
        <v/>
      </c>
      <c r="G559" s="3" t="str">
        <f t="shared" si="33"/>
        <v>Vvardenfell</v>
      </c>
      <c r="H559" s="17">
        <f t="shared" si="34"/>
        <v>948</v>
      </c>
      <c r="I559" s="17">
        <f t="shared" si="35"/>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 t="shared" si="32"/>
        <v/>
      </c>
      <c r="G560" s="3" t="str">
        <f t="shared" si="33"/>
        <v>Vvardenfell</v>
      </c>
      <c r="H560" s="17">
        <f t="shared" si="34"/>
        <v>949</v>
      </c>
      <c r="I560" s="17">
        <f t="shared" si="35"/>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 t="shared" si="32"/>
        <v/>
      </c>
      <c r="G561" s="3" t="str">
        <f t="shared" si="33"/>
        <v>Vvardenfell</v>
      </c>
      <c r="H561" s="17">
        <f t="shared" si="34"/>
        <v>950</v>
      </c>
      <c r="I561" s="17">
        <f t="shared" si="35"/>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 t="shared" si="32"/>
        <v/>
      </c>
      <c r="G562" s="3" t="str">
        <f t="shared" si="33"/>
        <v>Vvardenfell</v>
      </c>
      <c r="H562" s="17">
        <f t="shared" si="34"/>
        <v>951</v>
      </c>
      <c r="I562" s="17">
        <f t="shared" si="35"/>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 t="shared" si="32"/>
        <v/>
      </c>
      <c r="G563" s="3" t="str">
        <f t="shared" si="33"/>
        <v>Vvardenfell</v>
      </c>
      <c r="H563" s="17">
        <f t="shared" si="34"/>
        <v>952</v>
      </c>
      <c r="I563" s="17">
        <f t="shared" si="35"/>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 t="shared" si="32"/>
        <v/>
      </c>
      <c r="G564" s="3" t="str">
        <f t="shared" si="33"/>
        <v>Vvardenfell</v>
      </c>
      <c r="H564" s="17">
        <f t="shared" si="34"/>
        <v>953</v>
      </c>
      <c r="I564" s="17">
        <f t="shared" si="35"/>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 t="shared" si="32"/>
        <v/>
      </c>
      <c r="G565" s="3" t="str">
        <f t="shared" si="33"/>
        <v>Vvardenfell</v>
      </c>
      <c r="H565" s="17">
        <f t="shared" si="34"/>
        <v>954</v>
      </c>
      <c r="I565" s="17">
        <f t="shared" si="35"/>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 t="shared" si="32"/>
        <v/>
      </c>
      <c r="G566" s="3" t="str">
        <f t="shared" si="33"/>
        <v>Vvardenfell</v>
      </c>
      <c r="H566" s="17">
        <f t="shared" si="34"/>
        <v>955</v>
      </c>
      <c r="I566" s="17">
        <f t="shared" si="35"/>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 t="shared" si="32"/>
        <v/>
      </c>
      <c r="G567" s="3" t="str">
        <f t="shared" si="33"/>
        <v>Vvardenfell</v>
      </c>
      <c r="H567" s="17">
        <f t="shared" si="34"/>
        <v>956</v>
      </c>
      <c r="I567" s="17">
        <f t="shared" si="35"/>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 t="shared" si="32"/>
        <v/>
      </c>
      <c r="G568" s="3" t="str">
        <f t="shared" si="33"/>
        <v>Vvardenfell</v>
      </c>
      <c r="H568" s="17">
        <f t="shared" si="34"/>
        <v>957</v>
      </c>
      <c r="I568" s="17">
        <f t="shared" si="35"/>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 t="shared" si="32"/>
        <v/>
      </c>
      <c r="G569" s="3" t="str">
        <f t="shared" si="33"/>
        <v>Vvardenfell</v>
      </c>
      <c r="H569" s="17">
        <f t="shared" si="34"/>
        <v>958</v>
      </c>
      <c r="I569" s="17">
        <f t="shared" si="35"/>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 t="shared" si="32"/>
        <v/>
      </c>
      <c r="G570" s="3" t="str">
        <f t="shared" si="33"/>
        <v>Vvardenfell</v>
      </c>
      <c r="H570" s="17">
        <f t="shared" si="34"/>
        <v>959</v>
      </c>
      <c r="I570" s="17">
        <f t="shared" si="35"/>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 t="shared" si="32"/>
        <v/>
      </c>
      <c r="G571" s="3" t="str">
        <f t="shared" si="33"/>
        <v>Vvardenfell</v>
      </c>
      <c r="H571" s="17">
        <f t="shared" si="34"/>
        <v>960</v>
      </c>
      <c r="I571" s="17">
        <f t="shared" si="35"/>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 t="shared" si="32"/>
        <v/>
      </c>
      <c r="G572" s="3" t="str">
        <f t="shared" si="33"/>
        <v>Vvardenfell</v>
      </c>
      <c r="H572" s="17">
        <f t="shared" si="34"/>
        <v>961</v>
      </c>
      <c r="I572" s="17">
        <f t="shared" si="35"/>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 t="shared" si="32"/>
        <v/>
      </c>
      <c r="G573" s="3" t="str">
        <f t="shared" si="33"/>
        <v>Vvardenfell</v>
      </c>
      <c r="H573" s="17">
        <f t="shared" si="34"/>
        <v>962</v>
      </c>
      <c r="I573" s="17">
        <f t="shared" si="35"/>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 t="shared" si="32"/>
        <v/>
      </c>
      <c r="G574" s="3" t="str">
        <f t="shared" si="33"/>
        <v>Vvardenfell</v>
      </c>
      <c r="H574" s="17">
        <f t="shared" si="34"/>
        <v>963</v>
      </c>
      <c r="I574" s="17">
        <f t="shared" si="35"/>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 t="shared" si="32"/>
        <v/>
      </c>
      <c r="G575" s="3" t="str">
        <f t="shared" si="33"/>
        <v>Vvardenfell</v>
      </c>
      <c r="H575" s="17">
        <f t="shared" si="34"/>
        <v>964</v>
      </c>
      <c r="I575" s="17">
        <f t="shared" si="35"/>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 t="shared" si="32"/>
        <v/>
      </c>
      <c r="G576" s="3" t="str">
        <f t="shared" si="33"/>
        <v>Vvardenfell</v>
      </c>
      <c r="H576" s="17">
        <f t="shared" si="34"/>
        <v>965</v>
      </c>
      <c r="I576" s="17">
        <f t="shared" si="35"/>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 t="shared" si="32"/>
        <v/>
      </c>
      <c r="G577" s="3" t="str">
        <f t="shared" si="33"/>
        <v>Vvardenfell</v>
      </c>
      <c r="H577" s="17">
        <f t="shared" si="34"/>
        <v>966</v>
      </c>
      <c r="I577" s="17">
        <f t="shared" si="35"/>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 t="shared" ref="F578:F641" si="36">IF(EXACT(A578,C578),"X","")</f>
        <v/>
      </c>
      <c r="G578" s="3" t="str">
        <f t="shared" ref="G578:G641" si="37">IF(A578&lt;&gt;C578,VLOOKUP(C578,$A$2:$D$9949,4,FALSE),"")</f>
        <v>Vvardenfell</v>
      </c>
      <c r="H578" s="17">
        <f t="shared" ref="H578:H641" si="38">A578</f>
        <v>967</v>
      </c>
      <c r="I578" s="17">
        <f t="shared" ref="I578:I641" si="39">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 t="shared" si="36"/>
        <v/>
      </c>
      <c r="G579" s="3" t="str">
        <f t="shared" si="37"/>
        <v>Vvardenfell</v>
      </c>
      <c r="H579" s="17">
        <f t="shared" si="38"/>
        <v>968</v>
      </c>
      <c r="I579" s="17">
        <f t="shared" si="39"/>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 t="shared" si="36"/>
        <v/>
      </c>
      <c r="G580" s="3" t="str">
        <f t="shared" si="37"/>
        <v>Vvardenfell</v>
      </c>
      <c r="H580" s="17">
        <f t="shared" si="38"/>
        <v>969</v>
      </c>
      <c r="I580" s="17">
        <f t="shared" si="39"/>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 t="shared" si="36"/>
        <v/>
      </c>
      <c r="G581" s="3" t="str">
        <f t="shared" si="37"/>
        <v>Vvardenfell</v>
      </c>
      <c r="H581" s="17">
        <f t="shared" si="38"/>
        <v>970</v>
      </c>
      <c r="I581" s="17">
        <f t="shared" si="39"/>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 t="shared" si="36"/>
        <v/>
      </c>
      <c r="G582" s="3" t="str">
        <f t="shared" si="37"/>
        <v>Vvardenfell</v>
      </c>
      <c r="H582" s="17">
        <f t="shared" si="38"/>
        <v>971</v>
      </c>
      <c r="I582" s="17">
        <f t="shared" si="39"/>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 t="shared" si="36"/>
        <v/>
      </c>
      <c r="G583" s="3" t="str">
        <f t="shared" si="37"/>
        <v>Vvardenfell</v>
      </c>
      <c r="H583" s="17">
        <f t="shared" si="38"/>
        <v>972</v>
      </c>
      <c r="I583" s="17">
        <f t="shared" si="39"/>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 t="shared" si="36"/>
        <v/>
      </c>
      <c r="G584" s="3" t="str">
        <f t="shared" si="37"/>
        <v>Craglorn</v>
      </c>
      <c r="H584" s="17">
        <f t="shared" si="38"/>
        <v>973</v>
      </c>
      <c r="I584" s="17">
        <f t="shared" si="39"/>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 t="shared" si="36"/>
        <v/>
      </c>
      <c r="G585" s="3" t="str">
        <f t="shared" si="37"/>
        <v>Craglorn</v>
      </c>
      <c r="H585" s="17">
        <f t="shared" si="38"/>
        <v>974</v>
      </c>
      <c r="I585" s="17">
        <f t="shared" si="39"/>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 t="shared" si="36"/>
        <v/>
      </c>
      <c r="G586" s="3" t="str">
        <f t="shared" si="37"/>
        <v>Vvardenfell</v>
      </c>
      <c r="H586" s="17">
        <f t="shared" si="38"/>
        <v>975</v>
      </c>
      <c r="I586" s="17">
        <f t="shared" si="39"/>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 t="shared" si="36"/>
        <v/>
      </c>
      <c r="G587" s="3" t="str">
        <f t="shared" si="37"/>
        <v>Vvardenfell</v>
      </c>
      <c r="H587" s="17">
        <f t="shared" si="38"/>
        <v>977</v>
      </c>
      <c r="I587" s="17">
        <f t="shared" si="39"/>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 t="shared" si="36"/>
        <v/>
      </c>
      <c r="G588" s="3" t="str">
        <f t="shared" si="37"/>
        <v>Vvardenfell</v>
      </c>
      <c r="H588" s="17">
        <f t="shared" si="38"/>
        <v>979</v>
      </c>
      <c r="I588" s="17">
        <f t="shared" si="39"/>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 t="shared" si="36"/>
        <v>X</v>
      </c>
      <c r="G589" s="3" t="str">
        <f t="shared" si="37"/>
        <v/>
      </c>
      <c r="H589" s="17">
        <f t="shared" si="38"/>
        <v>980</v>
      </c>
      <c r="I589" s="17">
        <f t="shared" si="39"/>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 t="shared" si="36"/>
        <v/>
      </c>
      <c r="G590" s="3" t="str">
        <f t="shared" si="37"/>
        <v>Clockwork City</v>
      </c>
      <c r="H590" s="17">
        <f t="shared" si="38"/>
        <v>981</v>
      </c>
      <c r="I590" s="17">
        <f t="shared" si="39"/>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 t="shared" si="36"/>
        <v/>
      </c>
      <c r="G591" s="3" t="str">
        <f t="shared" si="37"/>
        <v>Clockwork City</v>
      </c>
      <c r="H591" s="17">
        <f t="shared" si="38"/>
        <v>982</v>
      </c>
      <c r="I591" s="17">
        <f t="shared" si="39"/>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 t="shared" si="36"/>
        <v/>
      </c>
      <c r="G592" s="3" t="str">
        <f t="shared" si="37"/>
        <v>Clockwork City</v>
      </c>
      <c r="H592" s="17">
        <f t="shared" si="38"/>
        <v>983</v>
      </c>
      <c r="I592" s="17">
        <f t="shared" si="39"/>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 t="shared" si="36"/>
        <v/>
      </c>
      <c r="G593" s="3" t="str">
        <f t="shared" si="37"/>
        <v>Clockwork City</v>
      </c>
      <c r="H593" s="17">
        <f t="shared" si="38"/>
        <v>984</v>
      </c>
      <c r="I593" s="17">
        <f t="shared" si="39"/>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 t="shared" si="36"/>
        <v/>
      </c>
      <c r="G594" s="3" t="str">
        <f t="shared" si="37"/>
        <v>Clockwork City</v>
      </c>
      <c r="H594" s="17">
        <f t="shared" si="38"/>
        <v>985</v>
      </c>
      <c r="I594" s="17">
        <f t="shared" si="39"/>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 t="shared" si="36"/>
        <v/>
      </c>
      <c r="G595" s="3" t="str">
        <f t="shared" si="37"/>
        <v>Clockwork City</v>
      </c>
      <c r="H595" s="17">
        <f t="shared" si="38"/>
        <v>986</v>
      </c>
      <c r="I595" s="17">
        <f t="shared" si="39"/>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 t="shared" si="36"/>
        <v/>
      </c>
      <c r="G596" s="3" t="str">
        <f t="shared" si="37"/>
        <v>Clockwork City</v>
      </c>
      <c r="H596" s="17">
        <f t="shared" si="38"/>
        <v>988</v>
      </c>
      <c r="I596" s="17">
        <f t="shared" si="39"/>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 t="shared" si="36"/>
        <v/>
      </c>
      <c r="G597" s="3" t="str">
        <f t="shared" si="37"/>
        <v>Clockwork City</v>
      </c>
      <c r="H597" s="17">
        <f t="shared" si="38"/>
        <v>989</v>
      </c>
      <c r="I597" s="17">
        <f t="shared" si="39"/>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 t="shared" si="36"/>
        <v/>
      </c>
      <c r="G598" s="3" t="str">
        <f t="shared" si="37"/>
        <v>Clockwork City</v>
      </c>
      <c r="H598" s="17">
        <f t="shared" si="38"/>
        <v>990</v>
      </c>
      <c r="I598" s="17">
        <f t="shared" si="39"/>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 t="shared" si="36"/>
        <v/>
      </c>
      <c r="G599" s="3" t="str">
        <f t="shared" si="37"/>
        <v>Clockwork City</v>
      </c>
      <c r="H599" s="17">
        <f t="shared" si="38"/>
        <v>991</v>
      </c>
      <c r="I599" s="17">
        <f t="shared" si="39"/>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 t="shared" si="36"/>
        <v/>
      </c>
      <c r="G600" s="3" t="str">
        <f t="shared" si="37"/>
        <v>Clockwork City</v>
      </c>
      <c r="H600" s="17">
        <f t="shared" si="38"/>
        <v>992</v>
      </c>
      <c r="I600" s="17">
        <f t="shared" si="39"/>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 t="shared" si="36"/>
        <v/>
      </c>
      <c r="G601" s="3" t="str">
        <f t="shared" si="37"/>
        <v>Clockwork City</v>
      </c>
      <c r="H601" s="17">
        <f t="shared" si="38"/>
        <v>993</v>
      </c>
      <c r="I601" s="17">
        <f t="shared" si="39"/>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 t="shared" si="36"/>
        <v/>
      </c>
      <c r="G602" s="3" t="str">
        <f t="shared" si="37"/>
        <v>Vvardenfell</v>
      </c>
      <c r="H602" s="17">
        <f t="shared" si="38"/>
        <v>994</v>
      </c>
      <c r="I602" s="17">
        <f t="shared" si="39"/>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 t="shared" si="36"/>
        <v/>
      </c>
      <c r="G603" s="3" t="str">
        <f t="shared" si="37"/>
        <v>Vvardenfell</v>
      </c>
      <c r="H603" s="17">
        <f t="shared" si="38"/>
        <v>995</v>
      </c>
      <c r="I603" s="17">
        <f t="shared" si="39"/>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 t="shared" si="36"/>
        <v/>
      </c>
      <c r="G604" s="3" t="str">
        <f t="shared" si="37"/>
        <v>Vvardenfell</v>
      </c>
      <c r="H604" s="17">
        <f t="shared" si="38"/>
        <v>996</v>
      </c>
      <c r="I604" s="17">
        <f t="shared" si="39"/>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 t="shared" si="36"/>
        <v/>
      </c>
      <c r="G605" s="3" t="str">
        <f t="shared" si="37"/>
        <v>Vvardenfell</v>
      </c>
      <c r="H605" s="17">
        <f t="shared" si="38"/>
        <v>997</v>
      </c>
      <c r="I605" s="17">
        <f t="shared" si="39"/>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 t="shared" si="36"/>
        <v/>
      </c>
      <c r="G606" s="3" t="str">
        <f t="shared" si="37"/>
        <v>Auridon</v>
      </c>
      <c r="H606" s="17">
        <f t="shared" si="38"/>
        <v>998</v>
      </c>
      <c r="I606" s="17">
        <f t="shared" si="39"/>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 t="shared" si="36"/>
        <v/>
      </c>
      <c r="G607" s="3" t="str">
        <f t="shared" si="37"/>
        <v>Clockwork City</v>
      </c>
      <c r="H607" s="17">
        <f t="shared" si="38"/>
        <v>999</v>
      </c>
      <c r="I607" s="17">
        <f t="shared" si="39"/>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 t="shared" si="36"/>
        <v/>
      </c>
      <c r="G608" s="3" t="str">
        <f t="shared" si="37"/>
        <v>Clockwork City</v>
      </c>
      <c r="H608" s="17">
        <f t="shared" si="38"/>
        <v>1000</v>
      </c>
      <c r="I608" s="17">
        <f t="shared" si="39"/>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 t="shared" si="36"/>
        <v/>
      </c>
      <c r="G609" s="3" t="str">
        <f t="shared" si="37"/>
        <v>Clockwork City</v>
      </c>
      <c r="H609" s="17">
        <f t="shared" si="38"/>
        <v>1004</v>
      </c>
      <c r="I609" s="17">
        <f t="shared" si="39"/>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 t="shared" si="36"/>
        <v>X</v>
      </c>
      <c r="G610" s="3" t="str">
        <f t="shared" si="37"/>
        <v/>
      </c>
      <c r="H610" s="17">
        <f t="shared" si="38"/>
        <v>1005</v>
      </c>
      <c r="I610" s="17">
        <f t="shared" si="39"/>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 t="shared" si="36"/>
        <v/>
      </c>
      <c r="G611" s="3" t="str">
        <f t="shared" si="37"/>
        <v>Glenumbra</v>
      </c>
      <c r="H611" s="17">
        <f t="shared" si="38"/>
        <v>1006</v>
      </c>
      <c r="I611" s="17">
        <f t="shared" si="39"/>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 t="shared" si="36"/>
        <v/>
      </c>
      <c r="G612" s="3" t="str">
        <f t="shared" si="37"/>
        <v>Craglorn</v>
      </c>
      <c r="H612" s="17">
        <f t="shared" si="38"/>
        <v>1007</v>
      </c>
      <c r="I612" s="17">
        <f t="shared" si="39"/>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 t="shared" si="36"/>
        <v/>
      </c>
      <c r="G613" s="3" t="str">
        <f t="shared" si="37"/>
        <v>Coldharbour</v>
      </c>
      <c r="H613" s="17">
        <f t="shared" si="38"/>
        <v>1008</v>
      </c>
      <c r="I613" s="17">
        <f t="shared" si="39"/>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 t="shared" si="36"/>
        <v/>
      </c>
      <c r="G614" s="3" t="str">
        <f t="shared" si="37"/>
        <v>Bangkorai</v>
      </c>
      <c r="H614" s="17">
        <f t="shared" si="38"/>
        <v>1009</v>
      </c>
      <c r="I614" s="17">
        <f t="shared" si="39"/>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 t="shared" si="36"/>
        <v/>
      </c>
      <c r="G615" s="3" t="str">
        <f t="shared" si="37"/>
        <v>Stormhaven</v>
      </c>
      <c r="H615" s="17">
        <f t="shared" si="38"/>
        <v>1010</v>
      </c>
      <c r="I615" s="17">
        <f t="shared" si="39"/>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 t="shared" si="36"/>
        <v>X</v>
      </c>
      <c r="G616" s="3" t="str">
        <f t="shared" si="37"/>
        <v/>
      </c>
      <c r="H616" s="17">
        <f t="shared" si="38"/>
        <v>1011</v>
      </c>
      <c r="I616" s="17">
        <f t="shared" si="39"/>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 t="shared" si="36"/>
        <v/>
      </c>
      <c r="G617" s="3" t="str">
        <f t="shared" si="37"/>
        <v>Auridon</v>
      </c>
      <c r="H617" s="17">
        <f t="shared" si="38"/>
        <v>1012</v>
      </c>
      <c r="I617" s="17">
        <f t="shared" si="39"/>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 t="shared" si="36"/>
        <v/>
      </c>
      <c r="G618" s="3" t="str">
        <f t="shared" si="37"/>
        <v>Summerset</v>
      </c>
      <c r="H618" s="17">
        <f t="shared" si="38"/>
        <v>1013</v>
      </c>
      <c r="I618" s="17">
        <f t="shared" si="39"/>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 t="shared" si="36"/>
        <v/>
      </c>
      <c r="G619" s="3" t="str">
        <f t="shared" si="37"/>
        <v>Summerset</v>
      </c>
      <c r="H619" s="17">
        <f t="shared" si="38"/>
        <v>1014</v>
      </c>
      <c r="I619" s="17">
        <f t="shared" si="39"/>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 t="shared" si="36"/>
        <v/>
      </c>
      <c r="G620" s="3" t="str">
        <f t="shared" si="37"/>
        <v>Summerset</v>
      </c>
      <c r="H620" s="17">
        <f t="shared" si="38"/>
        <v>1015</v>
      </c>
      <c r="I620" s="17">
        <f t="shared" si="39"/>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 t="shared" si="36"/>
        <v/>
      </c>
      <c r="G621" s="3" t="str">
        <f t="shared" si="37"/>
        <v>Summerset</v>
      </c>
      <c r="H621" s="17">
        <f t="shared" si="38"/>
        <v>1016</v>
      </c>
      <c r="I621" s="17">
        <f t="shared" si="39"/>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 t="shared" si="36"/>
        <v/>
      </c>
      <c r="G622" s="3" t="str">
        <f t="shared" si="37"/>
        <v>Summerset</v>
      </c>
      <c r="H622" s="17">
        <f t="shared" si="38"/>
        <v>1017</v>
      </c>
      <c r="I622" s="17">
        <f t="shared" si="39"/>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 t="shared" si="36"/>
        <v/>
      </c>
      <c r="G623" s="3" t="str">
        <f t="shared" si="37"/>
        <v>Summerset</v>
      </c>
      <c r="H623" s="17">
        <f t="shared" si="38"/>
        <v>1018</v>
      </c>
      <c r="I623" s="17">
        <f t="shared" si="39"/>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 t="shared" si="36"/>
        <v/>
      </c>
      <c r="G624" s="3" t="str">
        <f t="shared" si="37"/>
        <v>Summerset</v>
      </c>
      <c r="H624" s="17">
        <f t="shared" si="38"/>
        <v>1019</v>
      </c>
      <c r="I624" s="17">
        <f t="shared" si="39"/>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 t="shared" si="36"/>
        <v/>
      </c>
      <c r="G625" s="3" t="str">
        <f t="shared" si="37"/>
        <v>Summerset</v>
      </c>
      <c r="H625" s="17">
        <f t="shared" si="38"/>
        <v>1020</v>
      </c>
      <c r="I625" s="17">
        <f t="shared" si="39"/>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 t="shared" si="36"/>
        <v/>
      </c>
      <c r="G626" s="3" t="str">
        <f t="shared" si="37"/>
        <v>Summerset</v>
      </c>
      <c r="H626" s="17">
        <f t="shared" si="38"/>
        <v>1021</v>
      </c>
      <c r="I626" s="17">
        <f t="shared" si="39"/>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 t="shared" si="36"/>
        <v/>
      </c>
      <c r="G627" s="3" t="str">
        <f t="shared" si="37"/>
        <v>Summerset</v>
      </c>
      <c r="H627" s="17">
        <f t="shared" si="38"/>
        <v>1022</v>
      </c>
      <c r="I627" s="17">
        <f t="shared" si="39"/>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 t="shared" si="36"/>
        <v/>
      </c>
      <c r="G628" s="3" t="str">
        <f t="shared" si="37"/>
        <v>Summerset</v>
      </c>
      <c r="H628" s="17">
        <f t="shared" si="38"/>
        <v>1023</v>
      </c>
      <c r="I628" s="17">
        <f t="shared" si="39"/>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 t="shared" si="36"/>
        <v/>
      </c>
      <c r="G629" s="3" t="str">
        <f t="shared" si="37"/>
        <v>Summerset</v>
      </c>
      <c r="H629" s="17">
        <f t="shared" si="38"/>
        <v>1024</v>
      </c>
      <c r="I629" s="17">
        <f t="shared" si="39"/>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 t="shared" si="36"/>
        <v/>
      </c>
      <c r="G630" s="3" t="str">
        <f t="shared" si="37"/>
        <v>Summerset</v>
      </c>
      <c r="H630" s="17">
        <f t="shared" si="38"/>
        <v>1025</v>
      </c>
      <c r="I630" s="17">
        <f t="shared" si="39"/>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 t="shared" si="36"/>
        <v/>
      </c>
      <c r="G631" s="3" t="str">
        <f t="shared" si="37"/>
        <v>Summerset</v>
      </c>
      <c r="H631" s="17">
        <f t="shared" si="38"/>
        <v>1026</v>
      </c>
      <c r="I631" s="17">
        <f t="shared" si="39"/>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 t="shared" si="36"/>
        <v/>
      </c>
      <c r="G632" s="3" t="str">
        <f t="shared" si="37"/>
        <v>Summerset</v>
      </c>
      <c r="H632" s="17">
        <f t="shared" si="38"/>
        <v>1027</v>
      </c>
      <c r="I632" s="17">
        <f t="shared" si="39"/>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 t="shared" si="36"/>
        <v/>
      </c>
      <c r="G633" s="3" t="str">
        <f t="shared" si="37"/>
        <v>Summerset</v>
      </c>
      <c r="H633" s="17">
        <f t="shared" si="38"/>
        <v>1028</v>
      </c>
      <c r="I633" s="17">
        <f t="shared" si="39"/>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 t="shared" si="36"/>
        <v/>
      </c>
      <c r="G634" s="3" t="str">
        <f t="shared" si="37"/>
        <v>Summerset</v>
      </c>
      <c r="H634" s="17">
        <f t="shared" si="38"/>
        <v>1029</v>
      </c>
      <c r="I634" s="17">
        <f t="shared" si="39"/>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 t="shared" si="36"/>
        <v/>
      </c>
      <c r="G635" s="3" t="str">
        <f t="shared" si="37"/>
        <v>Summerset</v>
      </c>
      <c r="H635" s="17">
        <f t="shared" si="38"/>
        <v>1030</v>
      </c>
      <c r="I635" s="17">
        <f t="shared" si="39"/>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 t="shared" si="36"/>
        <v/>
      </c>
      <c r="G636" s="3" t="str">
        <f t="shared" si="37"/>
        <v>Summerset</v>
      </c>
      <c r="H636" s="17">
        <f t="shared" si="38"/>
        <v>1031</v>
      </c>
      <c r="I636" s="17">
        <f t="shared" si="39"/>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 t="shared" si="36"/>
        <v/>
      </c>
      <c r="G637" s="3" t="str">
        <f t="shared" si="37"/>
        <v>Summerset</v>
      </c>
      <c r="H637" s="17">
        <f t="shared" si="38"/>
        <v>1032</v>
      </c>
      <c r="I637" s="17">
        <f t="shared" si="39"/>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 t="shared" si="36"/>
        <v/>
      </c>
      <c r="G638" s="3" t="str">
        <f t="shared" si="37"/>
        <v>Summerset</v>
      </c>
      <c r="H638" s="17">
        <f t="shared" si="38"/>
        <v>1033</v>
      </c>
      <c r="I638" s="17">
        <f t="shared" si="39"/>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 t="shared" si="36"/>
        <v/>
      </c>
      <c r="G639" s="3" t="str">
        <f t="shared" si="37"/>
        <v>Summerset</v>
      </c>
      <c r="H639" s="17">
        <f t="shared" si="38"/>
        <v>1034</v>
      </c>
      <c r="I639" s="17">
        <f t="shared" si="39"/>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 t="shared" si="36"/>
        <v/>
      </c>
      <c r="G640" s="3" t="str">
        <f t="shared" si="37"/>
        <v>Summerset</v>
      </c>
      <c r="H640" s="17">
        <f t="shared" si="38"/>
        <v>1035</v>
      </c>
      <c r="I640" s="17">
        <f t="shared" si="39"/>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 t="shared" si="36"/>
        <v/>
      </c>
      <c r="G641" s="3" t="str">
        <f t="shared" si="37"/>
        <v>Summerset</v>
      </c>
      <c r="H641" s="17">
        <f t="shared" si="38"/>
        <v>1036</v>
      </c>
      <c r="I641" s="17">
        <f t="shared" si="39"/>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 t="shared" ref="F642:F705" si="40">IF(EXACT(A642,C642),"X","")</f>
        <v/>
      </c>
      <c r="G642" s="3" t="str">
        <f t="shared" ref="G642:G705" si="41">IF(A642&lt;&gt;C642,VLOOKUP(C642,$A$2:$D$9949,4,FALSE),"")</f>
        <v>Summerset</v>
      </c>
      <c r="H642" s="17">
        <f t="shared" ref="H642:H705" si="42">A642</f>
        <v>1037</v>
      </c>
      <c r="I642" s="17">
        <f t="shared" ref="I642:I705" si="43">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 t="shared" si="40"/>
        <v/>
      </c>
      <c r="G643" s="3" t="str">
        <f t="shared" si="41"/>
        <v>Summerset</v>
      </c>
      <c r="H643" s="17">
        <f t="shared" si="42"/>
        <v>1038</v>
      </c>
      <c r="I643" s="17">
        <f t="shared" si="43"/>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 t="shared" si="40"/>
        <v/>
      </c>
      <c r="G644" s="3" t="str">
        <f t="shared" si="41"/>
        <v>Summerset</v>
      </c>
      <c r="H644" s="17">
        <f t="shared" si="42"/>
        <v>1039</v>
      </c>
      <c r="I644" s="17">
        <f t="shared" si="43"/>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 t="shared" si="40"/>
        <v/>
      </c>
      <c r="G645" s="3" t="str">
        <f t="shared" si="41"/>
        <v>Summerset</v>
      </c>
      <c r="H645" s="17">
        <f t="shared" si="42"/>
        <v>1040</v>
      </c>
      <c r="I645" s="17">
        <f t="shared" si="43"/>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 t="shared" si="40"/>
        <v/>
      </c>
      <c r="G646" s="3" t="str">
        <f t="shared" si="41"/>
        <v>Wrothgar</v>
      </c>
      <c r="H646" s="17">
        <f t="shared" si="42"/>
        <v>1042</v>
      </c>
      <c r="I646" s="17">
        <f t="shared" si="43"/>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 t="shared" si="40"/>
        <v/>
      </c>
      <c r="G647" s="3" t="str">
        <f t="shared" si="41"/>
        <v>Clockwork City</v>
      </c>
      <c r="H647" s="17">
        <f t="shared" si="42"/>
        <v>1043</v>
      </c>
      <c r="I647" s="17">
        <f t="shared" si="43"/>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 t="shared" si="40"/>
        <v/>
      </c>
      <c r="G648" s="3" t="str">
        <f t="shared" si="41"/>
        <v>Gold Coast</v>
      </c>
      <c r="H648" s="17">
        <f t="shared" si="42"/>
        <v>1044</v>
      </c>
      <c r="I648" s="17">
        <f t="shared" si="43"/>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 t="shared" si="40"/>
        <v/>
      </c>
      <c r="G649" s="3" t="str">
        <f t="shared" si="41"/>
        <v>Hew's Bane</v>
      </c>
      <c r="H649" s="17">
        <f t="shared" si="42"/>
        <v>1045</v>
      </c>
      <c r="I649" s="17">
        <f t="shared" si="43"/>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 t="shared" si="40"/>
        <v/>
      </c>
      <c r="G650" s="3" t="str">
        <f t="shared" si="41"/>
        <v>Summerset</v>
      </c>
      <c r="H650" s="17">
        <f t="shared" si="42"/>
        <v>1046</v>
      </c>
      <c r="I650" s="17">
        <f t="shared" si="43"/>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 t="shared" si="40"/>
        <v/>
      </c>
      <c r="G651" s="3" t="str">
        <f t="shared" si="41"/>
        <v>Summerset</v>
      </c>
      <c r="H651" s="17">
        <f t="shared" si="42"/>
        <v>1047</v>
      </c>
      <c r="I651" s="17">
        <f t="shared" si="43"/>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 t="shared" si="40"/>
        <v/>
      </c>
      <c r="G652" s="3" t="str">
        <f t="shared" si="41"/>
        <v>Summerset</v>
      </c>
      <c r="H652" s="17">
        <f t="shared" si="42"/>
        <v>1048</v>
      </c>
      <c r="I652" s="17">
        <f t="shared" si="43"/>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 t="shared" si="40"/>
        <v/>
      </c>
      <c r="G653" s="3" t="str">
        <f t="shared" si="41"/>
        <v>Summerset</v>
      </c>
      <c r="H653" s="17">
        <f t="shared" si="42"/>
        <v>1051</v>
      </c>
      <c r="I653" s="17">
        <f t="shared" si="43"/>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 t="shared" si="40"/>
        <v/>
      </c>
      <c r="G654" s="3" t="str">
        <f t="shared" si="41"/>
        <v>Reaper's March</v>
      </c>
      <c r="H654" s="17">
        <f t="shared" si="42"/>
        <v>1052</v>
      </c>
      <c r="I654" s="17">
        <f t="shared" si="43"/>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 t="shared" si="40"/>
        <v/>
      </c>
      <c r="G655" s="3" t="str">
        <f t="shared" si="41"/>
        <v>Greenshade</v>
      </c>
      <c r="H655" s="17">
        <f t="shared" si="42"/>
        <v>1055</v>
      </c>
      <c r="I655" s="17">
        <f t="shared" si="43"/>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 t="shared" si="40"/>
        <v/>
      </c>
      <c r="G656" s="3" t="str">
        <f t="shared" si="41"/>
        <v>Summerset</v>
      </c>
      <c r="H656" s="17">
        <f t="shared" si="42"/>
        <v>1059</v>
      </c>
      <c r="I656" s="17">
        <f t="shared" si="43"/>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 t="shared" si="40"/>
        <v/>
      </c>
      <c r="G657" s="3" t="str">
        <f t="shared" si="41"/>
        <v>Summerset</v>
      </c>
      <c r="H657" s="17">
        <f t="shared" si="42"/>
        <v>1060</v>
      </c>
      <c r="I657" s="17">
        <f t="shared" si="43"/>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 t="shared" si="40"/>
        <v/>
      </c>
      <c r="G658" s="3" t="str">
        <f t="shared" si="41"/>
        <v>Summerset</v>
      </c>
      <c r="H658" s="17">
        <f t="shared" si="42"/>
        <v>1061</v>
      </c>
      <c r="I658" s="17">
        <f t="shared" si="43"/>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 t="shared" si="40"/>
        <v/>
      </c>
      <c r="G659" s="3" t="str">
        <f t="shared" si="41"/>
        <v>Artaeum</v>
      </c>
      <c r="H659" s="17">
        <f t="shared" si="42"/>
        <v>1063</v>
      </c>
      <c r="I659" s="17">
        <f t="shared" si="43"/>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 t="shared" si="40"/>
        <v/>
      </c>
      <c r="G660" s="3" t="str">
        <f t="shared" si="41"/>
        <v>The Rift</v>
      </c>
      <c r="H660" s="17">
        <f t="shared" si="42"/>
        <v>1064</v>
      </c>
      <c r="I660" s="17">
        <f t="shared" si="43"/>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 t="shared" si="40"/>
        <v/>
      </c>
      <c r="G661" s="3" t="str">
        <f t="shared" si="41"/>
        <v>Murkmire</v>
      </c>
      <c r="H661" s="17">
        <f t="shared" si="42"/>
        <v>1065</v>
      </c>
      <c r="I661" s="17">
        <f t="shared" si="43"/>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 t="shared" si="40"/>
        <v/>
      </c>
      <c r="G662" s="3" t="str">
        <f t="shared" si="41"/>
        <v>Murkmire</v>
      </c>
      <c r="H662" s="17">
        <f t="shared" si="42"/>
        <v>1066</v>
      </c>
      <c r="I662" s="17">
        <f t="shared" si="43"/>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 t="shared" si="40"/>
        <v/>
      </c>
      <c r="G663" s="3" t="str">
        <f t="shared" si="41"/>
        <v>Murkmire</v>
      </c>
      <c r="H663" s="17">
        <f t="shared" si="42"/>
        <v>1067</v>
      </c>
      <c r="I663" s="17">
        <f t="shared" si="43"/>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 t="shared" si="40"/>
        <v/>
      </c>
      <c r="G664" s="3" t="str">
        <f t="shared" si="41"/>
        <v>Murkmire</v>
      </c>
      <c r="H664" s="17">
        <f t="shared" si="42"/>
        <v>1068</v>
      </c>
      <c r="I664" s="17">
        <f t="shared" si="43"/>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 t="shared" si="40"/>
        <v/>
      </c>
      <c r="G665" s="3" t="str">
        <f t="shared" si="41"/>
        <v>Murkmire</v>
      </c>
      <c r="H665" s="17">
        <f t="shared" si="42"/>
        <v>1069</v>
      </c>
      <c r="I665" s="17">
        <f t="shared" si="43"/>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 t="shared" si="40"/>
        <v/>
      </c>
      <c r="G666" s="3" t="str">
        <f t="shared" si="41"/>
        <v>Murkmire</v>
      </c>
      <c r="H666" s="17">
        <f t="shared" si="42"/>
        <v>1070</v>
      </c>
      <c r="I666" s="17">
        <f t="shared" si="43"/>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 t="shared" si="40"/>
        <v/>
      </c>
      <c r="G667" s="3" t="str">
        <f t="shared" si="41"/>
        <v>Murkmire</v>
      </c>
      <c r="H667" s="17">
        <f t="shared" si="42"/>
        <v>1071</v>
      </c>
      <c r="I667" s="17">
        <f t="shared" si="43"/>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 t="shared" si="40"/>
        <v/>
      </c>
      <c r="G668" s="3" t="str">
        <f t="shared" si="41"/>
        <v>Shadowfen</v>
      </c>
      <c r="H668" s="17">
        <f t="shared" si="42"/>
        <v>1072</v>
      </c>
      <c r="I668" s="17">
        <f t="shared" si="43"/>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 t="shared" si="40"/>
        <v/>
      </c>
      <c r="G669" s="3" t="str">
        <f t="shared" si="41"/>
        <v>Murkmire</v>
      </c>
      <c r="H669" s="17">
        <f t="shared" si="42"/>
        <v>1073</v>
      </c>
      <c r="I669" s="17">
        <f t="shared" si="43"/>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 t="shared" si="40"/>
        <v/>
      </c>
      <c r="G670" s="3" t="str">
        <f t="shared" si="41"/>
        <v>Stonefalls</v>
      </c>
      <c r="H670" s="17">
        <f t="shared" si="42"/>
        <v>1074</v>
      </c>
      <c r="I670" s="17">
        <f t="shared" si="43"/>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 t="shared" si="40"/>
        <v/>
      </c>
      <c r="G671" s="3" t="str">
        <f t="shared" si="41"/>
        <v>Auridon</v>
      </c>
      <c r="H671" s="17">
        <f t="shared" si="42"/>
        <v>1075</v>
      </c>
      <c r="I671" s="17">
        <f t="shared" si="43"/>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 t="shared" si="40"/>
        <v/>
      </c>
      <c r="G672" s="3" t="str">
        <f t="shared" si="41"/>
        <v>Glenumbra</v>
      </c>
      <c r="H672" s="17">
        <f t="shared" si="42"/>
        <v>1076</v>
      </c>
      <c r="I672" s="17">
        <f t="shared" si="43"/>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 t="shared" si="40"/>
        <v/>
      </c>
      <c r="G673" s="3" t="str">
        <f t="shared" si="41"/>
        <v>Murkmire</v>
      </c>
      <c r="H673" s="17">
        <f t="shared" si="42"/>
        <v>1077</v>
      </c>
      <c r="I673" s="17">
        <f t="shared" si="43"/>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 t="shared" si="40"/>
        <v/>
      </c>
      <c r="G674" s="3" t="str">
        <f t="shared" si="41"/>
        <v>Murkmire</v>
      </c>
      <c r="H674" s="17">
        <f t="shared" si="42"/>
        <v>1078</v>
      </c>
      <c r="I674" s="17">
        <f t="shared" si="43"/>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 t="shared" si="40"/>
        <v/>
      </c>
      <c r="G675" s="3" t="str">
        <f t="shared" si="41"/>
        <v>Murkmire</v>
      </c>
      <c r="H675" s="17">
        <f t="shared" si="42"/>
        <v>1079</v>
      </c>
      <c r="I675" s="17">
        <f t="shared" si="43"/>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 t="shared" si="40"/>
        <v/>
      </c>
      <c r="G676" s="3" t="str">
        <f t="shared" si="41"/>
        <v>Eastmarch</v>
      </c>
      <c r="H676" s="17">
        <f t="shared" si="42"/>
        <v>1080</v>
      </c>
      <c r="I676" s="17">
        <f t="shared" si="43"/>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 t="shared" si="40"/>
        <v/>
      </c>
      <c r="G677" s="3" t="str">
        <f t="shared" si="41"/>
        <v>Gold Coast</v>
      </c>
      <c r="H677" s="17">
        <f t="shared" si="42"/>
        <v>1081</v>
      </c>
      <c r="I677" s="17">
        <f t="shared" si="43"/>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 t="shared" si="40"/>
        <v/>
      </c>
      <c r="G678" s="3" t="str">
        <f t="shared" si="41"/>
        <v>Murkmire</v>
      </c>
      <c r="H678" s="17">
        <f t="shared" si="42"/>
        <v>1082</v>
      </c>
      <c r="I678" s="17">
        <f t="shared" si="43"/>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 t="shared" si="40"/>
        <v/>
      </c>
      <c r="G679" s="3" t="str">
        <f t="shared" si="41"/>
        <v>Murkmire</v>
      </c>
      <c r="H679" s="17">
        <f t="shared" si="42"/>
        <v>1083</v>
      </c>
      <c r="I679" s="17">
        <f t="shared" si="43"/>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1085</v>
      </c>
      <c r="D680" s="3" t="str">
        <f>VLOOKUP(A680,'ESO dumped ZoneData'!$A$3:$D$9995,4,FALSE)</f>
        <v>Halls of Colossus</v>
      </c>
      <c r="E680" s="3" t="str">
        <f t="array" ref="E680">IF(OR(EXACT(A680,'ESO Dungeon constants'!$D$3:$D$987)),"X","")</f>
        <v/>
      </c>
      <c r="F680" s="3" t="str">
        <f t="shared" si="40"/>
        <v>X</v>
      </c>
      <c r="G680" s="3" t="str">
        <f t="shared" si="41"/>
        <v/>
      </c>
      <c r="H680" s="17">
        <f t="shared" si="42"/>
        <v>1085</v>
      </c>
      <c r="I680" s="17">
        <f t="shared" si="43"/>
        <v>1085</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 t="shared" si="40"/>
        <v>X</v>
      </c>
      <c r="G681" s="3" t="str">
        <f t="shared" si="41"/>
        <v/>
      </c>
      <c r="H681" s="17">
        <f t="shared" si="42"/>
        <v>1086</v>
      </c>
      <c r="I681" s="17">
        <f t="shared" si="43"/>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 t="shared" si="40"/>
        <v/>
      </c>
      <c r="G682" s="3" t="str">
        <f t="shared" si="41"/>
        <v>Northern Elsweyr</v>
      </c>
      <c r="H682" s="17">
        <f t="shared" si="42"/>
        <v>1088</v>
      </c>
      <c r="I682" s="17">
        <f t="shared" si="43"/>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 t="shared" si="40"/>
        <v/>
      </c>
      <c r="G683" s="3" t="str">
        <f t="shared" si="41"/>
        <v>Northern Elsweyr</v>
      </c>
      <c r="H683" s="17">
        <f t="shared" si="42"/>
        <v>1089</v>
      </c>
      <c r="I683" s="17">
        <f t="shared" si="43"/>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 t="shared" si="40"/>
        <v/>
      </c>
      <c r="G684" s="3" t="str">
        <f t="shared" si="41"/>
        <v>Northern Elsweyr</v>
      </c>
      <c r="H684" s="17">
        <f t="shared" si="42"/>
        <v>1090</v>
      </c>
      <c r="I684" s="17">
        <f t="shared" si="43"/>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 t="shared" si="40"/>
        <v/>
      </c>
      <c r="G685" s="3" t="str">
        <f t="shared" si="41"/>
        <v>Northern Elsweyr</v>
      </c>
      <c r="H685" s="17">
        <f t="shared" si="42"/>
        <v>1091</v>
      </c>
      <c r="I685" s="17">
        <f t="shared" si="43"/>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 t="shared" si="40"/>
        <v/>
      </c>
      <c r="G686" s="3" t="str">
        <f t="shared" si="41"/>
        <v>Northern Elsweyr</v>
      </c>
      <c r="H686" s="17">
        <f t="shared" si="42"/>
        <v>1092</v>
      </c>
      <c r="I686" s="17">
        <f t="shared" si="43"/>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 t="shared" si="40"/>
        <v/>
      </c>
      <c r="G687" s="3" t="str">
        <f t="shared" si="41"/>
        <v>Northern Elsweyr</v>
      </c>
      <c r="H687" s="17">
        <f t="shared" si="42"/>
        <v>1094</v>
      </c>
      <c r="I687" s="17">
        <f t="shared" si="43"/>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 t="shared" si="40"/>
        <v/>
      </c>
      <c r="G688" s="3" t="str">
        <f t="shared" si="41"/>
        <v>Northern Elsweyr</v>
      </c>
      <c r="H688" s="17">
        <f t="shared" si="42"/>
        <v>1095</v>
      </c>
      <c r="I688" s="17">
        <f t="shared" si="43"/>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 t="shared" si="40"/>
        <v/>
      </c>
      <c r="G689" s="3" t="str">
        <f t="shared" si="41"/>
        <v>Northern Elsweyr</v>
      </c>
      <c r="H689" s="17">
        <f t="shared" si="42"/>
        <v>1096</v>
      </c>
      <c r="I689" s="17">
        <f t="shared" si="43"/>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 t="shared" si="40"/>
        <v/>
      </c>
      <c r="G690" s="3" t="str">
        <f t="shared" si="41"/>
        <v>Northern Elsweyr</v>
      </c>
      <c r="H690" s="17">
        <f t="shared" si="42"/>
        <v>1097</v>
      </c>
      <c r="I690" s="17">
        <f t="shared" si="43"/>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 t="shared" si="40"/>
        <v/>
      </c>
      <c r="G691" s="3" t="str">
        <f t="shared" si="41"/>
        <v>Northern Elsweyr</v>
      </c>
      <c r="H691" s="17">
        <f t="shared" si="42"/>
        <v>1098</v>
      </c>
      <c r="I691" s="17">
        <f t="shared" si="43"/>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 t="shared" si="40"/>
        <v/>
      </c>
      <c r="G692" s="3" t="str">
        <f t="shared" si="41"/>
        <v>Northern Elsweyr</v>
      </c>
      <c r="H692" s="17">
        <f t="shared" si="42"/>
        <v>1099</v>
      </c>
      <c r="I692" s="17">
        <f t="shared" si="43"/>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 t="shared" si="40"/>
        <v/>
      </c>
      <c r="G693" s="3" t="str">
        <f t="shared" si="41"/>
        <v>Northern Elsweyr</v>
      </c>
      <c r="H693" s="17">
        <f t="shared" si="42"/>
        <v>1101</v>
      </c>
      <c r="I693" s="17">
        <f t="shared" si="43"/>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 t="shared" si="40"/>
        <v/>
      </c>
      <c r="G694" s="3" t="str">
        <f t="shared" si="41"/>
        <v>Northern Elsweyr</v>
      </c>
      <c r="H694" s="17">
        <f t="shared" si="42"/>
        <v>1102</v>
      </c>
      <c r="I694" s="17">
        <f t="shared" si="43"/>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 t="shared" si="40"/>
        <v/>
      </c>
      <c r="G695" s="3" t="str">
        <f t="shared" si="41"/>
        <v>Northern Elsweyr</v>
      </c>
      <c r="H695" s="17">
        <f t="shared" si="42"/>
        <v>1103</v>
      </c>
      <c r="I695" s="17">
        <f t="shared" si="43"/>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 t="shared" si="40"/>
        <v/>
      </c>
      <c r="G696" s="3" t="str">
        <f t="shared" si="41"/>
        <v>Northern Elsweyr</v>
      </c>
      <c r="H696" s="17">
        <f t="shared" si="42"/>
        <v>1105</v>
      </c>
      <c r="I696" s="17">
        <f t="shared" si="43"/>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 t="shared" si="40"/>
        <v/>
      </c>
      <c r="G697" s="3" t="str">
        <f t="shared" si="41"/>
        <v>Northern Elsweyr</v>
      </c>
      <c r="H697" s="17">
        <f t="shared" si="42"/>
        <v>1106</v>
      </c>
      <c r="I697" s="17">
        <f t="shared" si="43"/>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 t="shared" si="40"/>
        <v>X</v>
      </c>
      <c r="G698" s="3" t="str">
        <f t="shared" si="41"/>
        <v/>
      </c>
      <c r="H698" s="17">
        <f t="shared" si="42"/>
        <v>1107</v>
      </c>
      <c r="I698" s="17">
        <f t="shared" si="43"/>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 t="shared" si="40"/>
        <v>X</v>
      </c>
      <c r="G699" s="3" t="str">
        <f t="shared" si="41"/>
        <v/>
      </c>
      <c r="H699" s="17">
        <f t="shared" si="42"/>
        <v>1108</v>
      </c>
      <c r="I699" s="17">
        <f t="shared" si="43"/>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 t="shared" si="40"/>
        <v>X</v>
      </c>
      <c r="G700" s="3" t="str">
        <f t="shared" si="41"/>
        <v/>
      </c>
      <c r="H700" s="17">
        <f t="shared" si="42"/>
        <v>1109</v>
      </c>
      <c r="I700" s="17">
        <f t="shared" si="43"/>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 t="shared" si="40"/>
        <v/>
      </c>
      <c r="G701" s="3" t="str">
        <f t="shared" si="41"/>
        <v>Northern Elsweyr</v>
      </c>
      <c r="H701" s="17">
        <f t="shared" si="42"/>
        <v>1110</v>
      </c>
      <c r="I701" s="17">
        <f t="shared" si="43"/>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 t="shared" si="40"/>
        <v/>
      </c>
      <c r="G702" s="3" t="str">
        <f t="shared" si="41"/>
        <v>Northern Elsweyr</v>
      </c>
      <c r="H702" s="17">
        <f t="shared" si="42"/>
        <v>1111</v>
      </c>
      <c r="I702" s="17">
        <f t="shared" si="43"/>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 t="shared" si="40"/>
        <v/>
      </c>
      <c r="G703" s="3" t="str">
        <f t="shared" si="41"/>
        <v>Northern Elsweyr</v>
      </c>
      <c r="H703" s="17">
        <f t="shared" si="42"/>
        <v>1112</v>
      </c>
      <c r="I703" s="17">
        <f t="shared" si="43"/>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 t="shared" si="40"/>
        <v/>
      </c>
      <c r="G704" s="3" t="str">
        <f t="shared" si="41"/>
        <v>Northern Elsweyr</v>
      </c>
      <c r="H704" s="17">
        <f t="shared" si="42"/>
        <v>1113</v>
      </c>
      <c r="I704" s="17">
        <f t="shared" si="43"/>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 t="shared" si="40"/>
        <v/>
      </c>
      <c r="G705" s="3" t="str">
        <f t="shared" si="41"/>
        <v>Northern Elsweyr</v>
      </c>
      <c r="H705" s="17">
        <f t="shared" si="42"/>
        <v>1114</v>
      </c>
      <c r="I705" s="17">
        <f t="shared" si="43"/>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 t="shared" ref="F706:F769" si="44">IF(EXACT(A706,C706),"X","")</f>
        <v/>
      </c>
      <c r="G706" s="3" t="str">
        <f t="shared" ref="G706:G769" si="45">IF(A706&lt;&gt;C706,VLOOKUP(C706,$A$2:$D$9949,4,FALSE),"")</f>
        <v>Northern Elsweyr</v>
      </c>
      <c r="H706" s="17">
        <f t="shared" ref="H706:H769" si="46">A706</f>
        <v>1115</v>
      </c>
      <c r="I706" s="17">
        <f t="shared" ref="I706:I769" si="47">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 t="shared" si="44"/>
        <v>X</v>
      </c>
      <c r="G707" s="3" t="str">
        <f t="shared" si="45"/>
        <v/>
      </c>
      <c r="H707" s="17">
        <f t="shared" si="46"/>
        <v>1116</v>
      </c>
      <c r="I707" s="17">
        <f t="shared" si="47"/>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 t="shared" si="44"/>
        <v/>
      </c>
      <c r="G708" s="3" t="str">
        <f t="shared" si="45"/>
        <v>Northern Elsweyr</v>
      </c>
      <c r="H708" s="17">
        <f t="shared" si="46"/>
        <v>1117</v>
      </c>
      <c r="I708" s="17">
        <f t="shared" si="47"/>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 t="shared" si="44"/>
        <v/>
      </c>
      <c r="G709" s="3" t="str">
        <f t="shared" si="45"/>
        <v>Northern Elsweyr</v>
      </c>
      <c r="H709" s="17">
        <f t="shared" si="46"/>
        <v>1118</v>
      </c>
      <c r="I709" s="17">
        <f t="shared" si="47"/>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 t="shared" si="44"/>
        <v/>
      </c>
      <c r="G710" s="3" t="str">
        <f t="shared" si="45"/>
        <v>Northern Elsweyr</v>
      </c>
      <c r="H710" s="17">
        <f t="shared" si="46"/>
        <v>1119</v>
      </c>
      <c r="I710" s="17">
        <f t="shared" si="47"/>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 t="shared" si="44"/>
        <v/>
      </c>
      <c r="G711" s="3" t="str">
        <f t="shared" si="45"/>
        <v>Northern Elsweyr</v>
      </c>
      <c r="H711" s="17">
        <f t="shared" si="46"/>
        <v>1120</v>
      </c>
      <c r="I711" s="17">
        <f t="shared" si="47"/>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 t="shared" si="44"/>
        <v/>
      </c>
      <c r="G712" s="3" t="str">
        <f t="shared" si="45"/>
        <v>Northern Elsweyr</v>
      </c>
      <c r="H712" s="17">
        <f t="shared" si="46"/>
        <v>1121</v>
      </c>
      <c r="I712" s="17">
        <f t="shared" si="47"/>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 t="shared" si="44"/>
        <v/>
      </c>
      <c r="G713" s="3" t="str">
        <f t="shared" si="45"/>
        <v>Northern Elsweyr</v>
      </c>
      <c r="H713" s="17">
        <f t="shared" si="46"/>
        <v>1122</v>
      </c>
      <c r="I713" s="17">
        <f t="shared" si="47"/>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 t="shared" si="44"/>
        <v/>
      </c>
      <c r="G714" s="3" t="str">
        <f t="shared" si="45"/>
        <v>Grahtwood</v>
      </c>
      <c r="H714" s="17">
        <f t="shared" si="46"/>
        <v>1123</v>
      </c>
      <c r="I714" s="17">
        <f t="shared" si="47"/>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 t="shared" si="44"/>
        <v/>
      </c>
      <c r="G715" s="3" t="str">
        <f t="shared" si="45"/>
        <v>Eastmarch</v>
      </c>
      <c r="H715" s="17">
        <f t="shared" si="46"/>
        <v>1125</v>
      </c>
      <c r="I715" s="17">
        <f t="shared" si="47"/>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 t="shared" si="44"/>
        <v/>
      </c>
      <c r="G716" s="3" t="str">
        <f t="shared" si="45"/>
        <v>Craglorn</v>
      </c>
      <c r="H716" s="17">
        <f t="shared" si="46"/>
        <v>1126</v>
      </c>
      <c r="I716" s="17">
        <f t="shared" si="47"/>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 t="shared" si="44"/>
        <v/>
      </c>
      <c r="G717" s="3" t="str">
        <f t="shared" si="45"/>
        <v>Northern Elsweyr</v>
      </c>
      <c r="H717" s="17">
        <f t="shared" si="46"/>
        <v>1128</v>
      </c>
      <c r="I717" s="17">
        <f t="shared" si="47"/>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 t="shared" si="44"/>
        <v/>
      </c>
      <c r="G718" s="3" t="str">
        <f t="shared" si="45"/>
        <v>Northern Elsweyr</v>
      </c>
      <c r="H718" s="17">
        <f t="shared" si="46"/>
        <v>1129</v>
      </c>
      <c r="I718" s="17">
        <f t="shared" si="47"/>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 t="shared" si="44"/>
        <v/>
      </c>
      <c r="G719" s="3" t="str">
        <f t="shared" si="45"/>
        <v>Northern Elsweyr</v>
      </c>
      <c r="H719" s="17">
        <f t="shared" si="46"/>
        <v>1130</v>
      </c>
      <c r="I719" s="17">
        <f t="shared" si="47"/>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 t="shared" si="44"/>
        <v>X</v>
      </c>
      <c r="G720" s="3" t="str">
        <f t="shared" si="45"/>
        <v/>
      </c>
      <c r="H720" s="17">
        <f t="shared" si="46"/>
        <v>1133</v>
      </c>
      <c r="I720" s="17">
        <f t="shared" si="47"/>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 t="shared" si="44"/>
        <v/>
      </c>
      <c r="G721" s="3" t="str">
        <f t="shared" si="45"/>
        <v>Southern Elsweyr</v>
      </c>
      <c r="H721" s="17">
        <f t="shared" si="46"/>
        <v>1134</v>
      </c>
      <c r="I721" s="17">
        <f t="shared" si="47"/>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 t="shared" si="44"/>
        <v/>
      </c>
      <c r="G722" s="3" t="str">
        <f t="shared" si="45"/>
        <v>Southern Elsweyr</v>
      </c>
      <c r="H722" s="17">
        <f t="shared" si="46"/>
        <v>1135</v>
      </c>
      <c r="I722" s="17">
        <f t="shared" si="47"/>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 t="shared" si="44"/>
        <v/>
      </c>
      <c r="G723" s="3" t="str">
        <f t="shared" si="45"/>
        <v>Southern Elsweyr</v>
      </c>
      <c r="H723" s="17">
        <f t="shared" si="46"/>
        <v>1136</v>
      </c>
      <c r="I723" s="17">
        <f t="shared" si="47"/>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 t="shared" si="44"/>
        <v/>
      </c>
      <c r="G724" s="3" t="str">
        <f t="shared" si="45"/>
        <v>Southern Elsweyr</v>
      </c>
      <c r="H724" s="17">
        <f t="shared" si="46"/>
        <v>1137</v>
      </c>
      <c r="I724" s="17">
        <f t="shared" si="47"/>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 t="shared" si="44"/>
        <v/>
      </c>
      <c r="G725" s="3" t="str">
        <f t="shared" si="45"/>
        <v>Southern Elsweyr</v>
      </c>
      <c r="H725" s="17">
        <f t="shared" si="46"/>
        <v>1138</v>
      </c>
      <c r="I725" s="17">
        <f t="shared" si="47"/>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 t="shared" si="44"/>
        <v/>
      </c>
      <c r="G726" s="3" t="str">
        <f t="shared" si="45"/>
        <v>Southern Elsweyr</v>
      </c>
      <c r="H726" s="17">
        <f t="shared" si="46"/>
        <v>1139</v>
      </c>
      <c r="I726" s="17">
        <f t="shared" si="47"/>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 t="shared" si="44"/>
        <v/>
      </c>
      <c r="G727" s="3" t="str">
        <f t="shared" si="45"/>
        <v>Alik'r Desert</v>
      </c>
      <c r="H727" s="17">
        <f t="shared" si="46"/>
        <v>1140</v>
      </c>
      <c r="I727" s="17">
        <f t="shared" si="47"/>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 t="shared" si="44"/>
        <v/>
      </c>
      <c r="G728" s="3" t="str">
        <f t="shared" si="45"/>
        <v>Eastmarch</v>
      </c>
      <c r="H728" s="17">
        <f t="shared" si="46"/>
        <v>1141</v>
      </c>
      <c r="I728" s="17">
        <f t="shared" si="47"/>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 t="shared" si="44"/>
        <v>X</v>
      </c>
      <c r="G729" s="3" t="str">
        <f t="shared" si="45"/>
        <v/>
      </c>
      <c r="H729" s="17">
        <f t="shared" si="46"/>
        <v>1142</v>
      </c>
      <c r="I729" s="17">
        <f t="shared" si="47"/>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 t="shared" si="44"/>
        <v/>
      </c>
      <c r="G730" s="3" t="str">
        <f t="shared" si="45"/>
        <v>Stormhaven</v>
      </c>
      <c r="H730" s="17">
        <f t="shared" si="46"/>
        <v>1143</v>
      </c>
      <c r="I730" s="17">
        <f t="shared" si="47"/>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 t="shared" si="44"/>
        <v>X</v>
      </c>
      <c r="G731" s="3" t="str">
        <f t="shared" si="45"/>
        <v/>
      </c>
      <c r="H731" s="17">
        <f t="shared" si="46"/>
        <v>1144</v>
      </c>
      <c r="I731" s="17">
        <f t="shared" si="47"/>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 t="shared" si="44"/>
        <v/>
      </c>
      <c r="G732" s="3" t="str">
        <f t="shared" si="45"/>
        <v>Southern Elsweyr</v>
      </c>
      <c r="H732" s="17">
        <f t="shared" si="46"/>
        <v>1145</v>
      </c>
      <c r="I732" s="17">
        <f t="shared" si="47"/>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 t="shared" si="44"/>
        <v/>
      </c>
      <c r="G733" s="3" t="str">
        <f t="shared" si="45"/>
        <v>Southern Elsweyr</v>
      </c>
      <c r="H733" s="17">
        <f t="shared" si="46"/>
        <v>1146</v>
      </c>
      <c r="I733" s="17">
        <f t="shared" si="47"/>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 t="shared" si="44"/>
        <v/>
      </c>
      <c r="G734" s="3" t="str">
        <f t="shared" si="45"/>
        <v>Southern Elsweyr</v>
      </c>
      <c r="H734" s="17">
        <f t="shared" si="46"/>
        <v>1147</v>
      </c>
      <c r="I734" s="17">
        <f t="shared" si="47"/>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 t="shared" si="44"/>
        <v/>
      </c>
      <c r="G735" s="3" t="str">
        <f t="shared" si="45"/>
        <v>Southern Elsweyr</v>
      </c>
      <c r="H735" s="17">
        <f t="shared" si="46"/>
        <v>1148</v>
      </c>
      <c r="I735" s="17">
        <f t="shared" si="47"/>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 t="shared" si="44"/>
        <v/>
      </c>
      <c r="G736" s="3" t="str">
        <f t="shared" si="45"/>
        <v>Southern Elsweyr</v>
      </c>
      <c r="H736" s="17">
        <f t="shared" si="46"/>
        <v>1149</v>
      </c>
      <c r="I736" s="17">
        <f t="shared" si="47"/>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 t="shared" si="44"/>
        <v/>
      </c>
      <c r="G737" s="3" t="str">
        <f t="shared" si="45"/>
        <v>Southern Elsweyr</v>
      </c>
      <c r="H737" s="17">
        <f t="shared" si="46"/>
        <v>1150</v>
      </c>
      <c r="I737" s="17">
        <f t="shared" si="47"/>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 t="shared" si="44"/>
        <v/>
      </c>
      <c r="G738" s="3" t="str">
        <f t="shared" si="45"/>
        <v>Southern Elsweyr</v>
      </c>
      <c r="H738" s="17">
        <f t="shared" si="46"/>
        <v>1151</v>
      </c>
      <c r="I738" s="17">
        <f t="shared" si="47"/>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 t="shared" si="44"/>
        <v/>
      </c>
      <c r="G739" s="3" t="str">
        <f t="shared" si="45"/>
        <v>Wrothgar</v>
      </c>
      <c r="H739" s="17">
        <f t="shared" si="46"/>
        <v>1152</v>
      </c>
      <c r="I739" s="17">
        <f t="shared" si="47"/>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 t="shared" si="44"/>
        <v/>
      </c>
      <c r="G740" s="3" t="str">
        <f t="shared" si="45"/>
        <v>Bangkorai</v>
      </c>
      <c r="H740" s="17">
        <f t="shared" si="46"/>
        <v>1153</v>
      </c>
      <c r="I740" s="17">
        <f t="shared" si="47"/>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 t="shared" si="44"/>
        <v/>
      </c>
      <c r="G741" s="3" t="str">
        <f t="shared" si="45"/>
        <v>Northern Elsweyr</v>
      </c>
      <c r="H741" s="17">
        <f t="shared" si="46"/>
        <v>1154</v>
      </c>
      <c r="I741" s="17">
        <f t="shared" si="47"/>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 t="shared" si="44"/>
        <v/>
      </c>
      <c r="G742" s="3" t="str">
        <f t="shared" si="45"/>
        <v>Rivenspire</v>
      </c>
      <c r="H742" s="17">
        <f t="shared" si="46"/>
        <v>1155</v>
      </c>
      <c r="I742" s="17">
        <f t="shared" si="47"/>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 t="shared" si="44"/>
        <v>X</v>
      </c>
      <c r="G743" s="3" t="str">
        <f t="shared" si="45"/>
        <v/>
      </c>
      <c r="H743" s="17">
        <f t="shared" si="46"/>
        <v>1160</v>
      </c>
      <c r="I743" s="17">
        <f t="shared" si="47"/>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 t="shared" si="44"/>
        <v>X</v>
      </c>
      <c r="G744" s="3" t="str">
        <f t="shared" si="45"/>
        <v/>
      </c>
      <c r="H744" s="17">
        <f t="shared" si="46"/>
        <v>1161</v>
      </c>
      <c r="I744" s="17">
        <f t="shared" si="47"/>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 t="shared" si="44"/>
        <v/>
      </c>
      <c r="G745" s="3" t="str">
        <f t="shared" si="45"/>
        <v>Blackreach: Greymoor Caverns</v>
      </c>
      <c r="H745" s="17">
        <f t="shared" si="46"/>
        <v>1165</v>
      </c>
      <c r="I745" s="17">
        <f t="shared" si="47"/>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 t="shared" si="44"/>
        <v/>
      </c>
      <c r="G746" s="3" t="str">
        <f t="shared" si="45"/>
        <v>Western Skyrim</v>
      </c>
      <c r="H746" s="17">
        <f t="shared" si="46"/>
        <v>1166</v>
      </c>
      <c r="I746" s="17">
        <f t="shared" si="47"/>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 t="shared" si="44"/>
        <v/>
      </c>
      <c r="G747" s="3" t="str">
        <f t="shared" si="45"/>
        <v>Western Skyrim</v>
      </c>
      <c r="H747" s="17">
        <f t="shared" si="46"/>
        <v>1167</v>
      </c>
      <c r="I747" s="17">
        <f t="shared" si="47"/>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 t="shared" si="44"/>
        <v/>
      </c>
      <c r="G748" s="3" t="str">
        <f t="shared" si="45"/>
        <v>Western Skyrim</v>
      </c>
      <c r="H748" s="17">
        <f t="shared" si="46"/>
        <v>1168</v>
      </c>
      <c r="I748" s="17">
        <f t="shared" si="47"/>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 t="shared" si="44"/>
        <v/>
      </c>
      <c r="G749" s="3" t="str">
        <f t="shared" si="45"/>
        <v>Western Skyrim</v>
      </c>
      <c r="H749" s="17">
        <f t="shared" si="46"/>
        <v>1169</v>
      </c>
      <c r="I749" s="17">
        <f t="shared" si="47"/>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 t="shared" si="44"/>
        <v/>
      </c>
      <c r="G750" s="3" t="str">
        <f t="shared" si="45"/>
        <v>Western Skyrim</v>
      </c>
      <c r="H750" s="17">
        <f t="shared" si="46"/>
        <v>1170</v>
      </c>
      <c r="I750" s="17">
        <f t="shared" si="47"/>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 t="shared" si="44"/>
        <v/>
      </c>
      <c r="G751" s="3" t="str">
        <f t="shared" si="45"/>
        <v>Blackreach: Greymoor Caverns</v>
      </c>
      <c r="H751" s="17">
        <f t="shared" si="46"/>
        <v>1171</v>
      </c>
      <c r="I751" s="17">
        <f t="shared" si="47"/>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 t="shared" si="44"/>
        <v/>
      </c>
      <c r="G752" s="3" t="str">
        <f t="shared" si="45"/>
        <v>Blackreach: Greymoor Caverns</v>
      </c>
      <c r="H752" s="17">
        <f t="shared" si="46"/>
        <v>1172</v>
      </c>
      <c r="I752" s="17">
        <f t="shared" si="47"/>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 t="shared" si="44"/>
        <v/>
      </c>
      <c r="G753" s="3" t="str">
        <f t="shared" si="45"/>
        <v>Blackreach: Greymoor Caverns</v>
      </c>
      <c r="H753" s="17">
        <f t="shared" si="46"/>
        <v>1173</v>
      </c>
      <c r="I753" s="17">
        <f t="shared" si="47"/>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 t="shared" si="44"/>
        <v/>
      </c>
      <c r="G754" s="3" t="str">
        <f t="shared" si="45"/>
        <v>Western Skyrim</v>
      </c>
      <c r="H754" s="17">
        <f t="shared" si="46"/>
        <v>1174</v>
      </c>
      <c r="I754" s="17">
        <f t="shared" si="47"/>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 t="shared" si="44"/>
        <v>X</v>
      </c>
      <c r="G755" s="3" t="str">
        <f t="shared" si="45"/>
        <v/>
      </c>
      <c r="H755" s="17">
        <f t="shared" si="46"/>
        <v>1175</v>
      </c>
      <c r="I755" s="17">
        <f t="shared" si="47"/>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 t="shared" si="44"/>
        <v/>
      </c>
      <c r="G756" s="3" t="str">
        <f t="shared" si="45"/>
        <v>Western Skyrim</v>
      </c>
      <c r="H756" s="17">
        <f t="shared" si="46"/>
        <v>1176</v>
      </c>
      <c r="I756" s="17">
        <f t="shared" si="47"/>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 t="shared" si="44"/>
        <v/>
      </c>
      <c r="G757" s="3" t="str">
        <f t="shared" si="45"/>
        <v>Western Skyrim</v>
      </c>
      <c r="H757" s="17">
        <f t="shared" si="46"/>
        <v>1177</v>
      </c>
      <c r="I757" s="17">
        <f t="shared" si="47"/>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 t="shared" si="44"/>
        <v/>
      </c>
      <c r="G758" s="3" t="str">
        <f t="shared" si="45"/>
        <v>Western Skyrim</v>
      </c>
      <c r="H758" s="17">
        <f t="shared" si="46"/>
        <v>1178</v>
      </c>
      <c r="I758" s="17">
        <f t="shared" si="47"/>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 t="shared" si="44"/>
        <v/>
      </c>
      <c r="G759" s="3" t="str">
        <f t="shared" si="45"/>
        <v>Western Skyrim</v>
      </c>
      <c r="H759" s="17">
        <f t="shared" si="46"/>
        <v>1179</v>
      </c>
      <c r="I759" s="17">
        <f t="shared" si="47"/>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 t="shared" si="44"/>
        <v/>
      </c>
      <c r="G760" s="3" t="str">
        <f t="shared" si="45"/>
        <v>Blackreach: Greymoor Caverns</v>
      </c>
      <c r="H760" s="17">
        <f t="shared" si="46"/>
        <v>1181</v>
      </c>
      <c r="I760" s="17">
        <f t="shared" si="47"/>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 t="shared" si="44"/>
        <v/>
      </c>
      <c r="G761" s="3" t="str">
        <f t="shared" si="45"/>
        <v>Western Skyrim</v>
      </c>
      <c r="H761" s="17">
        <f t="shared" si="46"/>
        <v>1182</v>
      </c>
      <c r="I761" s="17">
        <f t="shared" si="47"/>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 t="shared" si="44"/>
        <v/>
      </c>
      <c r="G762" s="3" t="str">
        <f t="shared" si="45"/>
        <v>Blackreach: Greymoor Caverns</v>
      </c>
      <c r="H762" s="17">
        <f t="shared" si="46"/>
        <v>1183</v>
      </c>
      <c r="I762" s="17">
        <f t="shared" si="47"/>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 t="shared" si="44"/>
        <v/>
      </c>
      <c r="G763" s="3" t="str">
        <f t="shared" si="45"/>
        <v>Blackreach: Greymoor Caverns</v>
      </c>
      <c r="H763" s="17">
        <f t="shared" si="46"/>
        <v>1184</v>
      </c>
      <c r="I763" s="17">
        <f t="shared" si="47"/>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 t="shared" si="44"/>
        <v/>
      </c>
      <c r="G764" s="3" t="str">
        <f t="shared" si="45"/>
        <v>Western Skyrim</v>
      </c>
      <c r="H764" s="17">
        <f t="shared" si="46"/>
        <v>1185</v>
      </c>
      <c r="I764" s="17">
        <f t="shared" si="47"/>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 t="shared" si="44"/>
        <v/>
      </c>
      <c r="G765" s="3" t="str">
        <f t="shared" si="45"/>
        <v>Western Skyrim</v>
      </c>
      <c r="H765" s="17">
        <f t="shared" si="46"/>
        <v>1186</v>
      </c>
      <c r="I765" s="17">
        <f t="shared" si="47"/>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 t="shared" si="44"/>
        <v/>
      </c>
      <c r="G766" s="3" t="str">
        <f t="shared" si="45"/>
        <v>Blackreach: Greymoor Caverns</v>
      </c>
      <c r="H766" s="17">
        <f t="shared" si="46"/>
        <v>1187</v>
      </c>
      <c r="I766" s="17">
        <f t="shared" si="47"/>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 t="shared" si="44"/>
        <v/>
      </c>
      <c r="G767" s="3" t="str">
        <f t="shared" si="45"/>
        <v>Eastmarch</v>
      </c>
      <c r="H767" s="17">
        <f t="shared" si="46"/>
        <v>1188</v>
      </c>
      <c r="I767" s="17">
        <f t="shared" si="47"/>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 t="shared" si="44"/>
        <v/>
      </c>
      <c r="G768" s="3" t="str">
        <f t="shared" si="45"/>
        <v>Eastmarch</v>
      </c>
      <c r="H768" s="17">
        <f t="shared" si="46"/>
        <v>1189</v>
      </c>
      <c r="I768" s="17">
        <f t="shared" si="47"/>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 t="shared" si="44"/>
        <v/>
      </c>
      <c r="G769" s="3" t="str">
        <f t="shared" si="45"/>
        <v>The Rift</v>
      </c>
      <c r="H769" s="17">
        <f t="shared" si="46"/>
        <v>1190</v>
      </c>
      <c r="I769" s="17">
        <f t="shared" si="47"/>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 t="shared" ref="F770:F779" si="48">IF(EXACT(A770,C770),"X","")</f>
        <v/>
      </c>
      <c r="G770" s="3" t="str">
        <f t="shared" ref="G770:G779" si="49">IF(A770&lt;&gt;C770,VLOOKUP(C770,$A$2:$D$9949,4,FALSE),"")</f>
        <v>Eastmarch</v>
      </c>
      <c r="H770" s="17">
        <f t="shared" ref="H770:H779" si="50">A770</f>
        <v>1191</v>
      </c>
      <c r="I770" s="17">
        <f t="shared" ref="I770:I779" si="51">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 t="shared" si="48"/>
        <v/>
      </c>
      <c r="G771" s="3" t="str">
        <f t="shared" si="49"/>
        <v>Southern Elsweyr</v>
      </c>
      <c r="H771" s="17">
        <f t="shared" si="50"/>
        <v>1192</v>
      </c>
      <c r="I771" s="17">
        <f t="shared" si="51"/>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 t="shared" si="48"/>
        <v/>
      </c>
      <c r="G772" s="3" t="str">
        <f t="shared" si="49"/>
        <v>Southern Elsweyr</v>
      </c>
      <c r="H772" s="17">
        <f t="shared" si="50"/>
        <v>1193</v>
      </c>
      <c r="I772" s="17">
        <f t="shared" si="51"/>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 t="shared" si="48"/>
        <v>X</v>
      </c>
      <c r="G773" s="3" t="str">
        <f t="shared" si="49"/>
        <v/>
      </c>
      <c r="H773" s="17">
        <f t="shared" si="50"/>
        <v>1195</v>
      </c>
      <c r="I773" s="17">
        <f t="shared" si="51"/>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 t="shared" si="48"/>
        <v/>
      </c>
      <c r="G774" s="3" t="str">
        <f t="shared" si="49"/>
        <v>Western Skyrim</v>
      </c>
      <c r="H774" s="17">
        <f t="shared" si="50"/>
        <v>1196</v>
      </c>
      <c r="I774" s="17">
        <f t="shared" si="51"/>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775</v>
      </c>
      <c r="C775" s="5">
        <f>VLOOKUP(A775,'ESO dumped ZoneData'!$A$3:$D$9995,3,FALSE)</f>
        <v>684</v>
      </c>
      <c r="D775" s="3" t="str">
        <f>VLOOKUP(A775,'ESO dumped ZoneData'!$A$3:$D$9995,4,FALSE)</f>
        <v>Forgemaster Falls</v>
      </c>
      <c r="E775" s="3" t="str">
        <f t="array" ref="E775">IF(OR(EXACT(A775,'ESO Dungeon constants'!$D$3:$D$987)),"X","")</f>
        <v/>
      </c>
      <c r="F775" s="3" t="str">
        <f t="shared" si="48"/>
        <v/>
      </c>
      <c r="G775" s="3" t="str">
        <f t="shared" si="49"/>
        <v>Wrothgar</v>
      </c>
      <c r="H775" s="17">
        <f t="shared" si="50"/>
        <v>1199</v>
      </c>
      <c r="I775" s="17">
        <f t="shared" si="51"/>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776</v>
      </c>
      <c r="C776" s="5">
        <f>VLOOKUP(A776,'ESO dumped ZoneData'!$A$3:$D$9995,3,FALSE)</f>
        <v>1200</v>
      </c>
      <c r="D776" s="3" t="str">
        <f>VLOOKUP(A776,'ESO dumped ZoneData'!$A$3:$D$9995,4,FALSE)</f>
        <v>Thieves' Oasis</v>
      </c>
      <c r="E776" s="3" t="str">
        <f t="array" ref="E776">IF(OR(EXACT(A776,'ESO Dungeon constants'!$D$3:$D$987)),"X","")</f>
        <v/>
      </c>
      <c r="F776" s="3" t="str">
        <f t="shared" si="48"/>
        <v>X</v>
      </c>
      <c r="G776" s="3" t="str">
        <f t="shared" si="49"/>
        <v/>
      </c>
      <c r="H776" s="17">
        <f t="shared" si="50"/>
        <v>1200</v>
      </c>
      <c r="I776" s="17">
        <f t="shared" si="51"/>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 t="shared" si="48"/>
        <v/>
      </c>
      <c r="G777" s="3" t="str">
        <f t="shared" si="49"/>
        <v>Western Skyrim</v>
      </c>
      <c r="H777" s="17">
        <f t="shared" si="50"/>
        <v>1218</v>
      </c>
      <c r="I777" s="17">
        <f t="shared" si="51"/>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 t="shared" si="48"/>
        <v/>
      </c>
      <c r="G778" s="3" t="str">
        <f t="shared" si="49"/>
        <v>Western Skyrim</v>
      </c>
      <c r="H778" s="17">
        <f t="shared" si="50"/>
        <v>1219</v>
      </c>
      <c r="I778" s="17">
        <f t="shared" si="51"/>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 t="shared" si="48"/>
        <v/>
      </c>
      <c r="G779" s="3" t="str">
        <f t="shared" si="49"/>
        <v>Blackreach: Greymoor Caverns</v>
      </c>
      <c r="H779" s="17">
        <f t="shared" si="50"/>
        <v>1220</v>
      </c>
      <c r="I779" s="17">
        <f t="shared" si="51"/>
        <v>1161</v>
      </c>
      <c r="J779">
        <v>18</v>
      </c>
      <c r="K779" s="3" t="str">
        <f>VLOOKUP(J779,'LibSets constants'!$A$4:$B$1000,2,FALSE)</f>
        <v>DLC_GREYMOOR</v>
      </c>
      <c r="L779" s="3" t="str">
        <f>VLOOKUP(J779,'LibSets constants'!$A$4:$C$1000,3,FALSE)</f>
        <v>Greymoor</v>
      </c>
    </row>
  </sheetData>
  <autoFilter ref="A1:L779" xr:uid="{00000000-0009-0000-0000-000003000000}">
    <sortState xmlns:xlrd2="http://schemas.microsoft.com/office/spreadsheetml/2017/richdata2" ref="A2:L779">
      <sortCondition ref="B1:B779"/>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2342</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constants'!$A$2:$B$949,2,FALSE)</f>
        <v>2</v>
      </c>
      <c r="F3" s="3" t="str">
        <f>VLOOKUP(D3,'ESO zone constants'!$A$2:$D$949,4,FALSE)</f>
        <v>Glenumbra</v>
      </c>
    </row>
    <row r="4" spans="1:8" x14ac:dyDescent="0.25">
      <c r="A4" s="12">
        <v>3</v>
      </c>
      <c r="B4" s="5">
        <v>10</v>
      </c>
      <c r="C4" t="s">
        <v>111</v>
      </c>
      <c r="D4" s="5">
        <v>20</v>
      </c>
      <c r="E4" s="3">
        <f>VLOOKUP(D4,'ESO zone constants'!$A$2:$B$949,2,FALSE)</f>
        <v>5</v>
      </c>
      <c r="F4" s="3" t="str">
        <f>VLOOKUP(D4,'ESO zone constants'!$A$2:$D$949,4,FALSE)</f>
        <v>Rivenspire</v>
      </c>
    </row>
    <row r="5" spans="1:8" x14ac:dyDescent="0.25">
      <c r="A5" s="12">
        <v>4</v>
      </c>
      <c r="B5" s="5">
        <v>12</v>
      </c>
      <c r="C5" t="s">
        <v>110</v>
      </c>
      <c r="D5" s="5">
        <v>19</v>
      </c>
      <c r="E5" s="3">
        <f>VLOOKUP(D5,'ESO zone constants'!$A$2:$B$949,2,FALSE)</f>
        <v>4</v>
      </c>
      <c r="F5" s="3" t="str">
        <f>VLOOKUP(D5,'ESO zone constants'!$A$2:$D$949,4,FALSE)</f>
        <v>Stormhaven</v>
      </c>
    </row>
    <row r="6" spans="1:8" x14ac:dyDescent="0.25">
      <c r="A6" s="12">
        <v>5</v>
      </c>
      <c r="B6" s="5">
        <v>30</v>
      </c>
      <c r="C6" t="s">
        <v>118</v>
      </c>
      <c r="D6" s="5">
        <v>104</v>
      </c>
      <c r="E6" s="3">
        <f>VLOOKUP(D6,'ESO zone constants'!$A$2:$B$949,2,FALSE)</f>
        <v>17</v>
      </c>
      <c r="F6" s="3" t="str">
        <f>VLOOKUP(D6,'ESO zone constants'!$A$2:$D$949,4,FALSE)</f>
        <v>Alik'r Desert</v>
      </c>
    </row>
    <row r="7" spans="1:8" x14ac:dyDescent="0.25">
      <c r="A7" s="12">
        <v>6</v>
      </c>
      <c r="B7" s="5">
        <v>20</v>
      </c>
      <c r="C7" t="s">
        <v>115</v>
      </c>
      <c r="D7" s="5">
        <v>92</v>
      </c>
      <c r="E7" s="3">
        <f>VLOOKUP(D7,'ESO zone constants'!$A$2:$B$949,2,FALSE)</f>
        <v>14</v>
      </c>
      <c r="F7" s="3" t="str">
        <f>VLOOKUP(D7,'ESO zone constants'!$A$2:$D$949,4,FALSE)</f>
        <v>Bangkorai</v>
      </c>
    </row>
    <row r="8" spans="1:8" x14ac:dyDescent="0.25">
      <c r="A8" s="12">
        <v>7</v>
      </c>
      <c r="B8" s="5">
        <v>9</v>
      </c>
      <c r="C8" t="s">
        <v>272</v>
      </c>
      <c r="D8" s="5">
        <v>383</v>
      </c>
      <c r="E8" s="3">
        <f>VLOOKUP(D8,'ESO zone constants'!$A$2:$B$949,2,FALSE)</f>
        <v>180</v>
      </c>
      <c r="F8" s="3" t="str">
        <f>VLOOKUP(D8,'ESO zone constants'!$A$2:$D$949,4,FALSE)</f>
        <v>Grahtwood</v>
      </c>
    </row>
    <row r="9" spans="1:8" x14ac:dyDescent="0.25">
      <c r="A9" s="12">
        <v>8</v>
      </c>
      <c r="B9" s="5">
        <v>22</v>
      </c>
      <c r="C9" t="s">
        <v>114</v>
      </c>
      <c r="D9" s="5">
        <v>58</v>
      </c>
      <c r="E9" s="3">
        <f>VLOOKUP(D9,'ESO zone constants'!$A$2:$B$949,2,FALSE)</f>
        <v>11</v>
      </c>
      <c r="F9" s="3" t="str">
        <f>VLOOKUP(D9,'ESO zone constants'!$A$2:$D$949,4,FALSE)</f>
        <v>Malabal Tor</v>
      </c>
    </row>
    <row r="10" spans="1:8" x14ac:dyDescent="0.25">
      <c r="A10" s="12">
        <v>9</v>
      </c>
      <c r="B10" s="5">
        <v>26</v>
      </c>
      <c r="C10" t="s">
        <v>120</v>
      </c>
      <c r="D10" s="5">
        <v>117</v>
      </c>
      <c r="E10" s="3">
        <f>VLOOKUP(D10,'ESO zone constants'!$A$2:$B$949,2,FALSE)</f>
        <v>19</v>
      </c>
      <c r="F10" s="3" t="str">
        <f>VLOOKUP(D10,'ESO zone constants'!$A$2:$D$949,4,FALSE)</f>
        <v>Shadowfen</v>
      </c>
    </row>
    <row r="11" spans="1:8" x14ac:dyDescent="0.25">
      <c r="A11" s="12">
        <v>10</v>
      </c>
      <c r="B11" s="5">
        <v>13</v>
      </c>
      <c r="C11" t="s">
        <v>113</v>
      </c>
      <c r="D11" s="5">
        <v>57</v>
      </c>
      <c r="E11" s="3">
        <f>VLOOKUP(D11,'ESO zone constants'!$A$2:$B$949,2,FALSE)</f>
        <v>10</v>
      </c>
      <c r="F11" s="3" t="str">
        <f>VLOOKUP(D11,'ESO zone constants'!$A$2:$D$949,4,FALSE)</f>
        <v>Deshaan</v>
      </c>
    </row>
    <row r="12" spans="1:8" x14ac:dyDescent="0.25">
      <c r="A12" s="12">
        <v>11</v>
      </c>
      <c r="B12" s="5">
        <v>7</v>
      </c>
      <c r="C12" t="s">
        <v>112</v>
      </c>
      <c r="D12" s="5">
        <v>41</v>
      </c>
      <c r="E12" s="3">
        <f>VLOOKUP(D12,'ESO zone constants'!$A$2:$B$949,2,FALSE)</f>
        <v>9</v>
      </c>
      <c r="F12" s="3" t="str">
        <f>VLOOKUP(D12,'ESO zone constants'!$A$2:$D$949,4,FALSE)</f>
        <v>Stonefalls</v>
      </c>
    </row>
    <row r="13" spans="1:8" x14ac:dyDescent="0.25">
      <c r="A13" s="12">
        <v>12</v>
      </c>
      <c r="B13" s="5">
        <v>125</v>
      </c>
      <c r="C13" t="s">
        <v>117</v>
      </c>
      <c r="D13" s="5">
        <v>103</v>
      </c>
      <c r="E13" s="3">
        <f>VLOOKUP(D13,'ESO zone constants'!$A$2:$B$949,2,FALSE)</f>
        <v>16</v>
      </c>
      <c r="F13" s="3" t="str">
        <f>VLOOKUP(D13,'ESO zone constants'!$A$2:$D$949,4,FALSE)</f>
        <v>The Rift</v>
      </c>
    </row>
    <row r="14" spans="1:8" x14ac:dyDescent="0.25">
      <c r="A14" s="12">
        <v>13</v>
      </c>
      <c r="B14" s="5">
        <v>61</v>
      </c>
      <c r="C14" t="s">
        <v>116</v>
      </c>
      <c r="D14" s="5">
        <v>101</v>
      </c>
      <c r="E14" s="3">
        <f>VLOOKUP(D14,'ESO zone constants'!$A$2:$B$949,2,FALSE)</f>
        <v>15</v>
      </c>
      <c r="F14" s="3" t="str">
        <f>VLOOKUP(D14,'ESO zone constants'!$A$2:$D$949,4,FALSE)</f>
        <v>Eastmarch</v>
      </c>
    </row>
    <row r="15" spans="1:8" x14ac:dyDescent="0.25">
      <c r="A15" s="12">
        <v>14</v>
      </c>
      <c r="C15" t="s">
        <v>131</v>
      </c>
      <c r="D15" s="5">
        <v>181</v>
      </c>
      <c r="E15" s="3">
        <f>VLOOKUP(D15,'ESO zone constants'!$A$2:$B$949,2,FALSE)</f>
        <v>37</v>
      </c>
      <c r="F15" s="3" t="str">
        <f>VLOOKUP(D15,'ESO zone constants'!$A$2:$D$949,4,FALSE)</f>
        <v>Cyrodiil</v>
      </c>
    </row>
    <row r="16" spans="1:8" x14ac:dyDescent="0.25">
      <c r="A16" s="12">
        <v>15</v>
      </c>
      <c r="B16" s="5">
        <v>143</v>
      </c>
      <c r="C16" t="s">
        <v>270</v>
      </c>
      <c r="D16" s="5">
        <v>381</v>
      </c>
      <c r="E16" s="3">
        <f>VLOOKUP(D16,'ESO zone constants'!$A$2:$B$949,2,FALSE)</f>
        <v>178</v>
      </c>
      <c r="F16" s="3" t="str">
        <f>VLOOKUP(D16,'ESO zone constants'!$A$2:$D$949,4,FALSE)</f>
        <v>Auridon</v>
      </c>
    </row>
    <row r="17" spans="1:6" x14ac:dyDescent="0.25">
      <c r="A17" s="12">
        <v>16</v>
      </c>
      <c r="B17" s="5">
        <v>300</v>
      </c>
      <c r="C17" t="s">
        <v>119</v>
      </c>
      <c r="D17" s="5">
        <v>108</v>
      </c>
      <c r="E17" s="3">
        <f>VLOOKUP(D17,'ESO zone constants'!$A$2:$B$949,2,FALSE)</f>
        <v>18</v>
      </c>
      <c r="F17" s="3" t="str">
        <f>VLOOKUP(D17,'ESO zone constants'!$A$2:$D$949,4,FALSE)</f>
        <v>Greenshade</v>
      </c>
    </row>
    <row r="18" spans="1:6" x14ac:dyDescent="0.25">
      <c r="A18" s="12">
        <v>17</v>
      </c>
      <c r="B18" s="5">
        <v>256</v>
      </c>
      <c r="C18" t="s">
        <v>271</v>
      </c>
      <c r="D18" s="5">
        <v>382</v>
      </c>
      <c r="E18" s="3">
        <f>VLOOKUP(D18,'ESO zone constants'!$A$2:$B$949,2,FALSE)</f>
        <v>179</v>
      </c>
      <c r="F18" s="3" t="str">
        <f>VLOOKUP(D18,'ESO zone constants'!$A$2:$D$949,4,FALSE)</f>
        <v>Reaper's March</v>
      </c>
    </row>
    <row r="19" spans="1:6" x14ac:dyDescent="0.25">
      <c r="A19" s="12">
        <v>18</v>
      </c>
      <c r="B19" s="5">
        <v>75</v>
      </c>
      <c r="C19" t="s">
        <v>204</v>
      </c>
      <c r="D19" s="5">
        <v>281</v>
      </c>
      <c r="E19" s="3">
        <f>VLOOKUP(D19,'ESO zone constants'!$A$2:$B$949,2,FALSE)</f>
        <v>110</v>
      </c>
      <c r="F19" s="3" t="str">
        <f>VLOOKUP(D19,'ESO zone constants'!$A$2:$D$949,4,FALSE)</f>
        <v>Bal Foyen</v>
      </c>
    </row>
    <row r="20" spans="1:6" x14ac:dyDescent="0.25">
      <c r="A20" s="12">
        <v>19</v>
      </c>
      <c r="B20" s="5">
        <v>201</v>
      </c>
      <c r="C20" t="s">
        <v>391</v>
      </c>
      <c r="D20" s="5">
        <v>534</v>
      </c>
      <c r="E20" s="3">
        <f>VLOOKUP(D20,'ESO zone constants'!$A$2:$B$949,2,FALSE)</f>
        <v>304</v>
      </c>
      <c r="F20" s="3" t="str">
        <f>VLOOKUP(D20,'ESO zone constants'!$A$2:$D$949,4,FALSE)</f>
        <v>Stros M'Kai</v>
      </c>
    </row>
    <row r="21" spans="1:6" x14ac:dyDescent="0.25">
      <c r="A21" s="12">
        <v>20</v>
      </c>
      <c r="C21" t="s">
        <v>392</v>
      </c>
      <c r="D21" s="5">
        <v>535</v>
      </c>
      <c r="E21" s="3">
        <f>VLOOKUP(D21,'ESO zone constants'!$A$2:$B$949,2,FALSE)</f>
        <v>305</v>
      </c>
      <c r="F21" s="3" t="str">
        <f>VLOOKUP(D21,'ESO zone constants'!$A$2:$D$949,4,FALSE)</f>
        <v>Betnikh</v>
      </c>
    </row>
    <row r="22" spans="1:6" x14ac:dyDescent="0.25">
      <c r="A22" s="12">
        <v>21</v>
      </c>
      <c r="B22" s="5">
        <v>258</v>
      </c>
      <c r="C22" t="s">
        <v>393</v>
      </c>
      <c r="D22" s="5">
        <v>537</v>
      </c>
      <c r="E22" s="3">
        <f>VLOOKUP(D22,'ESO zone constants'!$A$2:$B$949,2,FALSE)</f>
        <v>306</v>
      </c>
      <c r="F22" s="3" t="str">
        <f>VLOOKUP(D22,'ESO zone constants'!$A$2:$D$949,4,FALSE)</f>
        <v>Khenarthi's Roost</v>
      </c>
    </row>
    <row r="23" spans="1:6" x14ac:dyDescent="0.25">
      <c r="A23" s="12">
        <v>22</v>
      </c>
      <c r="B23" s="5">
        <v>74</v>
      </c>
      <c r="C23" t="s">
        <v>203</v>
      </c>
      <c r="D23" s="5">
        <v>280</v>
      </c>
      <c r="E23" s="3">
        <f>VLOOKUP(D23,'ESO zone constants'!$A$2:$B$949,2,FALSE)</f>
        <v>109</v>
      </c>
      <c r="F23" s="3" t="str">
        <f>VLOOKUP(D23,'ESO zone constants'!$A$2:$D$949,4,FALSE)</f>
        <v>Bleakrock Isle</v>
      </c>
    </row>
    <row r="24" spans="1:6" x14ac:dyDescent="0.25">
      <c r="A24" s="12">
        <v>23</v>
      </c>
      <c r="B24" s="5">
        <v>255</v>
      </c>
      <c r="C24" t="s">
        <v>247</v>
      </c>
      <c r="D24" s="5">
        <v>347</v>
      </c>
      <c r="E24" s="3">
        <f>VLOOKUP(D24,'ESO zone constants'!$A$2:$B$949,2,FALSE)</f>
        <v>154</v>
      </c>
      <c r="F24" s="3" t="str">
        <f>VLOOKUP(D24,'ESO zone constants'!$A$2:$D$949,4,FALSE)</f>
        <v>Coldharbour</v>
      </c>
    </row>
    <row r="25" spans="1:6" x14ac:dyDescent="0.25">
      <c r="A25" s="12">
        <v>25</v>
      </c>
      <c r="B25" s="5">
        <v>1126</v>
      </c>
      <c r="C25" t="s">
        <v>571</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458</v>
      </c>
      <c r="D27" s="5">
        <v>684</v>
      </c>
      <c r="E27" s="3">
        <f>VLOOKUP(D27,'ESO zone constants'!$A$2:$B$949,2,FALSE)</f>
        <v>379</v>
      </c>
      <c r="F27" s="3" t="str">
        <f>VLOOKUP(D27,'ESO zone constants'!$A$2:$D$949,4,FALSE)</f>
        <v>Wrothgar</v>
      </c>
    </row>
    <row r="28" spans="1:6" x14ac:dyDescent="0.25">
      <c r="A28" s="12">
        <v>28</v>
      </c>
      <c r="B28" s="5">
        <v>994</v>
      </c>
      <c r="C28" t="s">
        <v>515</v>
      </c>
      <c r="D28" s="5">
        <v>816</v>
      </c>
      <c r="E28" s="3">
        <f>VLOOKUP(D28,'ESO zone constants'!$A$2:$B$949,2,FALSE)</f>
        <v>442</v>
      </c>
      <c r="F28" s="3" t="str">
        <f>VLOOKUP(D28,'ESO zone constants'!$A$2:$D$949,4,FALSE)</f>
        <v>Hew's Bane</v>
      </c>
    </row>
    <row r="29" spans="1:6" x14ac:dyDescent="0.25">
      <c r="A29" s="12">
        <v>29</v>
      </c>
      <c r="B29" s="5">
        <v>1006</v>
      </c>
      <c r="C29" t="s">
        <v>521</v>
      </c>
      <c r="D29" s="5">
        <v>823</v>
      </c>
      <c r="E29" s="3">
        <f>VLOOKUP(D29,'ESO zone constants'!$A$2:$B$949,2,FALSE)</f>
        <v>448</v>
      </c>
      <c r="F29" s="3" t="str">
        <f>VLOOKUP(D29,'ESO zone constants'!$A$2:$D$949,4,FALSE)</f>
        <v>Gold Coast</v>
      </c>
    </row>
    <row r="30" spans="1:6" x14ac:dyDescent="0.25">
      <c r="A30" s="12">
        <v>30</v>
      </c>
      <c r="B30" s="5">
        <v>1060</v>
      </c>
      <c r="C30" t="s">
        <v>538</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688</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722</v>
      </c>
      <c r="D35" s="5">
        <v>1072</v>
      </c>
      <c r="E35" s="3">
        <f>VLOOKUP(D35,'ESO zone constants'!$A$2:$B$949,2,FALSE)</f>
        <v>668</v>
      </c>
      <c r="F35" s="3" t="str">
        <f>VLOOKUP(D35,'ESO zone constants'!$A$2:$D$949,4,FALSE)</f>
        <v>Norg-Tzel</v>
      </c>
    </row>
    <row r="36" spans="1:6" x14ac:dyDescent="0.25">
      <c r="A36" s="12">
        <v>36</v>
      </c>
      <c r="B36" s="5">
        <v>1555</v>
      </c>
      <c r="C36" t="s">
        <v>1559</v>
      </c>
      <c r="D36" s="5">
        <v>1086</v>
      </c>
      <c r="E36" s="3">
        <f>VLOOKUP(D36,'ESO zone constants'!$A$2:$B$949,2,FALSE)</f>
        <v>681</v>
      </c>
      <c r="F36" s="3" t="str">
        <f>VLOOKUP(D36,'ESO zone constants'!$A$2:$D$949,4,FALSE)</f>
        <v>Northern Elsweyr</v>
      </c>
    </row>
    <row r="37" spans="1:6" x14ac:dyDescent="0.25">
      <c r="A37" s="5">
        <v>37</v>
      </c>
      <c r="B37" s="5">
        <v>1654</v>
      </c>
      <c r="C37" t="s">
        <v>1769</v>
      </c>
      <c r="D37" s="12">
        <v>1133</v>
      </c>
      <c r="E37" s="3">
        <f>VLOOKUP(D37,'ESO zone constants'!$A$2:$B$949,2,FALSE)</f>
        <v>720</v>
      </c>
      <c r="F37" s="3" t="str">
        <f>VLOOKUP(D37,'ESO zone constants'!$A$2:$D$949,4,FALSE)</f>
        <v>Southern Elsweyr</v>
      </c>
    </row>
    <row r="38" spans="1:6" x14ac:dyDescent="0.25">
      <c r="A38" s="12">
        <v>38</v>
      </c>
      <c r="B38" s="5">
        <v>1719</v>
      </c>
      <c r="C38" t="s">
        <v>1886</v>
      </c>
      <c r="D38" s="5">
        <v>1160</v>
      </c>
      <c r="E38" s="3">
        <f>VLOOKUP(D38,'ESO zone constants'!$A$2:$B$949,2,FALSE)</f>
        <v>743</v>
      </c>
      <c r="F38" s="3" t="str">
        <f>VLOOKUP(D38,'ESO zone constants'!$A$2:$D$949,4,FALSE)</f>
        <v>Western Skyrim</v>
      </c>
    </row>
    <row r="39" spans="1:6" x14ac:dyDescent="0.25">
      <c r="A39" s="12">
        <v>39</v>
      </c>
      <c r="B39" s="5">
        <v>1747</v>
      </c>
      <c r="C39" t="s">
        <v>1916</v>
      </c>
      <c r="D39" s="5">
        <v>1161</v>
      </c>
      <c r="E39" s="3">
        <f>VLOOKUP(D39,'ESO zone constants'!$A$2:$B$949,2,FALSE)</f>
        <v>744</v>
      </c>
      <c r="F39" s="3" t="str">
        <f>VLOOKUP(D39,'ESO zone constants'!$A$2:$D$949,4,FALSE)</f>
        <v>Blackreach: Greymoor Caverns</v>
      </c>
    </row>
  </sheetData>
  <autoFilter ref="A2:F2" xr:uid="{00000000-0009-0000-0000-000004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J426"/>
  <sheetViews>
    <sheetView zoomScaleNormal="100" workbookViewId="0">
      <pane xSplit="4" ySplit="2" topLeftCell="E3" activePane="bottomRight" state="frozen"/>
      <selection pane="topRight" activeCell="F1" sqref="F1"/>
      <selection pane="bottomLeft" activeCell="A2" sqref="A2"/>
      <selection pane="bottomRight" activeCell="D3" sqref="D3"/>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2346</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 xml:space="preserve">Wyrd Tree Wayshrine </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 xml:space="preserve">Aldcroft Wayshrine </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 xml:space="preserve">Deleyn's Mill Wayshrine </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 xml:space="preserve">Eagle's Brook Wayshrine </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 xml:space="preserve">North Hag Fen Wayshrine </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 xml:space="preserve">Lion Guard Redoubt Wayshrine </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 xml:space="preserve">Crosswych Wayshrine </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 xml:space="preserve">Farwatch Wayshrine </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 xml:space="preserve">Oldgate Wayshrine </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 xml:space="preserve">Crestshade Wayshrine </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 xml:space="preserve">Tamrith Camp Wayshrine </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 xml:space="preserve">Boralis Wayshrine </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 xml:space="preserve">Staging Grounds Wayshrine </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 xml:space="preserve">Koeglin Village Wayshrine </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 xml:space="preserve">Alcaire Castle Wayshrine </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 xml:space="preserve">Firebrand Keep Wayshrine </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 xml:space="preserve">Bonesnap Ruins Wayshrine </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 xml:space="preserve">Soulshriven Wayshrine </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 xml:space="preserve">Pariah Abbey Wayshrine </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 xml:space="preserve">Baelborne Rock Wayshrine </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 xml:space="preserve">Elden Root Temple Wayshrine </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 xml:space="preserve">Wind Keep Wayshrine </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 xml:space="preserve">Dro-Dara Plantation Wayshrine </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 xml:space="preserve">West Narsis Wayshrine </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 xml:space="preserve">Muth Gnaar Hills Wayshrine </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 xml:space="preserve">Quarantine Serk Wayshrine </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 xml:space="preserve">Ghost Snake Vale Wayshrine </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 xml:space="preserve">Mournhold Wayshrine </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 xml:space="preserve">Tal'Deic Grounds Wayshrine </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 xml:space="preserve">Obsidian Gorge Wayshrine </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 xml:space="preserve">Weeping Giant Wayshrine </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 xml:space="preserve">Mzithumz Wayshrine </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 xml:space="preserve">Evermore Wayshrine </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 xml:space="preserve">Troll's Toothpick Wayshrine </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 xml:space="preserve">Viridian Woods Wayshrine </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 xml:space="preserve">Bangkorai Pass Wayshrine </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 xml:space="preserve">Nilata Ruins Wayshrine </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 xml:space="preserve">Hallin's Stand Wayshrine </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 xml:space="preserve">Old Tower Wayshrine </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 xml:space="preserve">Onsi's Breath Wayshrine </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 xml:space="preserve">Fort Arand Wayshrine </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 xml:space="preserve">Morwha's Bounty Wayshrine </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 xml:space="preserve">Sentinel Wayshrine </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 xml:space="preserve">Bergama Wayshrine </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 xml:space="preserve">Leki's Blade Wayshrine </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 xml:space="preserve">Satakalaam Wayshrine </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 xml:space="preserve">Stillrise Wayshrine </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 xml:space="preserve">Stormhold Wayshrine </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 xml:space="preserve">Hatching Pools Wayshrine </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 xml:space="preserve">Alten Corimont Wayshrine </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 xml:space="preserve">Percolating Mire Wayshrine </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 xml:space="preserve">Hissmir Wayshrine </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 xml:space="preserve">Loriasel Wayshrine </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t="str">
        <f>VLOOKUP(A56,'ESO wayshrine names'!$A$3:$B$1000,2,FALSE)</f>
        <v xml:space="preserve"> </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 xml:space="preserve">Shornhelm Wayshrine </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 xml:space="preserve">Wayrest Wayshrine </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 xml:space="preserve">Divad's Chagrin Mine Wayshrine </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 xml:space="preserve">Kulati Mines Wayshrine </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 xml:space="preserve">Aswala Stables Wayshrine </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 xml:space="preserve">Shrikes' Aerie Wayshrine </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 xml:space="preserve">HoonDing's Watch Wayshrine </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 xml:space="preserve">Daggerfall Wayshrine </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 xml:space="preserve">Sunken Road Wayshrine </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 xml:space="preserve">Burial Tombs Wayshrine </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 xml:space="preserve">Davon's Watch Wayshrine </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 xml:space="preserve">Othrenis Wayshrine </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 xml:space="preserve">Ebonheart Wayshrine </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 xml:space="preserve">Vivec's Antlers Wayshrine </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 xml:space="preserve">Sulfur Pools Wayshrine </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t="str">
        <f>VLOOKUP(A72,'ESO wayshrine names'!$A$3:$B$1000,2,FALSE)</f>
        <v xml:space="preserve"> </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 xml:space="preserve">Brothers of Strife Wayshrine </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 xml:space="preserve">Hrogar's Hold Wayshrine </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 xml:space="preserve">Fort Virak Wayshrine </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 xml:space="preserve">Iliath Temple Wayshrine </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 xml:space="preserve">Sathram Plantation Wayshrine </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 xml:space="preserve">Kragenmoor Wayshrine </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 xml:space="preserve">Ashen Road Wayshrine </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 xml:space="preserve">Venomous Fens Wayshrine </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 xml:space="preserve">Selfora Wayshrine </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 xml:space="preserve">Silent Mire Wayshrine </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 xml:space="preserve">Eidolon's Hollow Wayshrine </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 xml:space="preserve">Northpoint Wayshrine </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 xml:space="preserve">Fell's Run Wayshrine </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 xml:space="preserve">Hoarfrost Downs Wayshrine </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 xml:space="preserve">Forsaken Hamlet Wayshrine </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 xml:space="preserve">Sanguine Barrows Wayshrine </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 xml:space="preserve">Windhelm Wayshrine </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 xml:space="preserve">Fort Morvunskar Wayshrine </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 xml:space="preserve">Kynesgrove Wayshrine </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 xml:space="preserve">Voljar Meadery Wayshrine </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 xml:space="preserve">Cradlecrush Wayshrine </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 xml:space="preserve">Fort Amol Wayshrine </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 xml:space="preserve">Wittestadr Wayshrine </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 xml:space="preserve">Mistwatch Wayshrine </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 xml:space="preserve">Jorunn's Stand Wayshrine </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 xml:space="preserve">Logging Camp Wayshrine </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 xml:space="preserve">Skuldafn Wayshrine </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 xml:space="preserve">Dungeon: Fungal Grotto I </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 xml:space="preserve">Ilayas Ruins Wayshrine </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 xml:space="preserve">Vulkwasten Wayshrine </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 xml:space="preserve">Dra'bul Wayshrine </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 xml:space="preserve">Velyn Harbor Wayshrine </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 xml:space="preserve">Bloodtoil Wayshrine </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 xml:space="preserve">Abamath Wayshrine </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 xml:space="preserve">Wilding Run Wayshrine </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 xml:space="preserve">Baandari TradingPost Wayshrine </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 xml:space="preserve">Valeguard Wayshrine </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 xml:space="preserve">Senie Wayshrine </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 xml:space="preserve">Riften Wayshrine </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 xml:space="preserve">Skald's Retreat Wayshrine </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 xml:space="preserve">Trolhetta Wayshrine </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 xml:space="preserve">Trolhetta Summit Wayshrine </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 xml:space="preserve">Honrich Tower Wayshrine </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 xml:space="preserve">Fallowstone Hall Wayshrine </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 xml:space="preserve">Northwind Mine Wayshrine </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 xml:space="preserve">Geirmund's Hall Wayshrine </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 xml:space="preserve">Taarengrav Wayshrine </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 xml:space="preserve">Nimalten Wayshrine </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 xml:space="preserve">Ragged Hills Wayshrine </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 xml:space="preserve">Fullhelm Fort Wayshrine </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 xml:space="preserve">Skywatch Wayshrine </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 xml:space="preserve">Quendeluun Wayshrine </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 xml:space="preserve">College Wayshrine </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 xml:space="preserve">Greenwater Wayshrine </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 xml:space="preserve">Fort Zeren Wayshrine </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 xml:space="preserve">Foyen Docks Wayshrine </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 xml:space="preserve">Windy Glade Wayshrine </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 xml:space="preserve">Library of Dusk Wayshrine </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 xml:space="preserve">Great Shackle Wayshrine </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 xml:space="preserve">The Chasm Wayshrine </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 xml:space="preserve">Hollow City Wayshrine </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 xml:space="preserve">Endless Stair Wayshrine </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 xml:space="preserve">Everfull Flagon Wayshrine </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 xml:space="preserve">Moonless Walk Wayshrine </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 xml:space="preserve">Haj Uxith Wayshrine </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 xml:space="preserve">Manor of Revelry Wayshrine </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 xml:space="preserve">Sep's Spine Wayshrine </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 xml:space="preserve">Port Hunding Wayshrine </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 xml:space="preserve">Reaver Citadel Wayshrine </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 xml:space="preserve">The Orchard Wayshrine </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 xml:space="preserve">Khenarthi's Roost Wayshrine </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 xml:space="preserve">Mistral Wayshrine </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 xml:space="preserve">Marbruk Wayshrine </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 xml:space="preserve">Vinedusk Wayshrine </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 xml:space="preserve">Shrouded Plains Wayshrine </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 xml:space="preserve">Court of Contempt Wayshrine </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 xml:space="preserve">Greenheart Wayshrine </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 xml:space="preserve">Labyrinth Wayshrine </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 xml:space="preserve">Falinesti Wayshrine </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 xml:space="preserve">Seaside Sanctuary </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 xml:space="preserve">Verrant Morass Wayshrine </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 xml:space="preserve">Woodhearth Wayshrine </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 xml:space="preserve">Moonhenge Wayshrine </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 xml:space="preserve">Serpent's Grotto Wayshrine </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 xml:space="preserve">Goat's Head Oasis Wayshrine </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 xml:space="preserve">Fort Grimwatch Wayshrine </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 xml:space="preserve">Fort Sphinxmoth Wayshrine </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 xml:space="preserve">Arenthia Wayshrine </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 xml:space="preserve">Dune Wayshrine </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 xml:space="preserve">Willowgrove Wayshrine </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 xml:space="preserve">Moonmont Wayshrine </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 xml:space="preserve">Rawl'kha Wayshrine </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 xml:space="preserve">S'ren-ja Wayshrine </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 xml:space="preserve">Gil-Var-Delle Wayshrine </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 xml:space="preserve">Haven Wayshrine </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 xml:space="preserve">Redfur Trading Post Wayshrine </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 xml:space="preserve">Southpoint Wayshrine </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 xml:space="preserve">Cormount Wayshrine </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 xml:space="preserve">Ossuary Wayshrine </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 xml:space="preserve">Bogmother Wayshrine </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 xml:space="preserve">Bleakrock Wayshrine </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 xml:space="preserve">Dhalmora Wayshrine </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 xml:space="preserve">Tanzelwil Wayshrine </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 xml:space="preserve">Firsthold Wayshrine </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 xml:space="preserve">Mathiisen Wayshrine </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 xml:space="preserve">Vulkhel Guard Wayshrine </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 xml:space="preserve">Phaer Wayshrine </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 xml:space="preserve">Sandy Grotto Wayshrine </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 xml:space="preserve">Saintsport Wayshrine </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 xml:space="preserve">Dungeon: Vaults of Madness </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 xml:space="preserve">Dungeon: Selene's Web </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 xml:space="preserve">Dungeon: Blackheart Haven </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 xml:space="preserve">Dungeon: Blessed Crucible </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 xml:space="preserve">Dungeon: Tempest Island </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 xml:space="preserve">Dungeon: Wayrest Sewers I </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 xml:space="preserve">Dungeon: Crypt of Hearts I </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 xml:space="preserve">Dungeon: Elden Hollow I </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 xml:space="preserve">Dungeon: Arx Corinium </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 xml:space="preserve">Dungeon: Spindleclutch I </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 xml:space="preserve">Dungeon: The Banished Cells I </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 xml:space="preserve">Dungeon: Direfrost Keep </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 xml:space="preserve">Dungeon: Volenfell </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 xml:space="preserve">Dungeon: City of Ash I </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 xml:space="preserve">Dungeon: Darkshade Caverns I </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constants'!$A$2:$D$949,4,FALSE),"")</f>
        <v>Imperial City</v>
      </c>
      <c r="I197" t="str">
        <f>VLOOKUP(A197,'ESO wayshrine names'!$A$3:$B$1000,2,FALSE)</f>
        <v xml:space="preserve">Southern High Rock Wayshrine </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constants'!$A$2:$D$949,4,FALSE),"")</f>
        <v>Imperial City</v>
      </c>
      <c r="I198" t="str">
        <f>VLOOKUP(A198,'ESO wayshrine names'!$A$3:$B$1000,2,FALSE)</f>
        <v xml:space="preserve">Western Elsweyr Wayshrine </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constants'!$A$2:$D$949,4,FALSE),"")</f>
        <v>Imperial City</v>
      </c>
      <c r="I199" t="str">
        <f>VLOOKUP(A199,'ESO wayshrine names'!$A$3:$B$1000,2,FALSE)</f>
        <v xml:space="preserve">South Morrowind Wayshrine </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 xml:space="preserve">Eastern Evermore Wayshrine </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 xml:space="preserve">Shad Astula Wayshrine </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 xml:space="preserve">Halcyon Lake Wayshrine </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 xml:space="preserve">Gray Mire Wayshrine </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 xml:space="preserve">Shrouded Pass Wayshrine </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t="str">
        <f>VLOOKUP(A205,'ESO wayshrine names'!$A$3:$B$1000,2,FALSE)</f>
        <v xml:space="preserve"> </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 xml:space="preserve">The Harborage </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 xml:space="preserve">The Harborage </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 xml:space="preserve">The Harborage </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 xml:space="preserve">Falinesti Winter Wayshrine </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 xml:space="preserve">Elden Root Wayshrine </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 xml:space="preserve">Hag Fen Wayshrine </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 xml:space="preserve">Seeker's Archive Wayshrine </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 xml:space="preserve">Shada's Tear Wayshrine </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 xml:space="preserve">Sandy Path Wayshrine </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 xml:space="preserve">Belkarth Wayshrine </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t="str">
        <f>VLOOKUP(A216,'ESO wayshrine names'!$A$3:$B$1000,2,FALSE)</f>
        <v xml:space="preserve"> </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t="str">
        <f>VLOOKUP(A217,'ESO wayshrine names'!$A$3:$B$1000,2,FALSE)</f>
        <v xml:space="preserve"> </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t="str">
        <f>VLOOKUP(A218,'ESO wayshrine names'!$A$3:$B$1000,2,FALSE)</f>
        <v xml:space="preserve"> </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 xml:space="preserve">Spellscar Wayshrine </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 xml:space="preserve">Mountain Overlook Wayshrine </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 xml:space="preserve">Inazzur's Hold Wayshrine </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t="str">
        <f>VLOOKUP(A222,'ESO wayshrine names'!$A$3:$B$1000,2,FALSE)</f>
        <v xml:space="preserve"> </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 xml:space="preserve">Elinhir Wayshrine </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 xml:space="preserve">Trial: Hel Ra Citadel </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 xml:space="preserve">Trial: Aetherian Archive </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 xml:space="preserve">Trial: Sanctum Ophidia </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 xml:space="preserve">Dragonstar Wayshrine </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 xml:space="preserve">Skyreach Wayshrine </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 xml:space="preserve">Valley of Scars Wayshrine </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 xml:space="preserve">Shatul Wayshrine </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 xml:space="preserve">Icy Shore Wayshrine </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 xml:space="preserve">Two Rivers Wayshrine </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 xml:space="preserve">Morkul Plain Wayshrine </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 xml:space="preserve">Great Bay Wayshrine </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 xml:space="preserve">Frostbreak Ridge Wayshrine </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 xml:space="preserve">Siege Road Wayshrine </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 xml:space="preserve">Orsinium Wayshrine </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 xml:space="preserve">Trader's Road Wayshrine </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 xml:space="preserve">Merchant's Gate Wayshrine </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t="str">
        <f>VLOOKUP(A240,'ESO wayshrine names'!$A$3:$B$1000,2,FALSE)</f>
        <v xml:space="preserve"> </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 xml:space="preserve">Maelstrom Arena </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 xml:space="preserve">Maelstrom Arena </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 xml:space="preserve">Anvil Wayshrine </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 xml:space="preserve">Kvatch Wayshrine </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 xml:space="preserve">Strid River Wayshrine </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 xml:space="preserve">Gold Coast Wayshrine </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 xml:space="preserve">Abah's Landing Wayshrine </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 xml:space="preserve">Zeht's Displeasure Wayshrine </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 xml:space="preserve">No Shira Citadel Wayshrine </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 xml:space="preserve">Trial: Maw of Lorkhaj </v>
      </c>
      <c r="J250" s="30" t="str">
        <f t="shared" si="3"/>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t="str">
        <f>VLOOKUP(A251,'ESO wayshrine names'!$A$3:$B$1000,2,FALSE)</f>
        <v xml:space="preserve"> </v>
      </c>
      <c r="J251" s="30" t="str">
        <f t="shared" si="3"/>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 xml:space="preserve">Dungeon: Ruins of Mazzatun </v>
      </c>
      <c r="J252" s="30" t="str">
        <f t="shared" si="3"/>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 xml:space="preserve">Dungeon: Cradle of Shadows </v>
      </c>
      <c r="J253" s="30" t="str">
        <f t="shared" si="3"/>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 xml:space="preserve">Dungeon: The Banished Cells II </v>
      </c>
      <c r="J254" s="30" t="str">
        <f t="shared" si="3"/>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 xml:space="preserve">Dungeon: Wayrest Sewers II </v>
      </c>
      <c r="J255" s="30" t="str">
        <f t="shared" si="3"/>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 xml:space="preserve">Dungeon: Darkshade Caverns II </v>
      </c>
      <c r="J256" s="30" t="str">
        <f t="shared" si="3"/>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 xml:space="preserve">Dungeon: Elden Hollow II </v>
      </c>
      <c r="J257" s="30" t="str">
        <f t="shared" si="3"/>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 xml:space="preserve">Dungeon: Fungal Grotto II </v>
      </c>
      <c r="J258" s="30" t="str">
        <f t="shared" si="3"/>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 xml:space="preserve">Dungeon: Spindleclutch II </v>
      </c>
      <c r="J259" s="30" t="str">
        <f t="shared" ref="J259:J322" si="4">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 xml:space="preserve">Dungeon: City of Ash II </v>
      </c>
      <c r="J260" s="30" t="str">
        <f t="shared" si="4"/>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 xml:space="preserve">Dungeon: Crypt of Hearts II </v>
      </c>
      <c r="J261" s="30" t="str">
        <f t="shared" si="4"/>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 xml:space="preserve">Dragonstar Arena </v>
      </c>
      <c r="J262" s="30" t="str">
        <f t="shared" si="4"/>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t="str">
        <f>VLOOKUP(A263,'ESO wayshrine names'!$A$3:$B$1000,2,FALSE)</f>
        <v xml:space="preserve"> </v>
      </c>
      <c r="J263" s="30" t="str">
        <f t="shared" si="4"/>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 xml:space="preserve">Seyda Neen Wayshrine </v>
      </c>
      <c r="J264" s="30" t="str">
        <f t="shared" si="4"/>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 xml:space="preserve">Gnisis Wayshrine </v>
      </c>
      <c r="J265" s="30" t="str">
        <f t="shared" si="4"/>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 xml:space="preserve">Ald'ruhn Wayshrine </v>
      </c>
      <c r="J266" s="30" t="str">
        <f t="shared" si="4"/>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 xml:space="preserve">Balmora Wayshrine </v>
      </c>
      <c r="J267" s="30" t="str">
        <f t="shared" si="4"/>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 xml:space="preserve">Suran Wayshrine </v>
      </c>
      <c r="J268" s="30" t="str">
        <f t="shared" si="4"/>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 xml:space="preserve">Molag Mar Wayshrine </v>
      </c>
      <c r="J269" s="30" t="str">
        <f t="shared" si="4"/>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 xml:space="preserve">Tel Branora Wayshrine </v>
      </c>
      <c r="J270" s="30" t="str">
        <f t="shared" si="4"/>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 xml:space="preserve">Nchuleftingth Wayshrine </v>
      </c>
      <c r="J271" s="30" t="str">
        <f t="shared" si="4"/>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 xml:space="preserve">Tel Mora Wayshrine </v>
      </c>
      <c r="J272" s="30" t="str">
        <f t="shared" si="4"/>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 xml:space="preserve">Sadrith Mora Wayshrine </v>
      </c>
      <c r="J273" s="30" t="str">
        <f t="shared" si="4"/>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 xml:space="preserve">Valley of the Wind Wayshrine </v>
      </c>
      <c r="J274" s="30" t="str">
        <f t="shared" si="4"/>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t="str">
        <f>VLOOKUP(A275,'ESO wayshrine names'!$A$3:$B$1000,2,FALSE)</f>
        <v xml:space="preserve"> </v>
      </c>
      <c r="J275" s="30" t="str">
        <f t="shared" si="4"/>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 xml:space="preserve">Vivec City Wayshrine </v>
      </c>
      <c r="J276" s="30" t="str">
        <f t="shared" si="4"/>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 xml:space="preserve">Barbed Hook Private Room </v>
      </c>
      <c r="J277" s="30" t="str">
        <f t="shared" si="4"/>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 xml:space="preserve">Sisters of the Sands Apartment </v>
      </c>
      <c r="J278" s="30" t="str">
        <f t="shared" si="4"/>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 xml:space="preserve">Flaming Nix Deluxe Garret </v>
      </c>
      <c r="J279" s="30" t="str">
        <f t="shared" si="4"/>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 xml:space="preserve">Mara's Kiss Public House </v>
      </c>
      <c r="J280" s="30" t="str">
        <f t="shared" si="4"/>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 xml:space="preserve">The Rosy Lion </v>
      </c>
      <c r="J281" s="30" t="str">
        <f t="shared" si="4"/>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 xml:space="preserve">The Ebony Flask Inn Room </v>
      </c>
      <c r="J282" s="30" t="str">
        <f t="shared" si="4"/>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 xml:space="preserve">Serenity Falls Estate </v>
      </c>
      <c r="J283" s="30" t="str">
        <f t="shared" si="4"/>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 xml:space="preserve">Daggerfall Overlook </v>
      </c>
      <c r="J284" s="30" t="str">
        <f t="shared" si="4"/>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 xml:space="preserve">Ebonheart Chateau </v>
      </c>
      <c r="J285" s="30" t="str">
        <f t="shared" si="4"/>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 xml:space="preserve">Black Vine Villa </v>
      </c>
      <c r="J286" s="30" t="str">
        <f t="shared" si="4"/>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 xml:space="preserve">Humblemud </v>
      </c>
      <c r="J287" s="30" t="str">
        <f t="shared" si="4"/>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 xml:space="preserve">Snugpod </v>
      </c>
      <c r="J288" s="30" t="str">
        <f t="shared" si="4"/>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 xml:space="preserve">Captain Margaux's Place </v>
      </c>
      <c r="J289" s="30" t="str">
        <f t="shared" si="4"/>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 xml:space="preserve">Kragenhome </v>
      </c>
      <c r="J290" s="30" t="str">
        <f t="shared" si="4"/>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 xml:space="preserve">Cyrodilic Jungle House </v>
      </c>
      <c r="J291" s="30" t="str">
        <f t="shared" si="4"/>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 xml:space="preserve">Moonmirth House </v>
      </c>
      <c r="J292" s="30" t="str">
        <f t="shared" si="4"/>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 xml:space="preserve">Autumn's-Gate </v>
      </c>
      <c r="J293" s="30" t="str">
        <f t="shared" si="4"/>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 xml:space="preserve">Hammerdeath Bungalow </v>
      </c>
      <c r="J294" s="30" t="str">
        <f t="shared" si="4"/>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 xml:space="preserve">Twin Arches </v>
      </c>
      <c r="J295" s="30" t="str">
        <f t="shared" si="4"/>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 xml:space="preserve">Cliffshade </v>
      </c>
      <c r="J296" s="30" t="str">
        <f t="shared" si="4"/>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 xml:space="preserve">The Ample Domicile </v>
      </c>
      <c r="J297" s="30" t="str">
        <f t="shared" si="4"/>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 xml:space="preserve">Bouldertree Refuge </v>
      </c>
      <c r="J298" s="30" t="str">
        <f t="shared" si="4"/>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 xml:space="preserve">Ravenhurst </v>
      </c>
      <c r="J299" s="30" t="str">
        <f t="shared" si="4"/>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t="str">
        <f>VLOOKUP(A300,'ESO wayshrine names'!$A$3:$B$1000,2,FALSE)</f>
        <v xml:space="preserve"> </v>
      </c>
      <c r="J300" s="30" t="str">
        <f t="shared" si="4"/>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 xml:space="preserve">Velothi Reverie </v>
      </c>
      <c r="J301" s="30" t="str">
        <f t="shared" si="4"/>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 xml:space="preserve">Domus Phrasticus </v>
      </c>
      <c r="J302" s="30" t="str">
        <f t="shared" si="4"/>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 xml:space="preserve">Sleek Creek House </v>
      </c>
      <c r="J303" s="30" t="str">
        <f t="shared" si="4"/>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 xml:space="preserve">Grymharth's Woe </v>
      </c>
      <c r="J304" s="30" t="str">
        <f t="shared" si="4"/>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 xml:space="preserve">Mournoth Keep </v>
      </c>
      <c r="J305" s="30" t="str">
        <f t="shared" si="4"/>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 xml:space="preserve">House of the Silent Magnifico </v>
      </c>
      <c r="J306" s="30" t="str">
        <f t="shared" si="4"/>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 xml:space="preserve">Mathiisen Manor </v>
      </c>
      <c r="J307" s="30" t="str">
        <f t="shared" si="4"/>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 xml:space="preserve">Stay-Moist Mansion </v>
      </c>
      <c r="J308" s="30" t="str">
        <f t="shared" si="4"/>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 xml:space="preserve">The Gorinir Estate </v>
      </c>
      <c r="J309" s="30" t="str">
        <f t="shared" si="4"/>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 xml:space="preserve">Gardner House </v>
      </c>
      <c r="J310" s="30" t="str">
        <f t="shared" si="4"/>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 xml:space="preserve">Quondam Indorilia </v>
      </c>
      <c r="J311" s="30" t="str">
        <f t="shared" si="4"/>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 xml:space="preserve">Strident Springs Demesne </v>
      </c>
      <c r="J312" s="30" t="str">
        <f t="shared" si="4"/>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 xml:space="preserve">Dawnshadow </v>
      </c>
      <c r="J313" s="30" t="str">
        <f t="shared" si="4"/>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 xml:space="preserve">Old Mistveil Manor </v>
      </c>
      <c r="J314" s="30" t="str">
        <f t="shared" si="4"/>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 xml:space="preserve">Forsaken Stronghold </v>
      </c>
      <c r="J315" s="30" t="str">
        <f t="shared" si="4"/>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 xml:space="preserve">Hunding's Palatial Hall </v>
      </c>
      <c r="J316" s="30" t="str">
        <f t="shared" si="4"/>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 xml:space="preserve">Grand Topal Hideaway </v>
      </c>
      <c r="J317" s="30" t="str">
        <f t="shared" si="4"/>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 xml:space="preserve">Dungeon: Bloodroot Forge </v>
      </c>
      <c r="J318" s="30" t="str">
        <f t="shared" si="4"/>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 xml:space="preserve">Earthtear Cavern </v>
      </c>
      <c r="J319" s="30" t="str">
        <f t="shared" si="4"/>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 xml:space="preserve">Vivec Temple Wayshrine </v>
      </c>
      <c r="J320" s="30" t="str">
        <f t="shared" si="4"/>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 xml:space="preserve">West Gash Wayshrine </v>
      </c>
      <c r="J321" s="30" t="str">
        <f t="shared" si="4"/>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 xml:space="preserve">Urshilaku Camp Wayshrine </v>
      </c>
      <c r="J322" s="30" t="str">
        <f t="shared" si="4"/>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 xml:space="preserve">Trial: Halls of Fabrication </v>
      </c>
      <c r="J323" s="30" t="str">
        <f t="shared" ref="J323:J386" si="5">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 xml:space="preserve">Dungeon: Falkreath Hold </v>
      </c>
      <c r="J324" s="30" t="str">
        <f t="shared" si="5"/>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 xml:space="preserve">Saint Delyn Penthouse </v>
      </c>
      <c r="J325" s="30" t="str">
        <f t="shared" si="5"/>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 xml:space="preserve">Amaya Lake Lodge </v>
      </c>
      <c r="J326" s="30" t="str">
        <f t="shared" si="5"/>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 xml:space="preserve">Ald Velothi Harbor House </v>
      </c>
      <c r="J327" s="30" t="str">
        <f t="shared" si="5"/>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 xml:space="preserve">Tel Galen </v>
      </c>
      <c r="J328" s="30" t="str">
        <f t="shared" si="5"/>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 xml:space="preserve">Brass Fortress Wayshrine </v>
      </c>
      <c r="J329" s="30" t="str">
        <f t="shared" si="5"/>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 xml:space="preserve">Clockwork Crossroads Wayshrine </v>
      </c>
      <c r="J330" s="30" t="str">
        <f t="shared" si="5"/>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 xml:space="preserve">Mire Mechanica Wayshrine </v>
      </c>
      <c r="J331" s="30" t="str">
        <f t="shared" si="5"/>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 xml:space="preserve">Sanctuary Wayshrine </v>
      </c>
      <c r="J332" s="30" t="str">
        <f t="shared" si="5"/>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 xml:space="preserve">Dungeon: Fang Lair </v>
      </c>
      <c r="J333" s="30" t="str">
        <f t="shared" si="5"/>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 xml:space="preserve">Exorcised Coven Cottage </v>
      </c>
      <c r="J334" s="30" t="str">
        <f t="shared" si="5"/>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 xml:space="preserve">Linchal Grand Manor </v>
      </c>
      <c r="J335" s="30" t="str">
        <f t="shared" si="5"/>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 xml:space="preserve">Coldharbour Surreal Estate </v>
      </c>
      <c r="J336" s="30" t="str">
        <f t="shared" si="5"/>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 xml:space="preserve">Hakkvild's High Hall </v>
      </c>
      <c r="J337" s="30" t="str">
        <f t="shared" si="5"/>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 xml:space="preserve">Trial: Asylum Sanctorium </v>
      </c>
      <c r="J338" s="30" t="str">
        <f t="shared" si="5"/>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 xml:space="preserve">The Orbservatory Prior </v>
      </c>
      <c r="J339" s="30" t="str">
        <f t="shared" si="5"/>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 xml:space="preserve">Pariah's Pinnacle </v>
      </c>
      <c r="J340" s="30" t="str">
        <f t="shared" si="5"/>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 xml:space="preserve">King's Haven Pass Wayshrine </v>
      </c>
      <c r="J341" s="30" t="str">
        <f t="shared" si="5"/>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 xml:space="preserve">Shimmerene Wayshrine </v>
      </c>
      <c r="J342" s="30" t="str">
        <f t="shared" si="5"/>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 xml:space="preserve">Sil-Var-Woad Wayshrine </v>
      </c>
      <c r="J343" s="30" t="str">
        <f t="shared" si="5"/>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 xml:space="preserve">Russafeld Heights Wayshrine </v>
      </c>
      <c r="J344" s="30" t="str">
        <f t="shared" si="5"/>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 xml:space="preserve">Cey-Tarn Keep Wayshrine </v>
      </c>
      <c r="J345" s="30" t="str">
        <f t="shared" si="5"/>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 xml:space="preserve">Ebon Stadmont Wayshrine </v>
      </c>
      <c r="J346" s="30" t="str">
        <f t="shared" si="5"/>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 xml:space="preserve">Alinor Wayshrine </v>
      </c>
      <c r="J347" s="30" t="str">
        <f t="shared" si="5"/>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 xml:space="preserve">Lillandril Wayshrine </v>
      </c>
      <c r="J348" s="30" t="str">
        <f t="shared" si="5"/>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 xml:space="preserve">Eastern Pass Wayshrine </v>
      </c>
      <c r="J349" s="30" t="str">
        <f t="shared" si="5"/>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 xml:space="preserve">The Crystal Tower Wayshrine </v>
      </c>
      <c r="J350" s="30" t="str">
        <f t="shared" si="5"/>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 xml:space="preserve">Eldbur Ruins Wayshrine </v>
      </c>
      <c r="J351" s="30" t="str">
        <f t="shared" si="5"/>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 xml:space="preserve">Artaeum Wayshrine </v>
      </c>
      <c r="J352" s="30" t="str">
        <f t="shared" si="5"/>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 xml:space="preserve">Princely Dawnlight Palace </v>
      </c>
      <c r="J353" s="30" t="str">
        <f t="shared" si="5"/>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 xml:space="preserve">The Erstwhile Sanctuary </v>
      </c>
      <c r="J354" s="30" t="str">
        <f t="shared" si="5"/>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 xml:space="preserve">Dungeon: Scalecaller Peak </v>
      </c>
      <c r="J355" s="30" t="str">
        <f t="shared" si="5"/>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 xml:space="preserve">Trial: Cloudrest </v>
      </c>
      <c r="J356" s="30" t="str">
        <f t="shared" si="5"/>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 xml:space="preserve">Sunhold Wayshrine </v>
      </c>
      <c r="J357" s="30" t="str">
        <f t="shared" si="5"/>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 xml:space="preserve">Golden Gryphon Garret </v>
      </c>
      <c r="J358" s="30" t="str">
        <f t="shared" si="5"/>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 xml:space="preserve">Alinor Crest Townhouse </v>
      </c>
      <c r="J359" s="30" t="str">
        <f t="shared" si="5"/>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 xml:space="preserve">Colossal Aldmeri Grotto </v>
      </c>
      <c r="J360" s="30" t="str">
        <f t="shared" si="5"/>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 xml:space="preserve">Veyond Wyte Wayshrine </v>
      </c>
      <c r="J361" s="30" t="str">
        <f t="shared" si="5"/>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 xml:space="preserve">Dungeon: March of Sacrifices </v>
      </c>
      <c r="J362" s="30" t="str">
        <f t="shared" si="5"/>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 xml:space="preserve">Dungeon: Moon Hunter Keep </v>
      </c>
      <c r="J363" s="30" t="str">
        <f t="shared" si="5"/>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 xml:space="preserve">Hunter's Glade </v>
      </c>
      <c r="J364" s="30" t="str">
        <f t="shared" si="5"/>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 xml:space="preserve">Grand Psijic Villa </v>
      </c>
      <c r="J365" s="30" t="str">
        <f t="shared" si="5"/>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 xml:space="preserve">Lilmoth Wayshrine </v>
      </c>
      <c r="J366" s="30" t="str">
        <f t="shared" si="5"/>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 xml:space="preserve">Bright-Throat Wayshrine </v>
      </c>
      <c r="J367" s="30" t="str">
        <f t="shared" si="5"/>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 xml:space="preserve">Dead-Water Wayshrine </v>
      </c>
      <c r="J368" s="30" t="str">
        <f t="shared" si="5"/>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 xml:space="preserve">Root-Whisper Wayshrine </v>
      </c>
      <c r="J369" s="30" t="str">
        <f t="shared" si="5"/>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 xml:space="preserve">Blackrose Prison </v>
      </c>
      <c r="J370" s="30" t="str">
        <f t="shared" si="5"/>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 xml:space="preserve">Blackrose Prison Wayshrine </v>
      </c>
      <c r="J371" s="30" t="str">
        <f t="shared" si="5"/>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 xml:space="preserve">Enchanted Snow Globe Home </v>
      </c>
      <c r="J372" s="30" t="str">
        <f t="shared" si="5"/>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 xml:space="preserve">Riverhold Wayshrine </v>
      </c>
      <c r="J373" s="30" t="str">
        <f t="shared" si="5"/>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 xml:space="preserve">Rimmen Wayshrine </v>
      </c>
      <c r="J374" s="30" t="str">
        <f t="shared" si="5"/>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 xml:space="preserve">The Stitches Wayshrine </v>
      </c>
      <c r="J375" s="30" t="str">
        <f t="shared" si="5"/>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 xml:space="preserve">Tenmar Temple Wayshrine </v>
      </c>
      <c r="J376" s="30" t="str">
        <f t="shared" si="5"/>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t="str">
        <f>VLOOKUP(A377,'ESO wayshrine names'!$A$3:$B$1000,2,FALSE)</f>
        <v xml:space="preserve"> </v>
      </c>
      <c r="J377" s="30" t="str">
        <f t="shared" si="5"/>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 xml:space="preserve">Scar's End Wayshrine </v>
      </c>
      <c r="J378" s="30" t="str">
        <f t="shared" si="5"/>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 xml:space="preserve">Hakoshae Wayshrine </v>
      </c>
      <c r="J379" s="30" t="str">
        <f t="shared" si="5"/>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 xml:space="preserve">Lakemire Xanmeer Manor </v>
      </c>
      <c r="J380" s="30" t="str">
        <f t="shared" si="5"/>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 xml:space="preserve">Dungeon: Frostvault </v>
      </c>
      <c r="J381" s="30" t="str">
        <f t="shared" si="5"/>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 xml:space="preserve">Dungeon: Depths of Malatar </v>
      </c>
      <c r="J382" s="30" t="str">
        <f t="shared" si="5"/>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 xml:space="preserve">Dungeon: Moongrave Fane </v>
      </c>
      <c r="J383" s="30" t="str">
        <f t="shared" si="5"/>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 xml:space="preserve">Frostvault Chasm </v>
      </c>
      <c r="J384" s="30" t="str">
        <f t="shared" si="5"/>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t="str">
        <f>VLOOKUP(A385,'ESO wayshrine names'!$A$3:$B$1000,2,FALSE)</f>
        <v xml:space="preserve"> </v>
      </c>
      <c r="J385" s="30" t="str">
        <f t="shared" si="5"/>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t="str">
        <f>VLOOKUP(A386,'ESO wayshrine names'!$A$3:$B$1000,2,FALSE)</f>
        <v xml:space="preserve"> </v>
      </c>
      <c r="J386" s="30" t="str">
        <f t="shared" si="5"/>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 xml:space="preserve">Elinhir Private Arena </v>
      </c>
      <c r="J387" s="30" t="str">
        <f t="shared" ref="J387:J420" si="6">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 xml:space="preserve">Sugar Bowl Suite </v>
      </c>
      <c r="J388" s="30" t="str">
        <f t="shared" si="6"/>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 xml:space="preserve">Star Haven Wayshrine </v>
      </c>
      <c r="J389" s="30" t="str">
        <f t="shared" si="6"/>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 xml:space="preserve">Dungeon: Lair of Maarselok </v>
      </c>
      <c r="J390" s="30" t="str">
        <f t="shared" si="6"/>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 xml:space="preserve">Trial: Sunspire </v>
      </c>
      <c r="J391" s="30" t="str">
        <f t="shared" si="6"/>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 xml:space="preserve">Hall of the Lunar Champion </v>
      </c>
      <c r="J392" s="30" t="str">
        <f t="shared" si="6"/>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 xml:space="preserve">Jode's Embrace </v>
      </c>
      <c r="J393" s="30" t="str">
        <f t="shared" si="6"/>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 xml:space="preserve">Senchal Wayshrine </v>
      </c>
      <c r="J394" s="30" t="str">
        <f t="shared" si="6"/>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 xml:space="preserve">South Guard Ruins Wayshrine </v>
      </c>
      <c r="J395" s="30" t="str">
        <f t="shared" si="6"/>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 xml:space="preserve">Western Plains Wayshrine </v>
      </c>
      <c r="J396" s="30" t="str">
        <f t="shared" si="6"/>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 xml:space="preserve">Black Heights Wayshrine </v>
      </c>
      <c r="J397" s="30" t="str">
        <f t="shared" si="6"/>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 xml:space="preserve">Pridehome Wayshrine </v>
      </c>
      <c r="J398" s="30" t="str">
        <f t="shared" si="6"/>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 xml:space="preserve">Dragonguard Sanctum Wayshrine </v>
      </c>
      <c r="J399" s="30" t="str">
        <f t="shared" si="6"/>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t="str">
        <f>VLOOKUP(A400,'ESO wayshrine names'!$A$3:$B$1000,2,FALSE)</f>
        <v xml:space="preserve"> </v>
      </c>
      <c r="J400" s="30" t="str">
        <f t="shared" si="6"/>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 xml:space="preserve">Wraithhome </v>
      </c>
      <c r="J401" s="30" t="str">
        <f t="shared" si="6"/>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 xml:space="preserve">Moon-Sugar Meadow </v>
      </c>
      <c r="J402" s="30" t="str">
        <f t="shared" si="6"/>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 xml:space="preserve">Dusktown Wayshrine </v>
      </c>
      <c r="J403" s="30" t="str">
        <f t="shared" si="6"/>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 xml:space="preserve">Greymoor Keep Wayshrine </v>
      </c>
      <c r="J404" s="30" t="str">
        <f t="shared" si="6"/>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 xml:space="preserve">Lightless Hollow Wayshrine </v>
      </c>
      <c r="J405" s="30" t="str">
        <f t="shared" si="6"/>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 xml:space="preserve">Dark Moon Grotto Wayshrine </v>
      </c>
      <c r="J406" s="30" t="str">
        <f t="shared" si="6"/>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 xml:space="preserve">Kilkreath Temple Wayshrine </v>
      </c>
      <c r="J407" s="30" t="str">
        <f t="shared" si="6"/>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 xml:space="preserve">Morthal Wayshrine </v>
      </c>
      <c r="J408" s="30" t="str">
        <f t="shared" si="6"/>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 xml:space="preserve">Mor Khazgur Wayshrine </v>
      </c>
      <c r="J409" s="30" t="str">
        <f t="shared" si="6"/>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 xml:space="preserve">Dragon Bridge Wayshrine </v>
      </c>
      <c r="J410" s="30" t="str">
        <f t="shared" si="6"/>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 xml:space="preserve">Southern Watch Wayshrine </v>
      </c>
      <c r="J411" s="30" t="str">
        <f t="shared" si="6"/>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 xml:space="preserve">Frozen Coast Wayshrine </v>
      </c>
      <c r="J412" s="30" t="str">
        <f t="shared" si="6"/>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 xml:space="preserve">Solitude Wayshrine </v>
      </c>
      <c r="J413" s="30" t="str">
        <f t="shared" si="6"/>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 xml:space="preserve">Lucky Cat Landing </v>
      </c>
      <c r="J414" s="30" t="str">
        <f t="shared" si="6"/>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 xml:space="preserve">Potentate's Retreat </v>
      </c>
      <c r="J415" s="30" t="str">
        <f t="shared" si="6"/>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 xml:space="preserve">Dungeon: Icereach </v>
      </c>
      <c r="J416" s="30" t="str">
        <f t="shared" si="6"/>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 xml:space="preserve">Dungeon: Unhallowed Grave </v>
      </c>
      <c r="J417" s="30" t="str">
        <f t="shared" si="6"/>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 xml:space="preserve">Solitude Docks Wayshrine </v>
      </c>
      <c r="J418" s="30" t="str">
        <f t="shared" si="6"/>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 xml:space="preserve">Thieves' Oasis </v>
      </c>
      <c r="J419" s="30" t="str">
        <f t="shared" si="6"/>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 xml:space="preserve">Forgemaster Falls </v>
      </c>
      <c r="J420" s="30" t="str">
        <f t="shared" si="6"/>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 xml:space="preserve">Deepwood Vale Wayshrine </v>
      </c>
      <c r="J421" s="30" t="str">
        <f t="shared" ref="J421:J426" si="7">IF(A421&lt;&gt;"",IF(E421&lt;&gt;"",IF(OR(ISNA(A421),ISNA(E421)),"","["&amp;A421&amp;"]="&amp;E421&amp;","),""),"")</f>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 xml:space="preserve">Dwarven Run Wayshrine </v>
      </c>
      <c r="J422" s="30" t="str">
        <f t="shared" si="7"/>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 xml:space="preserve">Grotto Falls Wayshrine </v>
      </c>
      <c r="J423" s="30" t="str">
        <f t="shared" si="7"/>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 xml:space="preserve">Deep Overlook Wayshrine </v>
      </c>
      <c r="J424" s="30" t="str">
        <f t="shared" si="7"/>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 xml:space="preserve">Western Greymoor Wayshrine </v>
      </c>
      <c r="J425" s="30" t="str">
        <f t="shared" si="7"/>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 xml:space="preserve">Trial: Kyne's Aegis </v>
      </c>
      <c r="J426" s="30" t="str">
        <f t="shared" si="7"/>
        <v>[434]=1160,</v>
      </c>
    </row>
  </sheetData>
  <autoFilter ref="A2:J426" xr:uid="{00000000-0009-0000-0000-000005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9CDC-1057-42CF-971A-7EBFB7876179}">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2346</v>
      </c>
    </row>
    <row r="2" spans="1:11" x14ac:dyDescent="0.25">
      <c r="A2" s="61" t="s">
        <v>2333</v>
      </c>
      <c r="B2" s="1" t="s">
        <v>2334</v>
      </c>
      <c r="C2" s="1" t="s">
        <v>2335</v>
      </c>
      <c r="D2" s="1" t="s">
        <v>2336</v>
      </c>
      <c r="E2" s="1" t="s">
        <v>2338</v>
      </c>
      <c r="F2" s="1" t="s">
        <v>2337</v>
      </c>
      <c r="G2" s="1" t="s">
        <v>2339</v>
      </c>
      <c r="H2" s="1" t="s">
        <v>2340</v>
      </c>
      <c r="I2" s="1" t="s">
        <v>2341</v>
      </c>
    </row>
    <row r="3" spans="1:11" x14ac:dyDescent="0.25">
      <c r="A3" s="57">
        <v>381</v>
      </c>
      <c r="B3">
        <v>36</v>
      </c>
      <c r="C3">
        <v>1555</v>
      </c>
      <c r="D3" t="s">
        <v>1559</v>
      </c>
      <c r="E3">
        <v>681</v>
      </c>
      <c r="F3">
        <v>1086</v>
      </c>
      <c r="G3" t="s">
        <v>1559</v>
      </c>
      <c r="H3">
        <v>1</v>
      </c>
      <c r="I3" t="s">
        <v>2283</v>
      </c>
      <c r="K3" s="57"/>
    </row>
    <row r="4" spans="1:11" x14ac:dyDescent="0.25">
      <c r="A4" s="57">
        <v>382</v>
      </c>
      <c r="B4">
        <v>36</v>
      </c>
      <c r="C4">
        <v>1555</v>
      </c>
      <c r="D4" t="s">
        <v>1559</v>
      </c>
      <c r="E4">
        <v>681</v>
      </c>
      <c r="F4">
        <v>1086</v>
      </c>
      <c r="G4" t="s">
        <v>1559</v>
      </c>
      <c r="H4">
        <v>1</v>
      </c>
      <c r="I4" t="s">
        <v>2284</v>
      </c>
      <c r="K4" s="57"/>
    </row>
    <row r="5" spans="1:11" x14ac:dyDescent="0.25">
      <c r="A5" s="57">
        <v>383</v>
      </c>
      <c r="B5">
        <v>36</v>
      </c>
      <c r="C5">
        <v>1555</v>
      </c>
      <c r="D5" t="s">
        <v>1559</v>
      </c>
      <c r="E5">
        <v>681</v>
      </c>
      <c r="F5">
        <v>1086</v>
      </c>
      <c r="G5" t="s">
        <v>1559</v>
      </c>
      <c r="H5">
        <v>1</v>
      </c>
      <c r="I5" t="s">
        <v>2285</v>
      </c>
      <c r="K5" s="57"/>
    </row>
    <row r="6" spans="1:11" x14ac:dyDescent="0.25">
      <c r="A6" s="57">
        <v>384</v>
      </c>
      <c r="B6">
        <v>36</v>
      </c>
      <c r="C6">
        <v>1555</v>
      </c>
      <c r="D6" t="s">
        <v>1559</v>
      </c>
      <c r="E6">
        <v>681</v>
      </c>
      <c r="F6">
        <v>1086</v>
      </c>
      <c r="G6" t="s">
        <v>1559</v>
      </c>
      <c r="H6">
        <v>1</v>
      </c>
      <c r="I6" t="s">
        <v>2286</v>
      </c>
      <c r="K6" s="57"/>
    </row>
    <row r="7" spans="1:11" x14ac:dyDescent="0.25">
      <c r="A7" s="57">
        <v>386</v>
      </c>
      <c r="B7">
        <v>36</v>
      </c>
      <c r="C7">
        <v>1555</v>
      </c>
      <c r="D7" t="s">
        <v>1559</v>
      </c>
      <c r="E7">
        <v>681</v>
      </c>
      <c r="F7">
        <v>1086</v>
      </c>
      <c r="G7" t="s">
        <v>1559</v>
      </c>
      <c r="H7">
        <v>1</v>
      </c>
      <c r="I7" t="s">
        <v>2287</v>
      </c>
      <c r="K7" s="57"/>
    </row>
    <row r="8" spans="1:11" x14ac:dyDescent="0.25">
      <c r="A8" s="57">
        <v>387</v>
      </c>
      <c r="B8">
        <v>36</v>
      </c>
      <c r="C8">
        <v>1555</v>
      </c>
      <c r="D8" t="s">
        <v>1559</v>
      </c>
      <c r="E8">
        <v>681</v>
      </c>
      <c r="F8">
        <v>1086</v>
      </c>
      <c r="G8" t="s">
        <v>1559</v>
      </c>
      <c r="H8">
        <v>1</v>
      </c>
      <c r="I8" t="s">
        <v>2288</v>
      </c>
      <c r="K8" s="57"/>
    </row>
    <row r="9" spans="1:11" x14ac:dyDescent="0.25">
      <c r="A9" s="57">
        <v>391</v>
      </c>
      <c r="B9">
        <v>36</v>
      </c>
      <c r="C9">
        <v>1555</v>
      </c>
      <c r="D9" t="s">
        <v>1559</v>
      </c>
      <c r="E9">
        <v>681</v>
      </c>
      <c r="F9">
        <v>1086</v>
      </c>
      <c r="G9" t="s">
        <v>1559</v>
      </c>
      <c r="H9">
        <v>6</v>
      </c>
      <c r="I9" t="s">
        <v>2292</v>
      </c>
      <c r="K9" s="57"/>
    </row>
    <row r="10" spans="1:11" x14ac:dyDescent="0.25">
      <c r="A10" s="57">
        <v>396</v>
      </c>
      <c r="B10">
        <v>36</v>
      </c>
      <c r="C10">
        <v>1555</v>
      </c>
      <c r="D10" t="s">
        <v>1559</v>
      </c>
      <c r="E10">
        <v>681</v>
      </c>
      <c r="F10">
        <v>1086</v>
      </c>
      <c r="G10" t="s">
        <v>1559</v>
      </c>
      <c r="H10">
        <v>7</v>
      </c>
      <c r="I10" t="s">
        <v>2295</v>
      </c>
      <c r="K10" s="57"/>
    </row>
    <row r="11" spans="1:11" x14ac:dyDescent="0.25">
      <c r="A11" s="57">
        <v>397</v>
      </c>
      <c r="B11">
        <v>36</v>
      </c>
      <c r="C11">
        <v>1555</v>
      </c>
      <c r="D11" t="s">
        <v>1559</v>
      </c>
      <c r="E11">
        <v>681</v>
      </c>
      <c r="F11">
        <v>1086</v>
      </c>
      <c r="G11" t="s">
        <v>1559</v>
      </c>
      <c r="H11">
        <v>1</v>
      </c>
      <c r="I11" t="s">
        <v>2296</v>
      </c>
      <c r="K11" s="57"/>
    </row>
    <row r="12" spans="1:11" x14ac:dyDescent="0.25">
      <c r="A12" s="57">
        <v>399</v>
      </c>
      <c r="B12">
        <v>36</v>
      </c>
      <c r="C12">
        <v>1555</v>
      </c>
      <c r="D12" t="s">
        <v>1559</v>
      </c>
      <c r="E12">
        <v>681</v>
      </c>
      <c r="F12">
        <v>1086</v>
      </c>
      <c r="G12" t="s">
        <v>1559</v>
      </c>
      <c r="H12">
        <v>3</v>
      </c>
      <c r="I12" t="s">
        <v>2298</v>
      </c>
      <c r="K12" s="57"/>
    </row>
    <row r="13" spans="1:11" x14ac:dyDescent="0.25">
      <c r="A13" s="57">
        <v>400</v>
      </c>
      <c r="B13">
        <v>36</v>
      </c>
      <c r="C13">
        <v>1555</v>
      </c>
      <c r="D13" t="s">
        <v>1559</v>
      </c>
      <c r="E13">
        <v>681</v>
      </c>
      <c r="F13">
        <v>1086</v>
      </c>
      <c r="G13" t="s">
        <v>1559</v>
      </c>
      <c r="H13">
        <v>7</v>
      </c>
      <c r="I13" t="s">
        <v>2299</v>
      </c>
      <c r="K13" s="57"/>
    </row>
    <row r="14" spans="1:11" x14ac:dyDescent="0.25">
      <c r="A14" s="57">
        <v>401</v>
      </c>
      <c r="B14">
        <v>36</v>
      </c>
      <c r="C14">
        <v>1555</v>
      </c>
      <c r="D14" t="s">
        <v>1559</v>
      </c>
      <c r="E14">
        <v>681</v>
      </c>
      <c r="F14">
        <v>1086</v>
      </c>
      <c r="G14" t="s">
        <v>1559</v>
      </c>
      <c r="H14">
        <v>7</v>
      </c>
      <c r="I14" t="s">
        <v>2300</v>
      </c>
      <c r="K14" s="57"/>
    </row>
    <row r="15" spans="1:11" x14ac:dyDescent="0.25">
      <c r="A15" s="57">
        <v>402</v>
      </c>
      <c r="B15">
        <v>37</v>
      </c>
      <c r="C15">
        <v>1654</v>
      </c>
      <c r="D15" t="s">
        <v>1769</v>
      </c>
      <c r="E15">
        <v>720</v>
      </c>
      <c r="F15">
        <v>1133</v>
      </c>
      <c r="G15" t="s">
        <v>1769</v>
      </c>
      <c r="H15">
        <v>1</v>
      </c>
      <c r="I15" t="s">
        <v>2301</v>
      </c>
      <c r="K15" s="57"/>
    </row>
    <row r="16" spans="1:11" x14ac:dyDescent="0.25">
      <c r="A16" s="57">
        <v>403</v>
      </c>
      <c r="B16">
        <v>37</v>
      </c>
      <c r="C16">
        <v>1654</v>
      </c>
      <c r="D16" t="s">
        <v>1769</v>
      </c>
      <c r="E16">
        <v>720</v>
      </c>
      <c r="F16">
        <v>1133</v>
      </c>
      <c r="G16" t="s">
        <v>1769</v>
      </c>
      <c r="H16">
        <v>1</v>
      </c>
      <c r="I16" t="s">
        <v>2302</v>
      </c>
      <c r="K16" s="57"/>
    </row>
    <row r="17" spans="1:11" x14ac:dyDescent="0.25">
      <c r="A17" s="57">
        <v>404</v>
      </c>
      <c r="B17">
        <v>37</v>
      </c>
      <c r="C17">
        <v>1654</v>
      </c>
      <c r="D17" t="s">
        <v>1769</v>
      </c>
      <c r="E17">
        <v>720</v>
      </c>
      <c r="F17">
        <v>1133</v>
      </c>
      <c r="G17" t="s">
        <v>1769</v>
      </c>
      <c r="H17">
        <v>1</v>
      </c>
      <c r="I17" t="s">
        <v>2303</v>
      </c>
      <c r="K17" s="57"/>
    </row>
    <row r="18" spans="1:11" x14ac:dyDescent="0.25">
      <c r="A18" s="57">
        <v>405</v>
      </c>
      <c r="B18">
        <v>37</v>
      </c>
      <c r="C18">
        <v>1654</v>
      </c>
      <c r="D18" t="s">
        <v>1769</v>
      </c>
      <c r="E18">
        <v>720</v>
      </c>
      <c r="F18">
        <v>1133</v>
      </c>
      <c r="G18" t="s">
        <v>1769</v>
      </c>
      <c r="H18">
        <v>1</v>
      </c>
      <c r="I18" t="s">
        <v>2304</v>
      </c>
      <c r="K18" s="57"/>
    </row>
    <row r="19" spans="1:11" x14ac:dyDescent="0.25">
      <c r="A19" s="57">
        <v>406</v>
      </c>
      <c r="B19">
        <v>37</v>
      </c>
      <c r="C19">
        <v>1654</v>
      </c>
      <c r="D19" t="s">
        <v>1769</v>
      </c>
      <c r="E19">
        <v>720</v>
      </c>
      <c r="F19">
        <v>1133</v>
      </c>
      <c r="G19" t="s">
        <v>1769</v>
      </c>
      <c r="H19">
        <v>1</v>
      </c>
      <c r="I19" t="s">
        <v>2305</v>
      </c>
      <c r="K19" s="57"/>
    </row>
    <row r="20" spans="1:11" x14ac:dyDescent="0.25">
      <c r="A20" s="57">
        <v>410</v>
      </c>
      <c r="B20">
        <v>36</v>
      </c>
      <c r="C20">
        <v>1555</v>
      </c>
      <c r="D20" t="s">
        <v>1559</v>
      </c>
      <c r="E20">
        <v>681</v>
      </c>
      <c r="F20">
        <v>1086</v>
      </c>
      <c r="G20" t="s">
        <v>1559</v>
      </c>
      <c r="H20">
        <v>7</v>
      </c>
      <c r="I20" t="s">
        <v>2308</v>
      </c>
      <c r="K20" s="57"/>
    </row>
    <row r="21" spans="1:11" x14ac:dyDescent="0.25">
      <c r="A21" s="57">
        <v>411</v>
      </c>
      <c r="B21">
        <v>39</v>
      </c>
      <c r="C21">
        <v>1747</v>
      </c>
      <c r="D21" t="s">
        <v>1916</v>
      </c>
      <c r="E21">
        <v>744</v>
      </c>
      <c r="F21">
        <v>1161</v>
      </c>
      <c r="G21" t="s">
        <v>1916</v>
      </c>
      <c r="H21">
        <v>1</v>
      </c>
      <c r="I21" t="s">
        <v>2309</v>
      </c>
      <c r="K21" s="57"/>
    </row>
    <row r="22" spans="1:11" x14ac:dyDescent="0.25">
      <c r="A22" s="57">
        <v>412</v>
      </c>
      <c r="B22">
        <v>39</v>
      </c>
      <c r="C22">
        <v>1747</v>
      </c>
      <c r="D22" t="s">
        <v>1916</v>
      </c>
      <c r="E22">
        <v>744</v>
      </c>
      <c r="F22">
        <v>1161</v>
      </c>
      <c r="G22" t="s">
        <v>1916</v>
      </c>
      <c r="H22">
        <v>1</v>
      </c>
      <c r="I22" t="s">
        <v>2310</v>
      </c>
      <c r="K22" s="57"/>
    </row>
    <row r="23" spans="1:11" x14ac:dyDescent="0.25">
      <c r="A23" s="57">
        <v>413</v>
      </c>
      <c r="B23">
        <v>39</v>
      </c>
      <c r="C23">
        <v>1747</v>
      </c>
      <c r="D23" t="s">
        <v>1916</v>
      </c>
      <c r="E23">
        <v>744</v>
      </c>
      <c r="F23">
        <v>1161</v>
      </c>
      <c r="G23" t="s">
        <v>1916</v>
      </c>
      <c r="H23">
        <v>1</v>
      </c>
      <c r="I23" t="s">
        <v>2311</v>
      </c>
      <c r="K23" s="57"/>
    </row>
    <row r="24" spans="1:11" x14ac:dyDescent="0.25">
      <c r="A24" s="57">
        <v>414</v>
      </c>
      <c r="B24">
        <v>39</v>
      </c>
      <c r="C24">
        <v>1747</v>
      </c>
      <c r="D24" t="s">
        <v>1916</v>
      </c>
      <c r="E24">
        <v>744</v>
      </c>
      <c r="F24">
        <v>1161</v>
      </c>
      <c r="G24" t="s">
        <v>1916</v>
      </c>
      <c r="H24">
        <v>1</v>
      </c>
      <c r="I24" t="s">
        <v>2312</v>
      </c>
      <c r="K24" s="57"/>
    </row>
    <row r="25" spans="1:11" x14ac:dyDescent="0.25">
      <c r="A25" s="57">
        <v>415</v>
      </c>
      <c r="B25">
        <v>38</v>
      </c>
      <c r="C25">
        <v>1719</v>
      </c>
      <c r="D25" t="s">
        <v>1886</v>
      </c>
      <c r="E25">
        <v>743</v>
      </c>
      <c r="F25">
        <v>1160</v>
      </c>
      <c r="G25" t="s">
        <v>1886</v>
      </c>
      <c r="H25">
        <v>1</v>
      </c>
      <c r="I25" t="s">
        <v>2313</v>
      </c>
      <c r="K25" s="57"/>
    </row>
    <row r="26" spans="1:11" x14ac:dyDescent="0.25">
      <c r="A26" s="57">
        <v>416</v>
      </c>
      <c r="B26">
        <v>38</v>
      </c>
      <c r="C26">
        <v>1719</v>
      </c>
      <c r="D26" t="s">
        <v>1886</v>
      </c>
      <c r="E26">
        <v>743</v>
      </c>
      <c r="F26">
        <v>1160</v>
      </c>
      <c r="G26" t="s">
        <v>1886</v>
      </c>
      <c r="H26">
        <v>1</v>
      </c>
      <c r="I26" t="s">
        <v>2314</v>
      </c>
      <c r="K26" s="57"/>
    </row>
    <row r="27" spans="1:11" x14ac:dyDescent="0.25">
      <c r="A27" s="57">
        <v>417</v>
      </c>
      <c r="B27">
        <v>38</v>
      </c>
      <c r="C27">
        <v>1719</v>
      </c>
      <c r="D27" t="s">
        <v>1886</v>
      </c>
      <c r="E27">
        <v>743</v>
      </c>
      <c r="F27">
        <v>1160</v>
      </c>
      <c r="G27" t="s">
        <v>1886</v>
      </c>
      <c r="H27">
        <v>1</v>
      </c>
      <c r="I27" t="s">
        <v>2315</v>
      </c>
      <c r="K27" s="57"/>
    </row>
    <row r="28" spans="1:11" x14ac:dyDescent="0.25">
      <c r="A28" s="57">
        <v>418</v>
      </c>
      <c r="B28">
        <v>38</v>
      </c>
      <c r="C28">
        <v>1719</v>
      </c>
      <c r="D28" t="s">
        <v>1886</v>
      </c>
      <c r="E28">
        <v>743</v>
      </c>
      <c r="F28">
        <v>1160</v>
      </c>
      <c r="G28" t="s">
        <v>1886</v>
      </c>
      <c r="H28">
        <v>1</v>
      </c>
      <c r="I28" t="s">
        <v>2316</v>
      </c>
      <c r="K28" s="57"/>
    </row>
    <row r="29" spans="1:11" x14ac:dyDescent="0.25">
      <c r="A29" s="57">
        <v>419</v>
      </c>
      <c r="B29">
        <v>38</v>
      </c>
      <c r="C29">
        <v>1719</v>
      </c>
      <c r="D29" t="s">
        <v>1886</v>
      </c>
      <c r="E29">
        <v>743</v>
      </c>
      <c r="F29">
        <v>1160</v>
      </c>
      <c r="G29" t="s">
        <v>1886</v>
      </c>
      <c r="H29">
        <v>1</v>
      </c>
      <c r="I29" t="s">
        <v>2317</v>
      </c>
      <c r="K29" s="57"/>
    </row>
    <row r="30" spans="1:11" x14ac:dyDescent="0.25">
      <c r="A30" s="57">
        <v>420</v>
      </c>
      <c r="B30">
        <v>38</v>
      </c>
      <c r="C30">
        <v>1719</v>
      </c>
      <c r="D30" t="s">
        <v>1886</v>
      </c>
      <c r="E30">
        <v>743</v>
      </c>
      <c r="F30">
        <v>1160</v>
      </c>
      <c r="G30" t="s">
        <v>1886</v>
      </c>
      <c r="H30">
        <v>1</v>
      </c>
      <c r="I30" t="s">
        <v>2318</v>
      </c>
      <c r="K30" s="57"/>
    </row>
    <row r="31" spans="1:11" x14ac:dyDescent="0.25">
      <c r="A31" s="57">
        <v>421</v>
      </c>
      <c r="B31">
        <v>38</v>
      </c>
      <c r="C31">
        <v>1719</v>
      </c>
      <c r="D31" t="s">
        <v>1886</v>
      </c>
      <c r="E31">
        <v>743</v>
      </c>
      <c r="F31">
        <v>1160</v>
      </c>
      <c r="G31" t="s">
        <v>1886</v>
      </c>
      <c r="H31">
        <v>1</v>
      </c>
      <c r="I31" t="s">
        <v>2319</v>
      </c>
      <c r="K31" s="57"/>
    </row>
    <row r="32" spans="1:11" x14ac:dyDescent="0.25">
      <c r="A32" s="57">
        <v>422</v>
      </c>
      <c r="B32">
        <v>37</v>
      </c>
      <c r="C32">
        <v>1654</v>
      </c>
      <c r="D32" t="s">
        <v>1769</v>
      </c>
      <c r="E32">
        <v>720</v>
      </c>
      <c r="F32">
        <v>1133</v>
      </c>
      <c r="G32" t="s">
        <v>1769</v>
      </c>
      <c r="H32">
        <v>7</v>
      </c>
      <c r="I32" t="s">
        <v>2320</v>
      </c>
      <c r="K32" s="57"/>
    </row>
    <row r="33" spans="1:11" x14ac:dyDescent="0.25">
      <c r="A33" s="57">
        <v>423</v>
      </c>
      <c r="B33">
        <v>37</v>
      </c>
      <c r="C33">
        <v>1654</v>
      </c>
      <c r="D33" t="s">
        <v>1769</v>
      </c>
      <c r="E33">
        <v>720</v>
      </c>
      <c r="F33">
        <v>1133</v>
      </c>
      <c r="G33" t="s">
        <v>1769</v>
      </c>
      <c r="H33">
        <v>7</v>
      </c>
      <c r="I33" t="s">
        <v>2321</v>
      </c>
      <c r="K33" s="57"/>
    </row>
    <row r="34" spans="1:11" x14ac:dyDescent="0.25">
      <c r="A34" s="57">
        <v>426</v>
      </c>
      <c r="B34">
        <v>38</v>
      </c>
      <c r="C34">
        <v>1719</v>
      </c>
      <c r="D34" t="s">
        <v>1886</v>
      </c>
      <c r="E34">
        <v>743</v>
      </c>
      <c r="F34">
        <v>1160</v>
      </c>
      <c r="G34" t="s">
        <v>1886</v>
      </c>
      <c r="H34">
        <v>1</v>
      </c>
      <c r="I34" t="s">
        <v>2324</v>
      </c>
      <c r="K34" s="57"/>
    </row>
    <row r="35" spans="1:11" x14ac:dyDescent="0.25">
      <c r="A35" s="57">
        <v>429</v>
      </c>
      <c r="B35">
        <v>38</v>
      </c>
      <c r="C35">
        <v>1719</v>
      </c>
      <c r="D35" t="s">
        <v>1886</v>
      </c>
      <c r="E35">
        <v>743</v>
      </c>
      <c r="F35">
        <v>1160</v>
      </c>
      <c r="G35" t="s">
        <v>1886</v>
      </c>
      <c r="H35">
        <v>1</v>
      </c>
      <c r="I35" t="s">
        <v>2327</v>
      </c>
      <c r="K35" s="57"/>
    </row>
    <row r="36" spans="1:11" x14ac:dyDescent="0.25">
      <c r="A36" s="57">
        <v>430</v>
      </c>
      <c r="B36">
        <v>39</v>
      </c>
      <c r="C36">
        <v>1747</v>
      </c>
      <c r="D36" t="s">
        <v>1916</v>
      </c>
      <c r="E36">
        <v>744</v>
      </c>
      <c r="F36">
        <v>1161</v>
      </c>
      <c r="G36" t="s">
        <v>1916</v>
      </c>
      <c r="H36">
        <v>1</v>
      </c>
      <c r="I36" t="s">
        <v>2328</v>
      </c>
      <c r="K36" s="57"/>
    </row>
    <row r="37" spans="1:11" x14ac:dyDescent="0.25">
      <c r="A37" s="57">
        <v>431</v>
      </c>
      <c r="B37">
        <v>39</v>
      </c>
      <c r="C37">
        <v>1747</v>
      </c>
      <c r="D37" t="s">
        <v>1916</v>
      </c>
      <c r="E37">
        <v>744</v>
      </c>
      <c r="F37">
        <v>1161</v>
      </c>
      <c r="G37" t="s">
        <v>1916</v>
      </c>
      <c r="H37">
        <v>1</v>
      </c>
      <c r="I37" t="s">
        <v>2329</v>
      </c>
      <c r="K37" s="57"/>
    </row>
    <row r="38" spans="1:11" x14ac:dyDescent="0.25">
      <c r="A38" s="57">
        <v>432</v>
      </c>
      <c r="B38">
        <v>39</v>
      </c>
      <c r="C38">
        <v>1747</v>
      </c>
      <c r="D38" t="s">
        <v>1916</v>
      </c>
      <c r="E38">
        <v>744</v>
      </c>
      <c r="F38">
        <v>1161</v>
      </c>
      <c r="G38" t="s">
        <v>1916</v>
      </c>
      <c r="H38">
        <v>1</v>
      </c>
      <c r="I38" t="s">
        <v>2330</v>
      </c>
      <c r="K38" s="57"/>
    </row>
    <row r="39" spans="1:11" x14ac:dyDescent="0.25">
      <c r="A39" s="57">
        <v>433</v>
      </c>
      <c r="B39">
        <v>39</v>
      </c>
      <c r="C39">
        <v>1747</v>
      </c>
      <c r="D39" t="s">
        <v>1916</v>
      </c>
      <c r="E39">
        <v>744</v>
      </c>
      <c r="F39">
        <v>1161</v>
      </c>
      <c r="G39" t="s">
        <v>1916</v>
      </c>
      <c r="H39">
        <v>1</v>
      </c>
      <c r="I39" t="s">
        <v>2331</v>
      </c>
      <c r="K39" s="57"/>
    </row>
    <row r="40" spans="1:11" x14ac:dyDescent="0.25">
      <c r="A40" s="57">
        <v>434</v>
      </c>
      <c r="B40">
        <v>38</v>
      </c>
      <c r="C40">
        <v>1719</v>
      </c>
      <c r="D40" t="s">
        <v>1886</v>
      </c>
      <c r="E40">
        <v>743</v>
      </c>
      <c r="F40">
        <v>1160</v>
      </c>
      <c r="G40" t="s">
        <v>1886</v>
      </c>
      <c r="H40">
        <v>3</v>
      </c>
      <c r="I40" t="s">
        <v>2332</v>
      </c>
      <c r="K40" s="57"/>
    </row>
    <row r="41" spans="1:11" x14ac:dyDescent="0.25">
      <c r="K41" s="57"/>
    </row>
    <row r="42" spans="1:11" x14ac:dyDescent="0.25">
      <c r="K42" s="57"/>
    </row>
    <row r="43" spans="1:11" x14ac:dyDescent="0.25">
      <c r="K43" s="57"/>
    </row>
    <row r="44" spans="1:11" x14ac:dyDescent="0.25">
      <c r="K44" s="57"/>
    </row>
    <row r="45" spans="1:11" x14ac:dyDescent="0.25">
      <c r="K45" s="57"/>
    </row>
    <row r="46" spans="1:11" x14ac:dyDescent="0.25">
      <c r="K46" s="57"/>
    </row>
    <row r="47" spans="1:11" x14ac:dyDescent="0.25">
      <c r="K47" s="57"/>
    </row>
    <row r="48" spans="1:11" x14ac:dyDescent="0.25">
      <c r="K48" s="57"/>
    </row>
    <row r="49" spans="11:11" x14ac:dyDescent="0.25">
      <c r="K49" s="57"/>
    </row>
    <row r="50" spans="11:11" x14ac:dyDescent="0.25">
      <c r="K50" s="57"/>
    </row>
    <row r="51" spans="11:11" x14ac:dyDescent="0.25">
      <c r="K51" s="57"/>
    </row>
    <row r="52" spans="11:11" x14ac:dyDescent="0.25">
      <c r="K52" s="57"/>
    </row>
    <row r="53" spans="11:11" x14ac:dyDescent="0.25">
      <c r="K53" s="57"/>
    </row>
    <row r="54" spans="11:11" x14ac:dyDescent="0.25">
      <c r="K54" s="57"/>
    </row>
    <row r="55" spans="11:11" x14ac:dyDescent="0.25">
      <c r="K55" s="57"/>
    </row>
    <row r="56" spans="11:11" x14ac:dyDescent="0.25">
      <c r="K56" s="57"/>
    </row>
    <row r="57" spans="11:11" x14ac:dyDescent="0.25">
      <c r="K57" s="57"/>
    </row>
    <row r="58" spans="11:11" x14ac:dyDescent="0.25">
      <c r="K58" s="57"/>
    </row>
    <row r="59" spans="11:11" x14ac:dyDescent="0.25">
      <c r="K59" s="57"/>
    </row>
    <row r="60" spans="11:11" x14ac:dyDescent="0.25">
      <c r="K60" s="57"/>
    </row>
    <row r="61" spans="11:11" x14ac:dyDescent="0.25">
      <c r="K61" s="57"/>
    </row>
    <row r="62" spans="11:11" x14ac:dyDescent="0.25">
      <c r="K62" s="57"/>
    </row>
    <row r="63" spans="11:11" x14ac:dyDescent="0.25">
      <c r="K63" s="57"/>
    </row>
    <row r="64" spans="1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row r="379" spans="11:11" x14ac:dyDescent="0.25">
      <c r="K379" s="57"/>
    </row>
  </sheetData>
  <autoFilter ref="A2:I2" xr:uid="{D92BAD9A-0F35-41BC-AFDF-28BAB8934CA2}">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L436"/>
  <sheetViews>
    <sheetView workbookViewId="0">
      <pane xSplit="1" ySplit="2" topLeftCell="B408" activePane="bottomRight" state="frozen"/>
      <selection pane="topRight" activeCell="B1" sqref="B1"/>
      <selection pane="bottomLeft" activeCell="A2" sqref="A2"/>
      <selection pane="bottomRight" activeCell="A420" sqref="A420"/>
    </sheetView>
  </sheetViews>
  <sheetFormatPr baseColWidth="10" defaultRowHeight="15" x14ac:dyDescent="0.25"/>
  <cols>
    <col min="1" max="1" width="18.5703125" style="5" bestFit="1" customWidth="1"/>
    <col min="2" max="2" width="37.7109375" customWidth="1"/>
  </cols>
  <sheetData>
    <row r="1" spans="1:12" x14ac:dyDescent="0.25">
      <c r="A1" s="59"/>
      <c r="B1" s="58" t="s">
        <v>2347</v>
      </c>
      <c r="C1" s="58"/>
      <c r="D1" s="58"/>
      <c r="E1" s="58"/>
      <c r="F1" s="58"/>
      <c r="G1" s="58"/>
      <c r="H1" s="58"/>
      <c r="I1" s="58"/>
      <c r="J1" s="58"/>
      <c r="K1" s="58"/>
      <c r="L1" s="58"/>
    </row>
    <row r="2" spans="1:12" s="1" customFormat="1" x14ac:dyDescent="0.25">
      <c r="A2" s="5" t="s">
        <v>1558</v>
      </c>
      <c r="B2" s="1" t="s">
        <v>82</v>
      </c>
    </row>
    <row r="3" spans="1:12" x14ac:dyDescent="0.25">
      <c r="A3" s="12">
        <v>1</v>
      </c>
      <c r="B3" t="s">
        <v>1920</v>
      </c>
    </row>
    <row r="4" spans="1:12" x14ac:dyDescent="0.25">
      <c r="A4" s="12">
        <v>2</v>
      </c>
      <c r="B4" t="s">
        <v>1921</v>
      </c>
    </row>
    <row r="5" spans="1:12" x14ac:dyDescent="0.25">
      <c r="A5" s="12">
        <v>3</v>
      </c>
      <c r="B5" t="s">
        <v>1922</v>
      </c>
    </row>
    <row r="6" spans="1:12" x14ac:dyDescent="0.25">
      <c r="A6" s="12">
        <v>4</v>
      </c>
      <c r="B6" t="s">
        <v>1923</v>
      </c>
    </row>
    <row r="7" spans="1:12" x14ac:dyDescent="0.25">
      <c r="A7" s="12">
        <v>5</v>
      </c>
      <c r="B7" t="s">
        <v>1924</v>
      </c>
    </row>
    <row r="8" spans="1:12" x14ac:dyDescent="0.25">
      <c r="A8" s="12">
        <v>6</v>
      </c>
      <c r="B8" t="s">
        <v>1925</v>
      </c>
    </row>
    <row r="9" spans="1:12" x14ac:dyDescent="0.25">
      <c r="A9" s="12">
        <v>7</v>
      </c>
      <c r="B9" t="s">
        <v>1926</v>
      </c>
    </row>
    <row r="10" spans="1:12" x14ac:dyDescent="0.25">
      <c r="A10" s="12">
        <v>8</v>
      </c>
      <c r="B10" t="s">
        <v>1927</v>
      </c>
    </row>
    <row r="11" spans="1:12" x14ac:dyDescent="0.25">
      <c r="A11" s="12">
        <v>9</v>
      </c>
      <c r="B11" t="s">
        <v>1928</v>
      </c>
    </row>
    <row r="12" spans="1:12" x14ac:dyDescent="0.25">
      <c r="A12" s="12">
        <v>10</v>
      </c>
      <c r="B12" t="s">
        <v>1929</v>
      </c>
    </row>
    <row r="13" spans="1:12" x14ac:dyDescent="0.25">
      <c r="A13" s="12">
        <v>11</v>
      </c>
      <c r="B13" t="s">
        <v>1930</v>
      </c>
    </row>
    <row r="14" spans="1:12" x14ac:dyDescent="0.25">
      <c r="A14" s="12">
        <v>12</v>
      </c>
      <c r="B14" t="s">
        <v>1931</v>
      </c>
    </row>
    <row r="15" spans="1:12" x14ac:dyDescent="0.25">
      <c r="A15" s="12">
        <v>13</v>
      </c>
      <c r="B15" t="s">
        <v>1932</v>
      </c>
    </row>
    <row r="16" spans="1:12" x14ac:dyDescent="0.25">
      <c r="A16" s="12">
        <v>14</v>
      </c>
      <c r="B16" t="s">
        <v>1933</v>
      </c>
    </row>
    <row r="17" spans="1:2" x14ac:dyDescent="0.25">
      <c r="A17" s="12">
        <v>15</v>
      </c>
      <c r="B17" t="s">
        <v>1934</v>
      </c>
    </row>
    <row r="18" spans="1:2" x14ac:dyDescent="0.25">
      <c r="A18" s="12">
        <v>16</v>
      </c>
      <c r="B18" t="s">
        <v>1935</v>
      </c>
    </row>
    <row r="19" spans="1:2" x14ac:dyDescent="0.25">
      <c r="A19" s="12">
        <v>17</v>
      </c>
      <c r="B19" t="s">
        <v>1936</v>
      </c>
    </row>
    <row r="20" spans="1:2" x14ac:dyDescent="0.25">
      <c r="A20" s="12">
        <v>18</v>
      </c>
      <c r="B20" t="s">
        <v>1937</v>
      </c>
    </row>
    <row r="21" spans="1:2" x14ac:dyDescent="0.25">
      <c r="A21" s="12">
        <v>19</v>
      </c>
      <c r="B21" t="s">
        <v>1938</v>
      </c>
    </row>
    <row r="22" spans="1:2" x14ac:dyDescent="0.25">
      <c r="A22" s="12">
        <v>20</v>
      </c>
      <c r="B22" t="s">
        <v>1939</v>
      </c>
    </row>
    <row r="23" spans="1:2" x14ac:dyDescent="0.25">
      <c r="A23" s="12">
        <v>21</v>
      </c>
      <c r="B23" t="s">
        <v>1940</v>
      </c>
    </row>
    <row r="24" spans="1:2" x14ac:dyDescent="0.25">
      <c r="A24" s="12">
        <v>22</v>
      </c>
      <c r="B24" t="s">
        <v>1941</v>
      </c>
    </row>
    <row r="25" spans="1:2" x14ac:dyDescent="0.25">
      <c r="A25" s="12">
        <v>23</v>
      </c>
      <c r="B25" t="s">
        <v>1942</v>
      </c>
    </row>
    <row r="26" spans="1:2" x14ac:dyDescent="0.25">
      <c r="A26" s="12">
        <v>24</v>
      </c>
      <c r="B26" t="s">
        <v>1943</v>
      </c>
    </row>
    <row r="27" spans="1:2" x14ac:dyDescent="0.25">
      <c r="A27" s="12">
        <v>25</v>
      </c>
      <c r="B27" t="s">
        <v>1944</v>
      </c>
    </row>
    <row r="28" spans="1:2" x14ac:dyDescent="0.25">
      <c r="A28" s="12">
        <v>26</v>
      </c>
      <c r="B28" t="s">
        <v>1945</v>
      </c>
    </row>
    <row r="29" spans="1:2" x14ac:dyDescent="0.25">
      <c r="A29" s="12">
        <v>27</v>
      </c>
      <c r="B29" t="s">
        <v>1946</v>
      </c>
    </row>
    <row r="30" spans="1:2" x14ac:dyDescent="0.25">
      <c r="A30" s="12">
        <v>28</v>
      </c>
      <c r="B30" t="s">
        <v>1947</v>
      </c>
    </row>
    <row r="31" spans="1:2" x14ac:dyDescent="0.25">
      <c r="A31" s="12">
        <v>29</v>
      </c>
      <c r="B31" t="s">
        <v>1948</v>
      </c>
    </row>
    <row r="32" spans="1:2" x14ac:dyDescent="0.25">
      <c r="A32" s="12">
        <v>30</v>
      </c>
      <c r="B32" t="s">
        <v>1949</v>
      </c>
    </row>
    <row r="33" spans="1:2" x14ac:dyDescent="0.25">
      <c r="A33" s="12">
        <v>31</v>
      </c>
      <c r="B33" t="s">
        <v>1950</v>
      </c>
    </row>
    <row r="34" spans="1:2" x14ac:dyDescent="0.25">
      <c r="A34" s="12">
        <v>32</v>
      </c>
      <c r="B34" t="s">
        <v>1951</v>
      </c>
    </row>
    <row r="35" spans="1:2" x14ac:dyDescent="0.25">
      <c r="A35" s="12">
        <v>33</v>
      </c>
      <c r="B35" t="s">
        <v>1952</v>
      </c>
    </row>
    <row r="36" spans="1:2" x14ac:dyDescent="0.25">
      <c r="A36" s="12">
        <v>34</v>
      </c>
      <c r="B36" t="s">
        <v>1953</v>
      </c>
    </row>
    <row r="37" spans="1:2" x14ac:dyDescent="0.25">
      <c r="A37" s="12">
        <v>35</v>
      </c>
      <c r="B37" t="s">
        <v>1954</v>
      </c>
    </row>
    <row r="38" spans="1:2" x14ac:dyDescent="0.25">
      <c r="A38" s="12">
        <v>36</v>
      </c>
      <c r="B38" t="s">
        <v>1955</v>
      </c>
    </row>
    <row r="39" spans="1:2" x14ac:dyDescent="0.25">
      <c r="A39" s="12">
        <v>37</v>
      </c>
      <c r="B39" t="s">
        <v>1956</v>
      </c>
    </row>
    <row r="40" spans="1:2" x14ac:dyDescent="0.25">
      <c r="A40" s="12">
        <v>38</v>
      </c>
      <c r="B40" t="s">
        <v>1957</v>
      </c>
    </row>
    <row r="41" spans="1:2" x14ac:dyDescent="0.25">
      <c r="A41" s="12">
        <v>39</v>
      </c>
      <c r="B41" t="s">
        <v>1958</v>
      </c>
    </row>
    <row r="42" spans="1:2" x14ac:dyDescent="0.25">
      <c r="A42" s="12">
        <v>40</v>
      </c>
      <c r="B42" t="s">
        <v>1959</v>
      </c>
    </row>
    <row r="43" spans="1:2" x14ac:dyDescent="0.25">
      <c r="A43" s="12">
        <v>41</v>
      </c>
      <c r="B43" t="s">
        <v>1960</v>
      </c>
    </row>
    <row r="44" spans="1:2" x14ac:dyDescent="0.25">
      <c r="A44" s="12">
        <v>42</v>
      </c>
      <c r="B44" t="s">
        <v>1961</v>
      </c>
    </row>
    <row r="45" spans="1:2" x14ac:dyDescent="0.25">
      <c r="A45" s="12">
        <v>43</v>
      </c>
      <c r="B45" t="s">
        <v>1962</v>
      </c>
    </row>
    <row r="46" spans="1:2" x14ac:dyDescent="0.25">
      <c r="A46" s="12">
        <v>44</v>
      </c>
      <c r="B46" t="s">
        <v>1963</v>
      </c>
    </row>
    <row r="47" spans="1:2" x14ac:dyDescent="0.25">
      <c r="A47" s="12">
        <v>45</v>
      </c>
      <c r="B47" t="s">
        <v>1964</v>
      </c>
    </row>
    <row r="48" spans="1:2" x14ac:dyDescent="0.25">
      <c r="A48" s="12">
        <v>46</v>
      </c>
      <c r="B48" t="s">
        <v>1965</v>
      </c>
    </row>
    <row r="49" spans="1:2" x14ac:dyDescent="0.25">
      <c r="A49" s="12">
        <v>47</v>
      </c>
      <c r="B49" t="s">
        <v>1966</v>
      </c>
    </row>
    <row r="50" spans="1:2" x14ac:dyDescent="0.25">
      <c r="A50" s="12">
        <v>48</v>
      </c>
      <c r="B50" t="s">
        <v>1967</v>
      </c>
    </row>
    <row r="51" spans="1:2" x14ac:dyDescent="0.25">
      <c r="A51" s="12">
        <v>49</v>
      </c>
      <c r="B51" t="s">
        <v>1968</v>
      </c>
    </row>
    <row r="52" spans="1:2" x14ac:dyDescent="0.25">
      <c r="A52" s="12">
        <v>50</v>
      </c>
      <c r="B52" t="s">
        <v>1969</v>
      </c>
    </row>
    <row r="53" spans="1:2" x14ac:dyDescent="0.25">
      <c r="A53" s="12">
        <v>51</v>
      </c>
      <c r="B53" t="s">
        <v>1970</v>
      </c>
    </row>
    <row r="54" spans="1:2" x14ac:dyDescent="0.25">
      <c r="A54" s="12">
        <v>52</v>
      </c>
      <c r="B54" t="s">
        <v>1971</v>
      </c>
    </row>
    <row r="55" spans="1:2" x14ac:dyDescent="0.25">
      <c r="A55" s="12">
        <v>53</v>
      </c>
      <c r="B55" t="s">
        <v>1972</v>
      </c>
    </row>
    <row r="56" spans="1:2" x14ac:dyDescent="0.25">
      <c r="A56" s="12">
        <v>54</v>
      </c>
      <c r="B56" t="s">
        <v>1973</v>
      </c>
    </row>
    <row r="57" spans="1:2" x14ac:dyDescent="0.25">
      <c r="A57" s="12">
        <v>55</v>
      </c>
      <c r="B57" t="s">
        <v>1974</v>
      </c>
    </row>
    <row r="58" spans="1:2" x14ac:dyDescent="0.25">
      <c r="A58" s="12">
        <v>56</v>
      </c>
      <c r="B58" t="s">
        <v>1975</v>
      </c>
    </row>
    <row r="59" spans="1:2" x14ac:dyDescent="0.25">
      <c r="A59" s="12">
        <v>57</v>
      </c>
      <c r="B59" t="s">
        <v>1976</v>
      </c>
    </row>
    <row r="60" spans="1:2" x14ac:dyDescent="0.25">
      <c r="A60" s="12">
        <v>58</v>
      </c>
      <c r="B60" t="s">
        <v>1977</v>
      </c>
    </row>
    <row r="61" spans="1:2" x14ac:dyDescent="0.25">
      <c r="A61" s="12">
        <v>59</v>
      </c>
      <c r="B61" t="s">
        <v>1978</v>
      </c>
    </row>
    <row r="62" spans="1:2" x14ac:dyDescent="0.25">
      <c r="A62" s="12">
        <v>60</v>
      </c>
      <c r="B62" t="s">
        <v>1979</v>
      </c>
    </row>
    <row r="63" spans="1:2" x14ac:dyDescent="0.25">
      <c r="A63" s="12">
        <v>61</v>
      </c>
      <c r="B63" t="s">
        <v>1980</v>
      </c>
    </row>
    <row r="64" spans="1:2" x14ac:dyDescent="0.25">
      <c r="A64" s="12">
        <v>62</v>
      </c>
      <c r="B64" t="s">
        <v>1981</v>
      </c>
    </row>
    <row r="65" spans="1:2" x14ac:dyDescent="0.25">
      <c r="A65" s="12">
        <v>63</v>
      </c>
      <c r="B65" t="s">
        <v>1982</v>
      </c>
    </row>
    <row r="66" spans="1:2" x14ac:dyDescent="0.25">
      <c r="A66" s="12">
        <v>64</v>
      </c>
      <c r="B66" t="s">
        <v>1983</v>
      </c>
    </row>
    <row r="67" spans="1:2" x14ac:dyDescent="0.25">
      <c r="A67" s="12">
        <v>65</v>
      </c>
      <c r="B67" t="s">
        <v>1984</v>
      </c>
    </row>
    <row r="68" spans="1:2" x14ac:dyDescent="0.25">
      <c r="A68" s="12">
        <v>66</v>
      </c>
      <c r="B68" t="s">
        <v>1985</v>
      </c>
    </row>
    <row r="69" spans="1:2" x14ac:dyDescent="0.25">
      <c r="A69" s="12">
        <v>67</v>
      </c>
      <c r="B69" t="s">
        <v>1986</v>
      </c>
    </row>
    <row r="70" spans="1:2" x14ac:dyDescent="0.25">
      <c r="A70" s="12">
        <v>68</v>
      </c>
      <c r="B70" t="s">
        <v>1987</v>
      </c>
    </row>
    <row r="71" spans="1:2" x14ac:dyDescent="0.25">
      <c r="A71" s="12">
        <v>69</v>
      </c>
      <c r="B71" t="s">
        <v>1988</v>
      </c>
    </row>
    <row r="72" spans="1:2" x14ac:dyDescent="0.25">
      <c r="A72" s="12">
        <v>70</v>
      </c>
      <c r="B72" t="s">
        <v>1973</v>
      </c>
    </row>
    <row r="73" spans="1:2" x14ac:dyDescent="0.25">
      <c r="A73" s="12">
        <v>71</v>
      </c>
      <c r="B73" t="s">
        <v>1989</v>
      </c>
    </row>
    <row r="74" spans="1:2" x14ac:dyDescent="0.25">
      <c r="A74" s="12">
        <v>72</v>
      </c>
      <c r="B74" t="s">
        <v>1990</v>
      </c>
    </row>
    <row r="75" spans="1:2" x14ac:dyDescent="0.25">
      <c r="A75" s="12">
        <v>73</v>
      </c>
      <c r="B75" t="s">
        <v>1991</v>
      </c>
    </row>
    <row r="76" spans="1:2" x14ac:dyDescent="0.25">
      <c r="A76" s="12">
        <v>74</v>
      </c>
      <c r="B76" t="s">
        <v>1992</v>
      </c>
    </row>
    <row r="77" spans="1:2" x14ac:dyDescent="0.25">
      <c r="A77" s="12">
        <v>75</v>
      </c>
      <c r="B77" t="s">
        <v>1993</v>
      </c>
    </row>
    <row r="78" spans="1:2" x14ac:dyDescent="0.25">
      <c r="A78" s="12">
        <v>76</v>
      </c>
      <c r="B78" t="s">
        <v>1994</v>
      </c>
    </row>
    <row r="79" spans="1:2" x14ac:dyDescent="0.25">
      <c r="A79" s="12">
        <v>77</v>
      </c>
      <c r="B79" t="s">
        <v>1995</v>
      </c>
    </row>
    <row r="80" spans="1:2" x14ac:dyDescent="0.25">
      <c r="A80" s="12">
        <v>78</v>
      </c>
      <c r="B80" t="s">
        <v>1996</v>
      </c>
    </row>
    <row r="81" spans="1:2" x14ac:dyDescent="0.25">
      <c r="A81" s="12">
        <v>79</v>
      </c>
      <c r="B81" t="s">
        <v>1997</v>
      </c>
    </row>
    <row r="82" spans="1:2" x14ac:dyDescent="0.25">
      <c r="A82" s="12">
        <v>80</v>
      </c>
      <c r="B82" t="s">
        <v>1998</v>
      </c>
    </row>
    <row r="83" spans="1:2" x14ac:dyDescent="0.25">
      <c r="A83" s="12">
        <v>81</v>
      </c>
      <c r="B83" t="s">
        <v>1999</v>
      </c>
    </row>
    <row r="84" spans="1:2" x14ac:dyDescent="0.25">
      <c r="A84" s="12">
        <v>82</v>
      </c>
      <c r="B84" t="s">
        <v>2000</v>
      </c>
    </row>
    <row r="85" spans="1:2" x14ac:dyDescent="0.25">
      <c r="A85" s="12">
        <v>83</v>
      </c>
      <c r="B85" t="s">
        <v>2001</v>
      </c>
    </row>
    <row r="86" spans="1:2" x14ac:dyDescent="0.25">
      <c r="A86" s="12">
        <v>84</v>
      </c>
      <c r="B86" t="s">
        <v>2002</v>
      </c>
    </row>
    <row r="87" spans="1:2" x14ac:dyDescent="0.25">
      <c r="A87" s="12">
        <v>85</v>
      </c>
      <c r="B87" t="s">
        <v>2003</v>
      </c>
    </row>
    <row r="88" spans="1:2" x14ac:dyDescent="0.25">
      <c r="A88" s="12">
        <v>86</v>
      </c>
      <c r="B88" t="s">
        <v>2004</v>
      </c>
    </row>
    <row r="89" spans="1:2" x14ac:dyDescent="0.25">
      <c r="A89" s="12">
        <v>87</v>
      </c>
      <c r="B89" t="s">
        <v>2005</v>
      </c>
    </row>
    <row r="90" spans="1:2" x14ac:dyDescent="0.25">
      <c r="A90" s="12">
        <v>88</v>
      </c>
      <c r="B90" t="s">
        <v>2006</v>
      </c>
    </row>
    <row r="91" spans="1:2" x14ac:dyDescent="0.25">
      <c r="A91" s="12">
        <v>89</v>
      </c>
      <c r="B91" t="s">
        <v>2007</v>
      </c>
    </row>
    <row r="92" spans="1:2" x14ac:dyDescent="0.25">
      <c r="A92" s="12">
        <v>90</v>
      </c>
      <c r="B92" t="s">
        <v>2008</v>
      </c>
    </row>
    <row r="93" spans="1:2" x14ac:dyDescent="0.25">
      <c r="A93" s="12">
        <v>91</v>
      </c>
      <c r="B93" t="s">
        <v>2009</v>
      </c>
    </row>
    <row r="94" spans="1:2" x14ac:dyDescent="0.25">
      <c r="A94" s="12">
        <v>92</v>
      </c>
      <c r="B94" t="s">
        <v>2010</v>
      </c>
    </row>
    <row r="95" spans="1:2" x14ac:dyDescent="0.25">
      <c r="A95" s="12">
        <v>93</v>
      </c>
      <c r="B95" t="s">
        <v>2011</v>
      </c>
    </row>
    <row r="96" spans="1:2" x14ac:dyDescent="0.25">
      <c r="A96" s="12">
        <v>94</v>
      </c>
      <c r="B96" t="s">
        <v>2012</v>
      </c>
    </row>
    <row r="97" spans="1:2" x14ac:dyDescent="0.25">
      <c r="A97" s="12">
        <v>95</v>
      </c>
      <c r="B97" t="s">
        <v>2013</v>
      </c>
    </row>
    <row r="98" spans="1:2" x14ac:dyDescent="0.25">
      <c r="A98" s="12">
        <v>96</v>
      </c>
      <c r="B98" t="s">
        <v>2014</v>
      </c>
    </row>
    <row r="99" spans="1:2" x14ac:dyDescent="0.25">
      <c r="A99" s="12">
        <v>97</v>
      </c>
      <c r="B99" t="s">
        <v>2015</v>
      </c>
    </row>
    <row r="100" spans="1:2" x14ac:dyDescent="0.25">
      <c r="A100" s="12">
        <v>98</v>
      </c>
      <c r="B100" t="s">
        <v>2016</v>
      </c>
    </row>
    <row r="101" spans="1:2" x14ac:dyDescent="0.25">
      <c r="A101" s="12">
        <v>99</v>
      </c>
      <c r="B101" t="s">
        <v>2017</v>
      </c>
    </row>
    <row r="102" spans="1:2" x14ac:dyDescent="0.25">
      <c r="A102" s="12">
        <v>100</v>
      </c>
      <c r="B102" t="s">
        <v>2018</v>
      </c>
    </row>
    <row r="103" spans="1:2" x14ac:dyDescent="0.25">
      <c r="A103" s="12">
        <v>101</v>
      </c>
      <c r="B103" t="s">
        <v>2019</v>
      </c>
    </row>
    <row r="104" spans="1:2" x14ac:dyDescent="0.25">
      <c r="A104" s="12">
        <v>102</v>
      </c>
      <c r="B104" t="s">
        <v>2020</v>
      </c>
    </row>
    <row r="105" spans="1:2" x14ac:dyDescent="0.25">
      <c r="A105" s="12">
        <v>103</v>
      </c>
      <c r="B105" t="s">
        <v>2021</v>
      </c>
    </row>
    <row r="106" spans="1:2" x14ac:dyDescent="0.25">
      <c r="A106" s="12">
        <v>104</v>
      </c>
      <c r="B106" t="s">
        <v>2022</v>
      </c>
    </row>
    <row r="107" spans="1:2" x14ac:dyDescent="0.25">
      <c r="A107" s="12">
        <v>105</v>
      </c>
      <c r="B107" t="s">
        <v>2023</v>
      </c>
    </row>
    <row r="108" spans="1:2" x14ac:dyDescent="0.25">
      <c r="A108" s="12">
        <v>106</v>
      </c>
      <c r="B108" t="s">
        <v>2024</v>
      </c>
    </row>
    <row r="109" spans="1:2" x14ac:dyDescent="0.25">
      <c r="A109" s="12">
        <v>107</v>
      </c>
      <c r="B109" t="s">
        <v>2025</v>
      </c>
    </row>
    <row r="110" spans="1:2" x14ac:dyDescent="0.25">
      <c r="A110" s="12">
        <v>108</v>
      </c>
      <c r="B110" t="s">
        <v>2026</v>
      </c>
    </row>
    <row r="111" spans="1:2" x14ac:dyDescent="0.25">
      <c r="A111" s="12">
        <v>109</v>
      </c>
      <c r="B111" t="s">
        <v>2027</v>
      </c>
    </row>
    <row r="112" spans="1:2" x14ac:dyDescent="0.25">
      <c r="A112" s="12">
        <v>110</v>
      </c>
      <c r="B112" t="s">
        <v>2028</v>
      </c>
    </row>
    <row r="113" spans="1:2" x14ac:dyDescent="0.25">
      <c r="A113" s="12">
        <v>111</v>
      </c>
      <c r="B113" t="s">
        <v>2029</v>
      </c>
    </row>
    <row r="114" spans="1:2" x14ac:dyDescent="0.25">
      <c r="A114" s="12">
        <v>112</v>
      </c>
      <c r="B114" t="s">
        <v>2030</v>
      </c>
    </row>
    <row r="115" spans="1:2" x14ac:dyDescent="0.25">
      <c r="A115" s="12">
        <v>113</v>
      </c>
      <c r="B115" t="s">
        <v>2031</v>
      </c>
    </row>
    <row r="116" spans="1:2" x14ac:dyDescent="0.25">
      <c r="A116" s="12">
        <v>114</v>
      </c>
      <c r="B116" t="s">
        <v>2032</v>
      </c>
    </row>
    <row r="117" spans="1:2" x14ac:dyDescent="0.25">
      <c r="A117" s="12">
        <v>115</v>
      </c>
      <c r="B117" t="s">
        <v>2033</v>
      </c>
    </row>
    <row r="118" spans="1:2" x14ac:dyDescent="0.25">
      <c r="A118" s="12">
        <v>116</v>
      </c>
      <c r="B118" t="s">
        <v>2034</v>
      </c>
    </row>
    <row r="119" spans="1:2" x14ac:dyDescent="0.25">
      <c r="A119" s="12">
        <v>117</v>
      </c>
      <c r="B119" t="s">
        <v>2035</v>
      </c>
    </row>
    <row r="120" spans="1:2" x14ac:dyDescent="0.25">
      <c r="A120" s="12">
        <v>118</v>
      </c>
      <c r="B120" t="s">
        <v>2036</v>
      </c>
    </row>
    <row r="121" spans="1:2" x14ac:dyDescent="0.25">
      <c r="A121" s="12">
        <v>119</v>
      </c>
      <c r="B121" t="s">
        <v>2037</v>
      </c>
    </row>
    <row r="122" spans="1:2" x14ac:dyDescent="0.25">
      <c r="A122" s="12">
        <v>120</v>
      </c>
      <c r="B122" t="s">
        <v>2038</v>
      </c>
    </row>
    <row r="123" spans="1:2" x14ac:dyDescent="0.25">
      <c r="A123" s="12">
        <v>121</v>
      </c>
      <c r="B123" t="s">
        <v>2039</v>
      </c>
    </row>
    <row r="124" spans="1:2" x14ac:dyDescent="0.25">
      <c r="A124" s="12">
        <v>122</v>
      </c>
      <c r="B124" t="s">
        <v>2040</v>
      </c>
    </row>
    <row r="125" spans="1:2" x14ac:dyDescent="0.25">
      <c r="A125" s="12">
        <v>123</v>
      </c>
      <c r="B125" t="s">
        <v>2041</v>
      </c>
    </row>
    <row r="126" spans="1:2" x14ac:dyDescent="0.25">
      <c r="A126" s="12">
        <v>124</v>
      </c>
      <c r="B126" t="s">
        <v>2042</v>
      </c>
    </row>
    <row r="127" spans="1:2" x14ac:dyDescent="0.25">
      <c r="A127" s="12">
        <v>125</v>
      </c>
      <c r="B127" t="s">
        <v>2043</v>
      </c>
    </row>
    <row r="128" spans="1:2" x14ac:dyDescent="0.25">
      <c r="A128" s="12">
        <v>126</v>
      </c>
      <c r="B128" t="s">
        <v>2044</v>
      </c>
    </row>
    <row r="129" spans="1:2" x14ac:dyDescent="0.25">
      <c r="A129" s="12">
        <v>127</v>
      </c>
      <c r="B129" t="s">
        <v>2045</v>
      </c>
    </row>
    <row r="130" spans="1:2" x14ac:dyDescent="0.25">
      <c r="A130" s="12">
        <v>128</v>
      </c>
      <c r="B130" t="s">
        <v>2046</v>
      </c>
    </row>
    <row r="131" spans="1:2" x14ac:dyDescent="0.25">
      <c r="A131" s="12">
        <v>129</v>
      </c>
      <c r="B131" t="s">
        <v>2047</v>
      </c>
    </row>
    <row r="132" spans="1:2" x14ac:dyDescent="0.25">
      <c r="A132" s="12">
        <v>130</v>
      </c>
      <c r="B132" t="s">
        <v>2048</v>
      </c>
    </row>
    <row r="133" spans="1:2" x14ac:dyDescent="0.25">
      <c r="A133" s="12">
        <v>131</v>
      </c>
      <c r="B133" t="s">
        <v>2049</v>
      </c>
    </row>
    <row r="134" spans="1:2" x14ac:dyDescent="0.25">
      <c r="A134" s="12">
        <v>132</v>
      </c>
      <c r="B134" t="s">
        <v>2050</v>
      </c>
    </row>
    <row r="135" spans="1:2" x14ac:dyDescent="0.25">
      <c r="A135" s="12">
        <v>133</v>
      </c>
      <c r="B135" t="s">
        <v>2051</v>
      </c>
    </row>
    <row r="136" spans="1:2" x14ac:dyDescent="0.25">
      <c r="A136" s="12">
        <v>134</v>
      </c>
      <c r="B136" t="s">
        <v>2052</v>
      </c>
    </row>
    <row r="137" spans="1:2" x14ac:dyDescent="0.25">
      <c r="A137" s="12">
        <v>135</v>
      </c>
      <c r="B137" t="s">
        <v>2053</v>
      </c>
    </row>
    <row r="138" spans="1:2" x14ac:dyDescent="0.25">
      <c r="A138" s="12">
        <v>136</v>
      </c>
      <c r="B138" t="s">
        <v>2054</v>
      </c>
    </row>
    <row r="139" spans="1:2" x14ac:dyDescent="0.25">
      <c r="A139" s="12">
        <v>137</v>
      </c>
      <c r="B139" t="s">
        <v>2055</v>
      </c>
    </row>
    <row r="140" spans="1:2" x14ac:dyDescent="0.25">
      <c r="A140" s="12">
        <v>138</v>
      </c>
      <c r="B140" t="s">
        <v>2056</v>
      </c>
    </row>
    <row r="141" spans="1:2" x14ac:dyDescent="0.25">
      <c r="A141" s="12">
        <v>139</v>
      </c>
      <c r="B141" t="s">
        <v>2057</v>
      </c>
    </row>
    <row r="142" spans="1:2" x14ac:dyDescent="0.25">
      <c r="A142" s="12">
        <v>140</v>
      </c>
      <c r="B142" t="s">
        <v>2058</v>
      </c>
    </row>
    <row r="143" spans="1:2" x14ac:dyDescent="0.25">
      <c r="A143" s="12">
        <v>141</v>
      </c>
      <c r="B143" t="s">
        <v>2059</v>
      </c>
    </row>
    <row r="144" spans="1:2" x14ac:dyDescent="0.25">
      <c r="A144" s="12">
        <v>142</v>
      </c>
      <c r="B144" t="s">
        <v>2060</v>
      </c>
    </row>
    <row r="145" spans="1:2" x14ac:dyDescent="0.25">
      <c r="A145" s="12">
        <v>143</v>
      </c>
      <c r="B145" t="s">
        <v>2061</v>
      </c>
    </row>
    <row r="146" spans="1:2" x14ac:dyDescent="0.25">
      <c r="A146" s="12">
        <v>144</v>
      </c>
      <c r="B146" t="s">
        <v>2062</v>
      </c>
    </row>
    <row r="147" spans="1:2" x14ac:dyDescent="0.25">
      <c r="A147" s="12">
        <v>145</v>
      </c>
      <c r="B147" t="s">
        <v>2063</v>
      </c>
    </row>
    <row r="148" spans="1:2" x14ac:dyDescent="0.25">
      <c r="A148" s="12">
        <v>146</v>
      </c>
      <c r="B148" t="s">
        <v>2064</v>
      </c>
    </row>
    <row r="149" spans="1:2" x14ac:dyDescent="0.25">
      <c r="A149" s="12">
        <v>147</v>
      </c>
      <c r="B149" t="s">
        <v>2065</v>
      </c>
    </row>
    <row r="150" spans="1:2" x14ac:dyDescent="0.25">
      <c r="A150" s="12">
        <v>148</v>
      </c>
      <c r="B150" t="s">
        <v>2066</v>
      </c>
    </row>
    <row r="151" spans="1:2" x14ac:dyDescent="0.25">
      <c r="A151" s="12">
        <v>149</v>
      </c>
      <c r="B151" t="s">
        <v>2067</v>
      </c>
    </row>
    <row r="152" spans="1:2" x14ac:dyDescent="0.25">
      <c r="A152" s="12">
        <v>150</v>
      </c>
      <c r="B152" t="s">
        <v>2068</v>
      </c>
    </row>
    <row r="153" spans="1:2" x14ac:dyDescent="0.25">
      <c r="A153" s="12">
        <v>151</v>
      </c>
      <c r="B153" t="s">
        <v>2069</v>
      </c>
    </row>
    <row r="154" spans="1:2" x14ac:dyDescent="0.25">
      <c r="A154" s="12">
        <v>152</v>
      </c>
      <c r="B154" t="s">
        <v>2070</v>
      </c>
    </row>
    <row r="155" spans="1:2" x14ac:dyDescent="0.25">
      <c r="A155" s="12">
        <v>153</v>
      </c>
      <c r="B155" t="s">
        <v>2071</v>
      </c>
    </row>
    <row r="156" spans="1:2" x14ac:dyDescent="0.25">
      <c r="A156" s="12">
        <v>154</v>
      </c>
      <c r="B156" t="s">
        <v>2072</v>
      </c>
    </row>
    <row r="157" spans="1:2" x14ac:dyDescent="0.25">
      <c r="A157" s="12">
        <v>155</v>
      </c>
      <c r="B157" t="s">
        <v>2073</v>
      </c>
    </row>
    <row r="158" spans="1:2" x14ac:dyDescent="0.25">
      <c r="A158" s="12">
        <v>156</v>
      </c>
      <c r="B158" t="s">
        <v>2074</v>
      </c>
    </row>
    <row r="159" spans="1:2" x14ac:dyDescent="0.25">
      <c r="A159" s="12">
        <v>157</v>
      </c>
      <c r="B159" t="s">
        <v>2075</v>
      </c>
    </row>
    <row r="160" spans="1:2" x14ac:dyDescent="0.25">
      <c r="A160" s="12">
        <v>158</v>
      </c>
      <c r="B160" t="s">
        <v>2076</v>
      </c>
    </row>
    <row r="161" spans="1:2" x14ac:dyDescent="0.25">
      <c r="A161" s="12">
        <v>159</v>
      </c>
      <c r="B161" t="s">
        <v>2077</v>
      </c>
    </row>
    <row r="162" spans="1:2" x14ac:dyDescent="0.25">
      <c r="A162" s="12">
        <v>160</v>
      </c>
      <c r="B162" t="s">
        <v>2078</v>
      </c>
    </row>
    <row r="163" spans="1:2" x14ac:dyDescent="0.25">
      <c r="A163" s="12">
        <v>161</v>
      </c>
      <c r="B163" t="s">
        <v>2079</v>
      </c>
    </row>
    <row r="164" spans="1:2" x14ac:dyDescent="0.25">
      <c r="A164" s="12">
        <v>162</v>
      </c>
      <c r="B164" t="s">
        <v>2080</v>
      </c>
    </row>
    <row r="165" spans="1:2" x14ac:dyDescent="0.25">
      <c r="A165" s="12">
        <v>163</v>
      </c>
      <c r="B165" t="s">
        <v>2081</v>
      </c>
    </row>
    <row r="166" spans="1:2" x14ac:dyDescent="0.25">
      <c r="A166" s="12">
        <v>164</v>
      </c>
      <c r="B166" t="s">
        <v>2082</v>
      </c>
    </row>
    <row r="167" spans="1:2" x14ac:dyDescent="0.25">
      <c r="A167" s="12">
        <v>165</v>
      </c>
      <c r="B167" t="s">
        <v>2083</v>
      </c>
    </row>
    <row r="168" spans="1:2" x14ac:dyDescent="0.25">
      <c r="A168" s="12">
        <v>166</v>
      </c>
      <c r="B168" t="s">
        <v>2084</v>
      </c>
    </row>
    <row r="169" spans="1:2" x14ac:dyDescent="0.25">
      <c r="A169" s="12">
        <v>167</v>
      </c>
      <c r="B169" t="s">
        <v>2085</v>
      </c>
    </row>
    <row r="170" spans="1:2" x14ac:dyDescent="0.25">
      <c r="A170" s="12">
        <v>168</v>
      </c>
      <c r="B170" t="s">
        <v>2086</v>
      </c>
    </row>
    <row r="171" spans="1:2" x14ac:dyDescent="0.25">
      <c r="A171" s="12">
        <v>169</v>
      </c>
      <c r="B171" t="s">
        <v>2087</v>
      </c>
    </row>
    <row r="172" spans="1:2" x14ac:dyDescent="0.25">
      <c r="A172" s="12">
        <v>170</v>
      </c>
      <c r="B172" t="s">
        <v>2088</v>
      </c>
    </row>
    <row r="173" spans="1:2" x14ac:dyDescent="0.25">
      <c r="A173" s="12">
        <v>171</v>
      </c>
      <c r="B173" t="s">
        <v>2089</v>
      </c>
    </row>
    <row r="174" spans="1:2" x14ac:dyDescent="0.25">
      <c r="A174" s="12">
        <v>172</v>
      </c>
      <c r="B174" t="s">
        <v>2090</v>
      </c>
    </row>
    <row r="175" spans="1:2" x14ac:dyDescent="0.25">
      <c r="A175" s="12">
        <v>173</v>
      </c>
      <c r="B175" t="s">
        <v>2091</v>
      </c>
    </row>
    <row r="176" spans="1:2" x14ac:dyDescent="0.25">
      <c r="A176" s="12">
        <v>174</v>
      </c>
      <c r="B176" t="s">
        <v>2092</v>
      </c>
    </row>
    <row r="177" spans="1:2" x14ac:dyDescent="0.25">
      <c r="A177" s="12">
        <v>175</v>
      </c>
      <c r="B177" t="s">
        <v>2093</v>
      </c>
    </row>
    <row r="178" spans="1:2" x14ac:dyDescent="0.25">
      <c r="A178" s="12">
        <v>176</v>
      </c>
      <c r="B178" t="s">
        <v>2094</v>
      </c>
    </row>
    <row r="179" spans="1:2" x14ac:dyDescent="0.25">
      <c r="A179" s="12">
        <v>177</v>
      </c>
      <c r="B179" t="s">
        <v>2095</v>
      </c>
    </row>
    <row r="180" spans="1:2" x14ac:dyDescent="0.25">
      <c r="A180" s="12">
        <v>178</v>
      </c>
      <c r="B180" t="s">
        <v>2096</v>
      </c>
    </row>
    <row r="181" spans="1:2" x14ac:dyDescent="0.25">
      <c r="A181" s="12">
        <v>179</v>
      </c>
      <c r="B181" t="s">
        <v>2097</v>
      </c>
    </row>
    <row r="182" spans="1:2" x14ac:dyDescent="0.25">
      <c r="A182" s="12">
        <v>180</v>
      </c>
      <c r="B182" t="s">
        <v>2098</v>
      </c>
    </row>
    <row r="183" spans="1:2" x14ac:dyDescent="0.25">
      <c r="A183" s="12">
        <v>181</v>
      </c>
      <c r="B183" t="s">
        <v>2099</v>
      </c>
    </row>
    <row r="184" spans="1:2" x14ac:dyDescent="0.25">
      <c r="A184" s="12">
        <v>182</v>
      </c>
      <c r="B184" t="s">
        <v>2100</v>
      </c>
    </row>
    <row r="185" spans="1:2" x14ac:dyDescent="0.25">
      <c r="A185" s="12">
        <v>183</v>
      </c>
      <c r="B185" t="s">
        <v>2101</v>
      </c>
    </row>
    <row r="186" spans="1:2" x14ac:dyDescent="0.25">
      <c r="A186" s="12">
        <v>184</v>
      </c>
      <c r="B186" t="s">
        <v>2102</v>
      </c>
    </row>
    <row r="187" spans="1:2" x14ac:dyDescent="0.25">
      <c r="A187" s="12">
        <v>185</v>
      </c>
      <c r="B187" t="s">
        <v>2103</v>
      </c>
    </row>
    <row r="188" spans="1:2" x14ac:dyDescent="0.25">
      <c r="A188" s="12">
        <v>186</v>
      </c>
      <c r="B188" t="s">
        <v>2104</v>
      </c>
    </row>
    <row r="189" spans="1:2" x14ac:dyDescent="0.25">
      <c r="A189" s="12">
        <v>187</v>
      </c>
      <c r="B189" t="s">
        <v>2105</v>
      </c>
    </row>
    <row r="190" spans="1:2" x14ac:dyDescent="0.25">
      <c r="A190" s="12">
        <v>188</v>
      </c>
      <c r="B190" t="s">
        <v>2106</v>
      </c>
    </row>
    <row r="191" spans="1:2" x14ac:dyDescent="0.25">
      <c r="A191" s="12">
        <v>189</v>
      </c>
      <c r="B191" t="s">
        <v>2107</v>
      </c>
    </row>
    <row r="192" spans="1:2" x14ac:dyDescent="0.25">
      <c r="A192" s="12">
        <v>190</v>
      </c>
      <c r="B192" t="s">
        <v>2108</v>
      </c>
    </row>
    <row r="193" spans="1:2" x14ac:dyDescent="0.25">
      <c r="A193" s="12">
        <v>191</v>
      </c>
      <c r="B193" t="s">
        <v>2109</v>
      </c>
    </row>
    <row r="194" spans="1:2" x14ac:dyDescent="0.25">
      <c r="A194" s="12">
        <v>192</v>
      </c>
      <c r="B194" t="s">
        <v>2110</v>
      </c>
    </row>
    <row r="195" spans="1:2" x14ac:dyDescent="0.25">
      <c r="A195" s="12">
        <v>193</v>
      </c>
      <c r="B195" t="s">
        <v>2111</v>
      </c>
    </row>
    <row r="196" spans="1:2" x14ac:dyDescent="0.25">
      <c r="A196" s="12">
        <v>194</v>
      </c>
      <c r="B196" t="s">
        <v>2112</v>
      </c>
    </row>
    <row r="197" spans="1:2" x14ac:dyDescent="0.25">
      <c r="A197" s="12">
        <v>195</v>
      </c>
      <c r="B197" t="s">
        <v>2113</v>
      </c>
    </row>
    <row r="198" spans="1:2" x14ac:dyDescent="0.25">
      <c r="A198" s="12">
        <v>196</v>
      </c>
      <c r="B198" t="s">
        <v>2114</v>
      </c>
    </row>
    <row r="199" spans="1:2" x14ac:dyDescent="0.25">
      <c r="A199" s="12">
        <v>197</v>
      </c>
      <c r="B199" t="s">
        <v>2115</v>
      </c>
    </row>
    <row r="200" spans="1:2" x14ac:dyDescent="0.25">
      <c r="A200" s="12">
        <v>198</v>
      </c>
      <c r="B200" t="s">
        <v>2116</v>
      </c>
    </row>
    <row r="201" spans="1:2" x14ac:dyDescent="0.25">
      <c r="A201" s="12">
        <v>199</v>
      </c>
      <c r="B201" t="s">
        <v>2117</v>
      </c>
    </row>
    <row r="202" spans="1:2" x14ac:dyDescent="0.25">
      <c r="A202" s="12">
        <v>200</v>
      </c>
      <c r="B202" t="s">
        <v>2118</v>
      </c>
    </row>
    <row r="203" spans="1:2" x14ac:dyDescent="0.25">
      <c r="A203" s="12">
        <v>201</v>
      </c>
      <c r="B203" t="s">
        <v>2119</v>
      </c>
    </row>
    <row r="204" spans="1:2" x14ac:dyDescent="0.25">
      <c r="A204" s="12">
        <v>202</v>
      </c>
      <c r="B204" t="s">
        <v>2120</v>
      </c>
    </row>
    <row r="205" spans="1:2" x14ac:dyDescent="0.25">
      <c r="A205" s="12">
        <v>203</v>
      </c>
      <c r="B205" t="s">
        <v>2121</v>
      </c>
    </row>
    <row r="206" spans="1:2" x14ac:dyDescent="0.25">
      <c r="A206" s="12">
        <v>204</v>
      </c>
      <c r="B206" t="s">
        <v>2122</v>
      </c>
    </row>
    <row r="207" spans="1:2" x14ac:dyDescent="0.25">
      <c r="A207" s="12">
        <v>205</v>
      </c>
      <c r="B207" t="s">
        <v>2123</v>
      </c>
    </row>
    <row r="208" spans="1:2" x14ac:dyDescent="0.25">
      <c r="A208" s="12">
        <v>206</v>
      </c>
      <c r="B208" t="s">
        <v>2124</v>
      </c>
    </row>
    <row r="209" spans="1:2" x14ac:dyDescent="0.25">
      <c r="A209" s="12">
        <v>207</v>
      </c>
      <c r="B209" t="s">
        <v>2125</v>
      </c>
    </row>
    <row r="210" spans="1:2" x14ac:dyDescent="0.25">
      <c r="A210" s="12">
        <v>208</v>
      </c>
      <c r="B210" t="s">
        <v>2126</v>
      </c>
    </row>
    <row r="211" spans="1:2" x14ac:dyDescent="0.25">
      <c r="A211" s="12">
        <v>209</v>
      </c>
      <c r="B211" t="s">
        <v>1973</v>
      </c>
    </row>
    <row r="212" spans="1:2" x14ac:dyDescent="0.25">
      <c r="A212" s="12">
        <v>210</v>
      </c>
      <c r="B212" t="s">
        <v>2127</v>
      </c>
    </row>
    <row r="213" spans="1:2" x14ac:dyDescent="0.25">
      <c r="A213" s="12">
        <v>211</v>
      </c>
      <c r="B213" t="s">
        <v>2127</v>
      </c>
    </row>
    <row r="214" spans="1:2" x14ac:dyDescent="0.25">
      <c r="A214" s="12">
        <v>212</v>
      </c>
      <c r="B214" t="s">
        <v>2127</v>
      </c>
    </row>
    <row r="215" spans="1:2" x14ac:dyDescent="0.25">
      <c r="A215" s="12">
        <v>213</v>
      </c>
      <c r="B215" t="s">
        <v>2128</v>
      </c>
    </row>
    <row r="216" spans="1:2" x14ac:dyDescent="0.25">
      <c r="A216" s="12">
        <v>214</v>
      </c>
      <c r="B216" t="s">
        <v>2129</v>
      </c>
    </row>
    <row r="217" spans="1:2" x14ac:dyDescent="0.25">
      <c r="A217" s="12">
        <v>215</v>
      </c>
      <c r="B217" t="s">
        <v>2130</v>
      </c>
    </row>
    <row r="218" spans="1:2" x14ac:dyDescent="0.25">
      <c r="A218" s="12">
        <v>216</v>
      </c>
      <c r="B218" t="s">
        <v>2131</v>
      </c>
    </row>
    <row r="219" spans="1:2" x14ac:dyDescent="0.25">
      <c r="A219" s="12">
        <v>217</v>
      </c>
      <c r="B219" t="s">
        <v>2132</v>
      </c>
    </row>
    <row r="220" spans="1:2" x14ac:dyDescent="0.25">
      <c r="A220" s="12">
        <v>218</v>
      </c>
      <c r="B220" t="s">
        <v>2133</v>
      </c>
    </row>
    <row r="221" spans="1:2" x14ac:dyDescent="0.25">
      <c r="A221" s="12">
        <v>219</v>
      </c>
      <c r="B221" t="s">
        <v>2134</v>
      </c>
    </row>
    <row r="222" spans="1:2" x14ac:dyDescent="0.25">
      <c r="A222" s="12">
        <v>220</v>
      </c>
      <c r="B222" t="s">
        <v>2135</v>
      </c>
    </row>
    <row r="223" spans="1:2" x14ac:dyDescent="0.25">
      <c r="A223" s="12">
        <v>221</v>
      </c>
      <c r="B223" t="s">
        <v>2136</v>
      </c>
    </row>
    <row r="224" spans="1:2" x14ac:dyDescent="0.25">
      <c r="A224" s="12">
        <v>222</v>
      </c>
      <c r="B224" t="s">
        <v>1973</v>
      </c>
    </row>
    <row r="225" spans="1:2" x14ac:dyDescent="0.25">
      <c r="A225" s="12">
        <v>223</v>
      </c>
      <c r="B225" t="s">
        <v>1973</v>
      </c>
    </row>
    <row r="226" spans="1:2" x14ac:dyDescent="0.25">
      <c r="A226" s="12">
        <v>224</v>
      </c>
      <c r="B226" t="s">
        <v>1973</v>
      </c>
    </row>
    <row r="227" spans="1:2" x14ac:dyDescent="0.25">
      <c r="A227" s="12">
        <v>225</v>
      </c>
      <c r="B227" t="s">
        <v>2137</v>
      </c>
    </row>
    <row r="228" spans="1:2" x14ac:dyDescent="0.25">
      <c r="A228" s="12">
        <v>226</v>
      </c>
      <c r="B228" t="s">
        <v>2138</v>
      </c>
    </row>
    <row r="229" spans="1:2" x14ac:dyDescent="0.25">
      <c r="A229" s="12">
        <v>227</v>
      </c>
      <c r="B229" t="s">
        <v>2139</v>
      </c>
    </row>
    <row r="230" spans="1:2" x14ac:dyDescent="0.25">
      <c r="A230" s="12">
        <v>228</v>
      </c>
      <c r="B230" t="s">
        <v>1973</v>
      </c>
    </row>
    <row r="231" spans="1:2" x14ac:dyDescent="0.25">
      <c r="A231" s="12">
        <v>229</v>
      </c>
      <c r="B231" t="s">
        <v>2140</v>
      </c>
    </row>
    <row r="232" spans="1:2" x14ac:dyDescent="0.25">
      <c r="A232" s="12">
        <v>230</v>
      </c>
      <c r="B232" t="s">
        <v>2141</v>
      </c>
    </row>
    <row r="233" spans="1:2" x14ac:dyDescent="0.25">
      <c r="A233" s="12">
        <v>231</v>
      </c>
      <c r="B233" t="s">
        <v>2142</v>
      </c>
    </row>
    <row r="234" spans="1:2" x14ac:dyDescent="0.25">
      <c r="A234" s="12">
        <v>232</v>
      </c>
      <c r="B234" t="s">
        <v>2143</v>
      </c>
    </row>
    <row r="235" spans="1:2" x14ac:dyDescent="0.25">
      <c r="A235" s="12">
        <v>233</v>
      </c>
      <c r="B235" t="s">
        <v>2144</v>
      </c>
    </row>
    <row r="236" spans="1:2" x14ac:dyDescent="0.25">
      <c r="A236" s="12">
        <v>234</v>
      </c>
      <c r="B236" t="s">
        <v>2145</v>
      </c>
    </row>
    <row r="237" spans="1:2" x14ac:dyDescent="0.25">
      <c r="A237" s="12">
        <v>235</v>
      </c>
      <c r="B237" t="s">
        <v>2146</v>
      </c>
    </row>
    <row r="238" spans="1:2" x14ac:dyDescent="0.25">
      <c r="A238" s="12">
        <v>236</v>
      </c>
      <c r="B238" t="s">
        <v>2147</v>
      </c>
    </row>
    <row r="239" spans="1:2" x14ac:dyDescent="0.25">
      <c r="A239" s="12">
        <v>237</v>
      </c>
      <c r="B239" t="s">
        <v>2148</v>
      </c>
    </row>
    <row r="240" spans="1:2" x14ac:dyDescent="0.25">
      <c r="A240" s="12">
        <v>238</v>
      </c>
      <c r="B240" t="s">
        <v>2149</v>
      </c>
    </row>
    <row r="241" spans="1:2" x14ac:dyDescent="0.25">
      <c r="A241" s="12">
        <v>239</v>
      </c>
      <c r="B241" t="s">
        <v>2150</v>
      </c>
    </row>
    <row r="242" spans="1:2" x14ac:dyDescent="0.25">
      <c r="A242" s="12">
        <v>240</v>
      </c>
      <c r="B242" t="s">
        <v>2151</v>
      </c>
    </row>
    <row r="243" spans="1:2" x14ac:dyDescent="0.25">
      <c r="A243" s="12">
        <v>241</v>
      </c>
      <c r="B243" t="s">
        <v>2152</v>
      </c>
    </row>
    <row r="244" spans="1:2" x14ac:dyDescent="0.25">
      <c r="A244" s="12">
        <v>242</v>
      </c>
      <c r="B244" t="s">
        <v>2153</v>
      </c>
    </row>
    <row r="245" spans="1:2" x14ac:dyDescent="0.25">
      <c r="A245" s="12">
        <v>243</v>
      </c>
      <c r="B245" t="s">
        <v>2154</v>
      </c>
    </row>
    <row r="246" spans="1:2" x14ac:dyDescent="0.25">
      <c r="A246" s="12">
        <v>244</v>
      </c>
      <c r="B246" t="s">
        <v>2155</v>
      </c>
    </row>
    <row r="247" spans="1:2" x14ac:dyDescent="0.25">
      <c r="A247" s="12">
        <v>245</v>
      </c>
      <c r="B247" t="s">
        <v>2156</v>
      </c>
    </row>
    <row r="248" spans="1:2" x14ac:dyDescent="0.25">
      <c r="A248" s="12">
        <v>246</v>
      </c>
      <c r="B248" t="s">
        <v>2157</v>
      </c>
    </row>
    <row r="249" spans="1:2" x14ac:dyDescent="0.25">
      <c r="A249" s="12">
        <v>247</v>
      </c>
      <c r="B249" t="s">
        <v>2158</v>
      </c>
    </row>
    <row r="250" spans="1:2" x14ac:dyDescent="0.25">
      <c r="A250" s="12">
        <v>248</v>
      </c>
      <c r="B250" t="s">
        <v>1973</v>
      </c>
    </row>
    <row r="251" spans="1:2" x14ac:dyDescent="0.25">
      <c r="A251" s="12">
        <v>249</v>
      </c>
      <c r="B251" t="s">
        <v>2159</v>
      </c>
    </row>
    <row r="252" spans="1:2" x14ac:dyDescent="0.25">
      <c r="A252" s="12">
        <v>250</v>
      </c>
      <c r="B252" t="s">
        <v>2159</v>
      </c>
    </row>
    <row r="253" spans="1:2" x14ac:dyDescent="0.25">
      <c r="A253" s="12">
        <v>251</v>
      </c>
      <c r="B253" t="s">
        <v>2160</v>
      </c>
    </row>
    <row r="254" spans="1:2" x14ac:dyDescent="0.25">
      <c r="A254" s="12">
        <v>252</v>
      </c>
      <c r="B254" t="s">
        <v>2161</v>
      </c>
    </row>
    <row r="255" spans="1:2" x14ac:dyDescent="0.25">
      <c r="A255" s="12">
        <v>253</v>
      </c>
      <c r="B255" t="s">
        <v>2162</v>
      </c>
    </row>
    <row r="256" spans="1:2" x14ac:dyDescent="0.25">
      <c r="A256" s="12">
        <v>254</v>
      </c>
      <c r="B256" t="s">
        <v>2163</v>
      </c>
    </row>
    <row r="257" spans="1:2" x14ac:dyDescent="0.25">
      <c r="A257" s="12">
        <v>255</v>
      </c>
      <c r="B257" t="s">
        <v>2164</v>
      </c>
    </row>
    <row r="258" spans="1:2" x14ac:dyDescent="0.25">
      <c r="A258" s="12">
        <v>256</v>
      </c>
      <c r="B258" t="s">
        <v>2165</v>
      </c>
    </row>
    <row r="259" spans="1:2" x14ac:dyDescent="0.25">
      <c r="A259" s="12">
        <v>257</v>
      </c>
      <c r="B259" t="s">
        <v>2166</v>
      </c>
    </row>
    <row r="260" spans="1:2" x14ac:dyDescent="0.25">
      <c r="A260" s="12">
        <v>258</v>
      </c>
      <c r="B260" t="s">
        <v>2167</v>
      </c>
    </row>
    <row r="261" spans="1:2" x14ac:dyDescent="0.25">
      <c r="A261" s="12">
        <v>259</v>
      </c>
      <c r="B261" t="s">
        <v>1973</v>
      </c>
    </row>
    <row r="262" spans="1:2" x14ac:dyDescent="0.25">
      <c r="A262" s="12">
        <v>260</v>
      </c>
      <c r="B262" t="s">
        <v>2168</v>
      </c>
    </row>
    <row r="263" spans="1:2" x14ac:dyDescent="0.25">
      <c r="A263" s="12">
        <v>261</v>
      </c>
      <c r="B263" t="s">
        <v>2169</v>
      </c>
    </row>
    <row r="264" spans="1:2" x14ac:dyDescent="0.25">
      <c r="A264" s="12">
        <v>262</v>
      </c>
      <c r="B264" t="s">
        <v>2170</v>
      </c>
    </row>
    <row r="265" spans="1:2" x14ac:dyDescent="0.25">
      <c r="A265" s="12">
        <v>263</v>
      </c>
      <c r="B265" t="s">
        <v>2171</v>
      </c>
    </row>
    <row r="266" spans="1:2" x14ac:dyDescent="0.25">
      <c r="A266" s="12">
        <v>264</v>
      </c>
      <c r="B266" t="s">
        <v>2172</v>
      </c>
    </row>
    <row r="267" spans="1:2" x14ac:dyDescent="0.25">
      <c r="A267" s="12">
        <v>265</v>
      </c>
      <c r="B267" t="s">
        <v>2173</v>
      </c>
    </row>
    <row r="268" spans="1:2" x14ac:dyDescent="0.25">
      <c r="A268" s="12">
        <v>266</v>
      </c>
      <c r="B268" t="s">
        <v>2174</v>
      </c>
    </row>
    <row r="269" spans="1:2" x14ac:dyDescent="0.25">
      <c r="A269" s="12">
        <v>267</v>
      </c>
      <c r="B269" t="s">
        <v>2175</v>
      </c>
    </row>
    <row r="270" spans="1:2" x14ac:dyDescent="0.25">
      <c r="A270" s="12">
        <v>268</v>
      </c>
      <c r="B270" t="s">
        <v>2176</v>
      </c>
    </row>
    <row r="271" spans="1:2" x14ac:dyDescent="0.25">
      <c r="A271" s="12">
        <v>269</v>
      </c>
      <c r="B271" t="s">
        <v>2177</v>
      </c>
    </row>
    <row r="272" spans="1:2" x14ac:dyDescent="0.25">
      <c r="A272" s="12">
        <v>270</v>
      </c>
      <c r="B272" t="s">
        <v>2178</v>
      </c>
    </row>
    <row r="273" spans="1:2" x14ac:dyDescent="0.25">
      <c r="A273" s="12">
        <v>271</v>
      </c>
      <c r="B273" t="s">
        <v>1973</v>
      </c>
    </row>
    <row r="274" spans="1:2" x14ac:dyDescent="0.25">
      <c r="A274" s="12">
        <v>272</v>
      </c>
      <c r="B274" t="s">
        <v>2179</v>
      </c>
    </row>
    <row r="275" spans="1:2" x14ac:dyDescent="0.25">
      <c r="A275" s="12">
        <v>273</v>
      </c>
      <c r="B275" t="s">
        <v>2180</v>
      </c>
    </row>
    <row r="276" spans="1:2" x14ac:dyDescent="0.25">
      <c r="A276" s="12">
        <v>274</v>
      </c>
      <c r="B276" t="s">
        <v>2181</v>
      </c>
    </row>
    <row r="277" spans="1:2" x14ac:dyDescent="0.25">
      <c r="A277" s="12">
        <v>275</v>
      </c>
      <c r="B277" t="s">
        <v>2182</v>
      </c>
    </row>
    <row r="278" spans="1:2" x14ac:dyDescent="0.25">
      <c r="A278" s="12">
        <v>276</v>
      </c>
      <c r="B278" t="s">
        <v>2183</v>
      </c>
    </row>
    <row r="279" spans="1:2" x14ac:dyDescent="0.25">
      <c r="A279" s="12">
        <v>277</v>
      </c>
      <c r="B279" t="s">
        <v>2184</v>
      </c>
    </row>
    <row r="280" spans="1:2" x14ac:dyDescent="0.25">
      <c r="A280" s="12">
        <v>278</v>
      </c>
      <c r="B280" t="s">
        <v>2185</v>
      </c>
    </row>
    <row r="281" spans="1:2" x14ac:dyDescent="0.25">
      <c r="A281" s="12">
        <v>279</v>
      </c>
      <c r="B281" t="s">
        <v>2186</v>
      </c>
    </row>
    <row r="282" spans="1:2" x14ac:dyDescent="0.25">
      <c r="A282" s="12">
        <v>280</v>
      </c>
      <c r="B282" t="s">
        <v>2187</v>
      </c>
    </row>
    <row r="283" spans="1:2" x14ac:dyDescent="0.25">
      <c r="A283" s="12">
        <v>281</v>
      </c>
      <c r="B283" t="s">
        <v>2188</v>
      </c>
    </row>
    <row r="284" spans="1:2" x14ac:dyDescent="0.25">
      <c r="A284" s="12">
        <v>282</v>
      </c>
      <c r="B284" t="s">
        <v>2189</v>
      </c>
    </row>
    <row r="285" spans="1:2" x14ac:dyDescent="0.25">
      <c r="A285" s="12">
        <v>283</v>
      </c>
      <c r="B285" t="s">
        <v>1973</v>
      </c>
    </row>
    <row r="286" spans="1:2" x14ac:dyDescent="0.25">
      <c r="A286" s="12">
        <v>284</v>
      </c>
      <c r="B286" t="s">
        <v>2190</v>
      </c>
    </row>
    <row r="287" spans="1:2" x14ac:dyDescent="0.25">
      <c r="A287" s="12">
        <v>285</v>
      </c>
      <c r="B287" t="s">
        <v>2191</v>
      </c>
    </row>
    <row r="288" spans="1:2" x14ac:dyDescent="0.25">
      <c r="A288" s="12">
        <v>286</v>
      </c>
      <c r="B288" t="s">
        <v>2192</v>
      </c>
    </row>
    <row r="289" spans="1:2" x14ac:dyDescent="0.25">
      <c r="A289" s="12">
        <v>287</v>
      </c>
      <c r="B289" t="s">
        <v>2193</v>
      </c>
    </row>
    <row r="290" spans="1:2" x14ac:dyDescent="0.25">
      <c r="A290" s="12">
        <v>288</v>
      </c>
      <c r="B290" t="s">
        <v>2194</v>
      </c>
    </row>
    <row r="291" spans="1:2" x14ac:dyDescent="0.25">
      <c r="A291" s="12">
        <v>289</v>
      </c>
      <c r="B291" t="s">
        <v>2195</v>
      </c>
    </row>
    <row r="292" spans="1:2" x14ac:dyDescent="0.25">
      <c r="A292" s="12">
        <v>290</v>
      </c>
      <c r="B292" t="s">
        <v>2196</v>
      </c>
    </row>
    <row r="293" spans="1:2" x14ac:dyDescent="0.25">
      <c r="A293" s="12">
        <v>291</v>
      </c>
      <c r="B293" t="s">
        <v>2197</v>
      </c>
    </row>
    <row r="294" spans="1:2" x14ac:dyDescent="0.25">
      <c r="A294" s="12">
        <v>292</v>
      </c>
      <c r="B294" t="s">
        <v>2198</v>
      </c>
    </row>
    <row r="295" spans="1:2" x14ac:dyDescent="0.25">
      <c r="A295" s="12">
        <v>293</v>
      </c>
      <c r="B295" t="s">
        <v>2199</v>
      </c>
    </row>
    <row r="296" spans="1:2" x14ac:dyDescent="0.25">
      <c r="A296" s="12">
        <v>294</v>
      </c>
      <c r="B296" t="s">
        <v>2200</v>
      </c>
    </row>
    <row r="297" spans="1:2" x14ac:dyDescent="0.25">
      <c r="A297" s="12">
        <v>295</v>
      </c>
      <c r="B297" t="s">
        <v>2201</v>
      </c>
    </row>
    <row r="298" spans="1:2" x14ac:dyDescent="0.25">
      <c r="A298" s="12">
        <v>296</v>
      </c>
      <c r="B298" t="s">
        <v>2202</v>
      </c>
    </row>
    <row r="299" spans="1:2" x14ac:dyDescent="0.25">
      <c r="A299" s="12">
        <v>297</v>
      </c>
      <c r="B299" t="s">
        <v>2203</v>
      </c>
    </row>
    <row r="300" spans="1:2" x14ac:dyDescent="0.25">
      <c r="A300" s="12">
        <v>298</v>
      </c>
      <c r="B300" t="s">
        <v>2204</v>
      </c>
    </row>
    <row r="301" spans="1:2" x14ac:dyDescent="0.25">
      <c r="A301" s="12">
        <v>299</v>
      </c>
      <c r="B301" t="s">
        <v>2205</v>
      </c>
    </row>
    <row r="302" spans="1:2" x14ac:dyDescent="0.25">
      <c r="A302" s="12">
        <v>300</v>
      </c>
      <c r="B302" t="s">
        <v>2206</v>
      </c>
    </row>
    <row r="303" spans="1:2" x14ac:dyDescent="0.25">
      <c r="A303" s="12">
        <v>301</v>
      </c>
      <c r="B303" t="s">
        <v>2207</v>
      </c>
    </row>
    <row r="304" spans="1:2" x14ac:dyDescent="0.25">
      <c r="A304" s="12">
        <v>302</v>
      </c>
      <c r="B304" t="s">
        <v>2208</v>
      </c>
    </row>
    <row r="305" spans="1:2" x14ac:dyDescent="0.25">
      <c r="A305" s="12">
        <v>303</v>
      </c>
      <c r="B305" t="s">
        <v>2209</v>
      </c>
    </row>
    <row r="306" spans="1:2" x14ac:dyDescent="0.25">
      <c r="A306" s="12">
        <v>304</v>
      </c>
      <c r="B306" t="s">
        <v>2210</v>
      </c>
    </row>
    <row r="307" spans="1:2" x14ac:dyDescent="0.25">
      <c r="A307" s="12">
        <v>305</v>
      </c>
      <c r="B307" t="s">
        <v>2211</v>
      </c>
    </row>
    <row r="308" spans="1:2" x14ac:dyDescent="0.25">
      <c r="A308" s="12">
        <v>306</v>
      </c>
      <c r="B308" t="s">
        <v>2212</v>
      </c>
    </row>
    <row r="309" spans="1:2" x14ac:dyDescent="0.25">
      <c r="A309" s="12">
        <v>307</v>
      </c>
      <c r="B309" t="s">
        <v>2213</v>
      </c>
    </row>
    <row r="310" spans="1:2" x14ac:dyDescent="0.25">
      <c r="A310" s="12">
        <v>308</v>
      </c>
      <c r="B310" t="s">
        <v>1973</v>
      </c>
    </row>
    <row r="311" spans="1:2" x14ac:dyDescent="0.25">
      <c r="A311" s="12">
        <v>309</v>
      </c>
      <c r="B311" t="s">
        <v>2214</v>
      </c>
    </row>
    <row r="312" spans="1:2" x14ac:dyDescent="0.25">
      <c r="A312" s="12">
        <v>310</v>
      </c>
      <c r="B312" t="s">
        <v>1917</v>
      </c>
    </row>
    <row r="313" spans="1:2" x14ac:dyDescent="0.25">
      <c r="A313" s="12">
        <v>311</v>
      </c>
      <c r="B313" t="s">
        <v>2215</v>
      </c>
    </row>
    <row r="314" spans="1:2" x14ac:dyDescent="0.25">
      <c r="A314" s="12">
        <v>312</v>
      </c>
      <c r="B314" t="s">
        <v>2216</v>
      </c>
    </row>
    <row r="315" spans="1:2" x14ac:dyDescent="0.25">
      <c r="A315" s="12">
        <v>313</v>
      </c>
      <c r="B315" t="s">
        <v>2217</v>
      </c>
    </row>
    <row r="316" spans="1:2" x14ac:dyDescent="0.25">
      <c r="A316" s="12">
        <v>314</v>
      </c>
      <c r="B316" t="s">
        <v>2218</v>
      </c>
    </row>
    <row r="317" spans="1:2" x14ac:dyDescent="0.25">
      <c r="A317" s="12">
        <v>315</v>
      </c>
      <c r="B317" t="s">
        <v>2219</v>
      </c>
    </row>
    <row r="318" spans="1:2" x14ac:dyDescent="0.25">
      <c r="A318" s="12">
        <v>316</v>
      </c>
      <c r="B318" t="s">
        <v>2220</v>
      </c>
    </row>
    <row r="319" spans="1:2" x14ac:dyDescent="0.25">
      <c r="A319" s="12">
        <v>317</v>
      </c>
      <c r="B319" t="s">
        <v>2221</v>
      </c>
    </row>
    <row r="320" spans="1:2" x14ac:dyDescent="0.25">
      <c r="A320" s="12">
        <v>318</v>
      </c>
      <c r="B320" t="s">
        <v>2222</v>
      </c>
    </row>
    <row r="321" spans="1:2" x14ac:dyDescent="0.25">
      <c r="A321" s="12">
        <v>319</v>
      </c>
      <c r="B321" t="s">
        <v>1918</v>
      </c>
    </row>
    <row r="322" spans="1:2" x14ac:dyDescent="0.25">
      <c r="A322" s="12">
        <v>320</v>
      </c>
      <c r="B322" t="s">
        <v>2223</v>
      </c>
    </row>
    <row r="323" spans="1:2" x14ac:dyDescent="0.25">
      <c r="A323" s="12">
        <v>321</v>
      </c>
      <c r="B323" t="s">
        <v>2224</v>
      </c>
    </row>
    <row r="324" spans="1:2" x14ac:dyDescent="0.25">
      <c r="A324" s="12">
        <v>322</v>
      </c>
      <c r="B324" t="s">
        <v>2225</v>
      </c>
    </row>
    <row r="325" spans="1:2" x14ac:dyDescent="0.25">
      <c r="A325" s="12">
        <v>323</v>
      </c>
      <c r="B325" t="s">
        <v>2226</v>
      </c>
    </row>
    <row r="326" spans="1:2" x14ac:dyDescent="0.25">
      <c r="A326" s="12">
        <v>324</v>
      </c>
      <c r="B326" t="s">
        <v>2227</v>
      </c>
    </row>
    <row r="327" spans="1:2" x14ac:dyDescent="0.25">
      <c r="A327" s="12">
        <v>325</v>
      </c>
      <c r="B327" t="s">
        <v>2228</v>
      </c>
    </row>
    <row r="328" spans="1:2" x14ac:dyDescent="0.25">
      <c r="A328" s="12">
        <v>326</v>
      </c>
      <c r="B328" t="s">
        <v>2229</v>
      </c>
    </row>
    <row r="329" spans="1:2" x14ac:dyDescent="0.25">
      <c r="A329" s="12">
        <v>327</v>
      </c>
      <c r="B329" t="s">
        <v>2230</v>
      </c>
    </row>
    <row r="330" spans="1:2" x14ac:dyDescent="0.25">
      <c r="A330" s="12">
        <v>328</v>
      </c>
      <c r="B330" t="s">
        <v>2231</v>
      </c>
    </row>
    <row r="331" spans="1:2" x14ac:dyDescent="0.25">
      <c r="A331" s="12">
        <v>329</v>
      </c>
      <c r="B331" t="s">
        <v>2232</v>
      </c>
    </row>
    <row r="332" spans="1:2" x14ac:dyDescent="0.25">
      <c r="A332" s="12">
        <v>330</v>
      </c>
      <c r="B332" t="s">
        <v>2233</v>
      </c>
    </row>
    <row r="333" spans="1:2" x14ac:dyDescent="0.25">
      <c r="A333" s="12">
        <v>331</v>
      </c>
      <c r="B333" t="s">
        <v>2234</v>
      </c>
    </row>
    <row r="334" spans="1:2" x14ac:dyDescent="0.25">
      <c r="A334" s="12">
        <v>332</v>
      </c>
      <c r="B334" t="s">
        <v>2235</v>
      </c>
    </row>
    <row r="335" spans="1:2" x14ac:dyDescent="0.25">
      <c r="A335" s="12">
        <v>333</v>
      </c>
      <c r="B335" t="s">
        <v>2236</v>
      </c>
    </row>
    <row r="336" spans="1:2" x14ac:dyDescent="0.25">
      <c r="A336" s="12">
        <v>334</v>
      </c>
      <c r="B336" t="s">
        <v>2237</v>
      </c>
    </row>
    <row r="337" spans="1:2" x14ac:dyDescent="0.25">
      <c r="A337" s="12">
        <v>335</v>
      </c>
      <c r="B337" t="s">
        <v>2238</v>
      </c>
    </row>
    <row r="338" spans="1:2" x14ac:dyDescent="0.25">
      <c r="A338" s="12">
        <v>336</v>
      </c>
      <c r="B338" t="s">
        <v>1919</v>
      </c>
    </row>
    <row r="339" spans="1:2" x14ac:dyDescent="0.25">
      <c r="A339" s="12">
        <v>337</v>
      </c>
      <c r="B339" t="s">
        <v>2239</v>
      </c>
    </row>
    <row r="340" spans="1:2" x14ac:dyDescent="0.25">
      <c r="A340" s="12">
        <v>338</v>
      </c>
      <c r="B340" t="s">
        <v>2240</v>
      </c>
    </row>
    <row r="341" spans="1:2" x14ac:dyDescent="0.25">
      <c r="A341" s="12">
        <v>339</v>
      </c>
      <c r="B341" t="s">
        <v>2241</v>
      </c>
    </row>
    <row r="342" spans="1:2" x14ac:dyDescent="0.25">
      <c r="A342" s="12">
        <v>340</v>
      </c>
      <c r="B342" t="s">
        <v>2242</v>
      </c>
    </row>
    <row r="343" spans="1:2" x14ac:dyDescent="0.25">
      <c r="A343" s="12">
        <v>341</v>
      </c>
      <c r="B343" t="s">
        <v>2243</v>
      </c>
    </row>
    <row r="344" spans="1:2" x14ac:dyDescent="0.25">
      <c r="A344" s="12">
        <v>342</v>
      </c>
      <c r="B344" t="s">
        <v>2244</v>
      </c>
    </row>
    <row r="345" spans="1:2" x14ac:dyDescent="0.25">
      <c r="A345" s="12">
        <v>343</v>
      </c>
      <c r="B345" t="s">
        <v>2245</v>
      </c>
    </row>
    <row r="346" spans="1:2" x14ac:dyDescent="0.25">
      <c r="A346" s="12">
        <v>344</v>
      </c>
      <c r="B346" t="s">
        <v>2246</v>
      </c>
    </row>
    <row r="347" spans="1:2" x14ac:dyDescent="0.25">
      <c r="A347" s="12">
        <v>345</v>
      </c>
      <c r="B347" t="s">
        <v>2247</v>
      </c>
    </row>
    <row r="348" spans="1:2" x14ac:dyDescent="0.25">
      <c r="A348" s="12">
        <v>346</v>
      </c>
      <c r="B348" t="s">
        <v>2248</v>
      </c>
    </row>
    <row r="349" spans="1:2" x14ac:dyDescent="0.25">
      <c r="A349" s="12">
        <v>347</v>
      </c>
      <c r="B349" t="s">
        <v>2249</v>
      </c>
    </row>
    <row r="350" spans="1:2" x14ac:dyDescent="0.25">
      <c r="A350" s="12">
        <v>348</v>
      </c>
      <c r="B350" t="s">
        <v>2250</v>
      </c>
    </row>
    <row r="351" spans="1:2" x14ac:dyDescent="0.25">
      <c r="A351" s="12">
        <v>349</v>
      </c>
      <c r="B351" t="s">
        <v>2251</v>
      </c>
    </row>
    <row r="352" spans="1:2" x14ac:dyDescent="0.25">
      <c r="A352" s="12">
        <v>350</v>
      </c>
      <c r="B352" t="s">
        <v>2252</v>
      </c>
    </row>
    <row r="353" spans="1:2" x14ac:dyDescent="0.25">
      <c r="A353" s="12">
        <v>351</v>
      </c>
      <c r="B353" t="s">
        <v>2253</v>
      </c>
    </row>
    <row r="354" spans="1:2" x14ac:dyDescent="0.25">
      <c r="A354" s="12">
        <v>352</v>
      </c>
      <c r="B354" t="s">
        <v>2254</v>
      </c>
    </row>
    <row r="355" spans="1:2" x14ac:dyDescent="0.25">
      <c r="A355" s="12">
        <v>353</v>
      </c>
      <c r="B355" t="s">
        <v>2255</v>
      </c>
    </row>
    <row r="356" spans="1:2" x14ac:dyDescent="0.25">
      <c r="A356" s="12">
        <v>354</v>
      </c>
      <c r="B356" t="s">
        <v>2256</v>
      </c>
    </row>
    <row r="357" spans="1:2" x14ac:dyDescent="0.25">
      <c r="A357" s="12">
        <v>355</v>
      </c>
      <c r="B357" t="s">
        <v>2257</v>
      </c>
    </row>
    <row r="358" spans="1:2" x14ac:dyDescent="0.25">
      <c r="A358" s="12">
        <v>356</v>
      </c>
      <c r="B358" t="s">
        <v>2258</v>
      </c>
    </row>
    <row r="359" spans="1:2" x14ac:dyDescent="0.25">
      <c r="A359" s="12">
        <v>357</v>
      </c>
      <c r="B359" t="s">
        <v>2259</v>
      </c>
    </row>
    <row r="360" spans="1:2" x14ac:dyDescent="0.25">
      <c r="A360" s="12">
        <v>358</v>
      </c>
      <c r="B360" t="s">
        <v>2260</v>
      </c>
    </row>
    <row r="361" spans="1:2" x14ac:dyDescent="0.25">
      <c r="A361" s="12">
        <v>359</v>
      </c>
      <c r="B361" t="s">
        <v>2261</v>
      </c>
    </row>
    <row r="362" spans="1:2" x14ac:dyDescent="0.25">
      <c r="A362" s="12">
        <v>360</v>
      </c>
      <c r="B362" t="s">
        <v>2262</v>
      </c>
    </row>
    <row r="363" spans="1:2" x14ac:dyDescent="0.25">
      <c r="A363" s="12">
        <v>361</v>
      </c>
      <c r="B363" t="s">
        <v>2263</v>
      </c>
    </row>
    <row r="364" spans="1:2" x14ac:dyDescent="0.25">
      <c r="A364" s="12">
        <v>362</v>
      </c>
      <c r="B364" t="s">
        <v>2264</v>
      </c>
    </row>
    <row r="365" spans="1:2" x14ac:dyDescent="0.25">
      <c r="A365" s="12">
        <v>363</v>
      </c>
      <c r="B365" t="s">
        <v>2265</v>
      </c>
    </row>
    <row r="366" spans="1:2" x14ac:dyDescent="0.25">
      <c r="A366" s="12">
        <v>364</v>
      </c>
      <c r="B366" t="s">
        <v>2266</v>
      </c>
    </row>
    <row r="367" spans="1:2" x14ac:dyDescent="0.25">
      <c r="A367" s="12">
        <v>365</v>
      </c>
      <c r="B367" t="s">
        <v>2267</v>
      </c>
    </row>
    <row r="368" spans="1:2" x14ac:dyDescent="0.25">
      <c r="A368" s="12">
        <v>366</v>
      </c>
      <c r="B368" t="s">
        <v>2268</v>
      </c>
    </row>
    <row r="369" spans="1:2" x14ac:dyDescent="0.25">
      <c r="A369" s="12">
        <v>367</v>
      </c>
      <c r="B369" t="s">
        <v>2269</v>
      </c>
    </row>
    <row r="370" spans="1:2" x14ac:dyDescent="0.25">
      <c r="A370" s="12">
        <v>368</v>
      </c>
      <c r="B370" t="s">
        <v>2270</v>
      </c>
    </row>
    <row r="371" spans="1:2" x14ac:dyDescent="0.25">
      <c r="A371" s="12">
        <v>369</v>
      </c>
      <c r="B371" t="s">
        <v>2271</v>
      </c>
    </row>
    <row r="372" spans="1:2" x14ac:dyDescent="0.25">
      <c r="A372" s="12">
        <v>370</v>
      </c>
      <c r="B372" t="s">
        <v>2272</v>
      </c>
    </row>
    <row r="373" spans="1:2" x14ac:dyDescent="0.25">
      <c r="A373" s="12">
        <v>371</v>
      </c>
      <c r="B373" t="s">
        <v>2273</v>
      </c>
    </row>
    <row r="374" spans="1:2" x14ac:dyDescent="0.25">
      <c r="A374" s="12">
        <v>372</v>
      </c>
      <c r="B374" t="s">
        <v>2274</v>
      </c>
    </row>
    <row r="375" spans="1:2" x14ac:dyDescent="0.25">
      <c r="A375" s="12">
        <v>373</v>
      </c>
      <c r="B375" t="s">
        <v>2275</v>
      </c>
    </row>
    <row r="376" spans="1:2" x14ac:dyDescent="0.25">
      <c r="A376" s="12">
        <v>374</v>
      </c>
      <c r="B376" t="s">
        <v>2276</v>
      </c>
    </row>
    <row r="377" spans="1:2" x14ac:dyDescent="0.25">
      <c r="A377" s="12">
        <v>375</v>
      </c>
      <c r="B377" t="s">
        <v>2277</v>
      </c>
    </row>
    <row r="378" spans="1:2" x14ac:dyDescent="0.25">
      <c r="A378" s="12">
        <v>376</v>
      </c>
      <c r="B378" t="s">
        <v>2278</v>
      </c>
    </row>
    <row r="379" spans="1:2" x14ac:dyDescent="0.25">
      <c r="A379" s="12">
        <v>377</v>
      </c>
      <c r="B379" t="s">
        <v>2279</v>
      </c>
    </row>
    <row r="380" spans="1:2" x14ac:dyDescent="0.25">
      <c r="A380" s="12">
        <v>378</v>
      </c>
      <c r="B380" t="s">
        <v>2280</v>
      </c>
    </row>
    <row r="381" spans="1:2" x14ac:dyDescent="0.25">
      <c r="A381" s="12">
        <v>379</v>
      </c>
      <c r="B381" t="s">
        <v>2281</v>
      </c>
    </row>
    <row r="382" spans="1:2" x14ac:dyDescent="0.25">
      <c r="A382" s="12">
        <v>380</v>
      </c>
      <c r="B382" t="s">
        <v>2282</v>
      </c>
    </row>
    <row r="383" spans="1:2" x14ac:dyDescent="0.25">
      <c r="A383" s="12">
        <v>381</v>
      </c>
      <c r="B383" t="s">
        <v>2283</v>
      </c>
    </row>
    <row r="384" spans="1:2" x14ac:dyDescent="0.25">
      <c r="A384" s="12">
        <v>382</v>
      </c>
      <c r="B384" t="s">
        <v>2284</v>
      </c>
    </row>
    <row r="385" spans="1:2" x14ac:dyDescent="0.25">
      <c r="A385" s="12">
        <v>383</v>
      </c>
      <c r="B385" t="s">
        <v>2285</v>
      </c>
    </row>
    <row r="386" spans="1:2" x14ac:dyDescent="0.25">
      <c r="A386" s="12">
        <v>384</v>
      </c>
      <c r="B386" t="s">
        <v>2286</v>
      </c>
    </row>
    <row r="387" spans="1:2" x14ac:dyDescent="0.25">
      <c r="A387" s="12">
        <v>385</v>
      </c>
      <c r="B387" t="s">
        <v>1973</v>
      </c>
    </row>
    <row r="388" spans="1:2" x14ac:dyDescent="0.25">
      <c r="A388" s="12">
        <v>386</v>
      </c>
      <c r="B388" t="s">
        <v>2287</v>
      </c>
    </row>
    <row r="389" spans="1:2" x14ac:dyDescent="0.25">
      <c r="A389" s="12">
        <v>387</v>
      </c>
      <c r="B389" t="s">
        <v>2288</v>
      </c>
    </row>
    <row r="390" spans="1:2" x14ac:dyDescent="0.25">
      <c r="A390" s="12">
        <v>388</v>
      </c>
      <c r="B390" t="s">
        <v>2289</v>
      </c>
    </row>
    <row r="391" spans="1:2" x14ac:dyDescent="0.25">
      <c r="A391" s="12">
        <v>389</v>
      </c>
      <c r="B391" t="s">
        <v>2290</v>
      </c>
    </row>
    <row r="392" spans="1:2" x14ac:dyDescent="0.25">
      <c r="A392" s="12">
        <v>390</v>
      </c>
      <c r="B392" t="s">
        <v>2291</v>
      </c>
    </row>
    <row r="393" spans="1:2" x14ac:dyDescent="0.25">
      <c r="A393" s="12">
        <v>391</v>
      </c>
      <c r="B393" t="s">
        <v>2292</v>
      </c>
    </row>
    <row r="394" spans="1:2" x14ac:dyDescent="0.25">
      <c r="A394" s="12">
        <v>392</v>
      </c>
      <c r="B394" t="s">
        <v>2293</v>
      </c>
    </row>
    <row r="395" spans="1:2" x14ac:dyDescent="0.25">
      <c r="A395" s="12">
        <v>393</v>
      </c>
      <c r="B395" t="s">
        <v>1973</v>
      </c>
    </row>
    <row r="396" spans="1:2" x14ac:dyDescent="0.25">
      <c r="A396" s="12">
        <v>394</v>
      </c>
      <c r="B396" t="s">
        <v>1973</v>
      </c>
    </row>
    <row r="397" spans="1:2" x14ac:dyDescent="0.25">
      <c r="A397" s="12">
        <v>395</v>
      </c>
      <c r="B397" t="s">
        <v>2294</v>
      </c>
    </row>
    <row r="398" spans="1:2" x14ac:dyDescent="0.25">
      <c r="A398" s="12">
        <v>396</v>
      </c>
      <c r="B398" t="s">
        <v>2295</v>
      </c>
    </row>
    <row r="399" spans="1:2" x14ac:dyDescent="0.25">
      <c r="A399" s="12">
        <v>397</v>
      </c>
      <c r="B399" t="s">
        <v>2296</v>
      </c>
    </row>
    <row r="400" spans="1:2" x14ac:dyDescent="0.25">
      <c r="A400" s="12">
        <v>398</v>
      </c>
      <c r="B400" t="s">
        <v>2297</v>
      </c>
    </row>
    <row r="401" spans="1:2" x14ac:dyDescent="0.25">
      <c r="A401" s="12">
        <v>399</v>
      </c>
      <c r="B401" t="s">
        <v>2298</v>
      </c>
    </row>
    <row r="402" spans="1:2" x14ac:dyDescent="0.25">
      <c r="A402" s="12">
        <v>400</v>
      </c>
      <c r="B402" t="s">
        <v>2299</v>
      </c>
    </row>
    <row r="403" spans="1:2" x14ac:dyDescent="0.25">
      <c r="A403" s="12">
        <v>401</v>
      </c>
      <c r="B403" t="s">
        <v>2300</v>
      </c>
    </row>
    <row r="404" spans="1:2" x14ac:dyDescent="0.25">
      <c r="A404" s="12">
        <v>402</v>
      </c>
      <c r="B404" t="s">
        <v>2301</v>
      </c>
    </row>
    <row r="405" spans="1:2" x14ac:dyDescent="0.25">
      <c r="A405" s="12">
        <v>403</v>
      </c>
      <c r="B405" t="s">
        <v>2302</v>
      </c>
    </row>
    <row r="406" spans="1:2" x14ac:dyDescent="0.25">
      <c r="A406" s="12">
        <v>404</v>
      </c>
      <c r="B406" t="s">
        <v>2303</v>
      </c>
    </row>
    <row r="407" spans="1:2" x14ac:dyDescent="0.25">
      <c r="A407" s="12">
        <v>405</v>
      </c>
      <c r="B407" t="s">
        <v>2304</v>
      </c>
    </row>
    <row r="408" spans="1:2" x14ac:dyDescent="0.25">
      <c r="A408" s="12">
        <v>406</v>
      </c>
      <c r="B408" t="s">
        <v>2305</v>
      </c>
    </row>
    <row r="409" spans="1:2" x14ac:dyDescent="0.25">
      <c r="A409" s="12">
        <v>407</v>
      </c>
      <c r="B409" t="s">
        <v>2306</v>
      </c>
    </row>
    <row r="410" spans="1:2" x14ac:dyDescent="0.25">
      <c r="A410" s="12">
        <v>408</v>
      </c>
      <c r="B410" t="s">
        <v>1973</v>
      </c>
    </row>
    <row r="411" spans="1:2" x14ac:dyDescent="0.25">
      <c r="A411" s="12">
        <v>409</v>
      </c>
      <c r="B411" t="s">
        <v>2307</v>
      </c>
    </row>
    <row r="412" spans="1:2" x14ac:dyDescent="0.25">
      <c r="A412" s="12">
        <v>410</v>
      </c>
      <c r="B412" t="s">
        <v>2308</v>
      </c>
    </row>
    <row r="413" spans="1:2" x14ac:dyDescent="0.25">
      <c r="A413" s="12">
        <v>411</v>
      </c>
      <c r="B413" t="s">
        <v>2309</v>
      </c>
    </row>
    <row r="414" spans="1:2" x14ac:dyDescent="0.25">
      <c r="A414" s="12">
        <v>412</v>
      </c>
      <c r="B414" t="s">
        <v>2310</v>
      </c>
    </row>
    <row r="415" spans="1:2" x14ac:dyDescent="0.25">
      <c r="A415" s="12">
        <v>413</v>
      </c>
      <c r="B415" t="s">
        <v>2311</v>
      </c>
    </row>
    <row r="416" spans="1:2" x14ac:dyDescent="0.25">
      <c r="A416" s="12">
        <v>414</v>
      </c>
      <c r="B416" t="s">
        <v>2312</v>
      </c>
    </row>
    <row r="417" spans="1:2" x14ac:dyDescent="0.25">
      <c r="A417" s="12">
        <v>415</v>
      </c>
      <c r="B417" t="s">
        <v>2313</v>
      </c>
    </row>
    <row r="418" spans="1:2" x14ac:dyDescent="0.25">
      <c r="A418" s="12">
        <v>416</v>
      </c>
      <c r="B418" t="s">
        <v>2314</v>
      </c>
    </row>
    <row r="419" spans="1:2" x14ac:dyDescent="0.25">
      <c r="A419" s="12">
        <v>417</v>
      </c>
      <c r="B419" t="s">
        <v>2315</v>
      </c>
    </row>
    <row r="420" spans="1:2" x14ac:dyDescent="0.25">
      <c r="A420" s="12">
        <v>418</v>
      </c>
      <c r="B420" t="s">
        <v>2316</v>
      </c>
    </row>
    <row r="421" spans="1:2" x14ac:dyDescent="0.25">
      <c r="A421" s="12">
        <v>419</v>
      </c>
      <c r="B421" t="s">
        <v>2317</v>
      </c>
    </row>
    <row r="422" spans="1:2" x14ac:dyDescent="0.25">
      <c r="A422" s="12">
        <v>420</v>
      </c>
      <c r="B422" t="s">
        <v>2318</v>
      </c>
    </row>
    <row r="423" spans="1:2" x14ac:dyDescent="0.25">
      <c r="A423" s="12">
        <v>421</v>
      </c>
      <c r="B423" t="s">
        <v>2319</v>
      </c>
    </row>
    <row r="424" spans="1:2" x14ac:dyDescent="0.25">
      <c r="A424" s="12">
        <v>422</v>
      </c>
      <c r="B424" t="s">
        <v>2320</v>
      </c>
    </row>
    <row r="425" spans="1:2" x14ac:dyDescent="0.25">
      <c r="A425" s="12">
        <v>423</v>
      </c>
      <c r="B425" t="s">
        <v>2321</v>
      </c>
    </row>
    <row r="426" spans="1:2" x14ac:dyDescent="0.25">
      <c r="A426" s="12">
        <v>424</v>
      </c>
      <c r="B426" t="s">
        <v>2322</v>
      </c>
    </row>
    <row r="427" spans="1:2" x14ac:dyDescent="0.25">
      <c r="A427" s="12">
        <v>425</v>
      </c>
      <c r="B427" t="s">
        <v>2323</v>
      </c>
    </row>
    <row r="428" spans="1:2" x14ac:dyDescent="0.25">
      <c r="A428" s="12">
        <v>426</v>
      </c>
      <c r="B428" t="s">
        <v>2324</v>
      </c>
    </row>
    <row r="429" spans="1:2" x14ac:dyDescent="0.25">
      <c r="A429" s="12">
        <v>427</v>
      </c>
      <c r="B429" t="s">
        <v>2325</v>
      </c>
    </row>
    <row r="430" spans="1:2" x14ac:dyDescent="0.25">
      <c r="A430" s="12">
        <v>428</v>
      </c>
      <c r="B430" t="s">
        <v>2326</v>
      </c>
    </row>
    <row r="431" spans="1:2" x14ac:dyDescent="0.25">
      <c r="A431" s="12">
        <v>429</v>
      </c>
      <c r="B431" t="s">
        <v>2327</v>
      </c>
    </row>
    <row r="432" spans="1:2" x14ac:dyDescent="0.25">
      <c r="A432" s="12">
        <v>430</v>
      </c>
      <c r="B432" t="s">
        <v>2328</v>
      </c>
    </row>
    <row r="433" spans="1:2" x14ac:dyDescent="0.25">
      <c r="A433" s="12">
        <v>431</v>
      </c>
      <c r="B433" t="s">
        <v>2329</v>
      </c>
    </row>
    <row r="434" spans="1:2" x14ac:dyDescent="0.25">
      <c r="A434" s="12">
        <v>432</v>
      </c>
      <c r="B434" t="s">
        <v>2330</v>
      </c>
    </row>
    <row r="435" spans="1:2" x14ac:dyDescent="0.25">
      <c r="A435" s="12">
        <v>433</v>
      </c>
      <c r="B435" t="s">
        <v>2331</v>
      </c>
    </row>
    <row r="436" spans="1:2" x14ac:dyDescent="0.25">
      <c r="A436" s="12">
        <v>434</v>
      </c>
      <c r="B436" t="s">
        <v>2332</v>
      </c>
    </row>
  </sheetData>
  <autoFilter ref="A2:B2" xr:uid="{00000000-0009-0000-0000-000006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L23"/>
  <sheetViews>
    <sheetView topLeftCell="F1" workbookViewId="0">
      <selection activeCell="I13" sqref="I13"/>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77" customFormat="1" x14ac:dyDescent="0.25">
      <c r="A1" s="75" t="s">
        <v>2348</v>
      </c>
      <c r="B1" s="76"/>
      <c r="C1" s="76"/>
      <c r="D1" s="76"/>
      <c r="E1" s="76"/>
      <c r="F1" s="76"/>
      <c r="G1" s="76"/>
      <c r="H1" s="76"/>
      <c r="I1" s="76"/>
      <c r="J1" s="76"/>
      <c r="K1" s="76"/>
      <c r="L1" s="76"/>
    </row>
    <row r="2" spans="1:12" ht="30" x14ac:dyDescent="0.25">
      <c r="A2" s="3" t="s">
        <v>91</v>
      </c>
      <c r="B2" s="1" t="s">
        <v>1633</v>
      </c>
      <c r="C2" s="1" t="s">
        <v>75</v>
      </c>
      <c r="D2" s="3" t="s">
        <v>92</v>
      </c>
      <c r="E2" s="1" t="s">
        <v>93</v>
      </c>
      <c r="F2" s="3" t="s">
        <v>1643</v>
      </c>
      <c r="G2" s="26" t="s">
        <v>1644</v>
      </c>
      <c r="H2" s="26" t="s">
        <v>1645</v>
      </c>
      <c r="I2" s="3" t="s">
        <v>1709</v>
      </c>
      <c r="J2" s="31" t="s">
        <v>1715</v>
      </c>
      <c r="K2" s="26" t="s">
        <v>1710</v>
      </c>
      <c r="L2" s="26" t="s">
        <v>1711</v>
      </c>
    </row>
    <row r="3" spans="1:12" x14ac:dyDescent="0.25">
      <c r="A3" s="3">
        <v>0</v>
      </c>
      <c r="B3" s="52" t="s">
        <v>1866</v>
      </c>
      <c r="C3" s="52" t="s">
        <v>1882</v>
      </c>
      <c r="D3" s="8">
        <v>1</v>
      </c>
      <c r="E3" t="s">
        <v>96</v>
      </c>
      <c r="F3" s="53" t="s">
        <v>1646</v>
      </c>
      <c r="G3" t="s">
        <v>1880</v>
      </c>
      <c r="H3">
        <v>1</v>
      </c>
      <c r="I3" s="54" t="s">
        <v>1767</v>
      </c>
      <c r="J3">
        <v>1</v>
      </c>
      <c r="K3" t="s">
        <v>1874</v>
      </c>
      <c r="L3" t="s">
        <v>1884</v>
      </c>
    </row>
    <row r="4" spans="1:12" x14ac:dyDescent="0.25">
      <c r="A4" s="3">
        <v>0</v>
      </c>
      <c r="B4" t="s">
        <v>1618</v>
      </c>
      <c r="C4" s="1" t="s">
        <v>90</v>
      </c>
      <c r="D4" s="8">
        <v>2</v>
      </c>
      <c r="E4" t="s">
        <v>95</v>
      </c>
      <c r="F4" s="8" t="s">
        <v>1647</v>
      </c>
      <c r="G4" t="s">
        <v>1447</v>
      </c>
      <c r="H4">
        <v>1</v>
      </c>
      <c r="I4" s="3" t="s">
        <v>1723</v>
      </c>
      <c r="J4">
        <v>1</v>
      </c>
      <c r="K4" t="s">
        <v>1724</v>
      </c>
      <c r="L4" t="s">
        <v>1725</v>
      </c>
    </row>
    <row r="5" spans="1:12" x14ac:dyDescent="0.25">
      <c r="A5" s="3">
        <v>1</v>
      </c>
      <c r="B5" t="s">
        <v>1619</v>
      </c>
      <c r="C5" s="2" t="s">
        <v>39</v>
      </c>
      <c r="D5" s="8">
        <v>3</v>
      </c>
      <c r="E5" t="s">
        <v>94</v>
      </c>
      <c r="F5" s="8" t="s">
        <v>1648</v>
      </c>
      <c r="G5" t="s">
        <v>1595</v>
      </c>
      <c r="H5">
        <v>2</v>
      </c>
      <c r="I5" s="3" t="s">
        <v>1714</v>
      </c>
      <c r="J5">
        <v>2</v>
      </c>
      <c r="K5" t="s">
        <v>1719</v>
      </c>
      <c r="L5" t="s">
        <v>1722</v>
      </c>
    </row>
    <row r="6" spans="1:12" x14ac:dyDescent="0.25">
      <c r="A6" s="3">
        <v>2</v>
      </c>
      <c r="B6" t="s">
        <v>1620</v>
      </c>
      <c r="C6" t="s">
        <v>735</v>
      </c>
      <c r="F6" s="8" t="s">
        <v>1649</v>
      </c>
      <c r="G6" t="s">
        <v>1516</v>
      </c>
      <c r="H6">
        <v>3</v>
      </c>
      <c r="I6" s="3" t="s">
        <v>1713</v>
      </c>
      <c r="J6">
        <v>3</v>
      </c>
      <c r="K6" t="s">
        <v>1717</v>
      </c>
      <c r="L6" t="s">
        <v>1720</v>
      </c>
    </row>
    <row r="7" spans="1:12" x14ac:dyDescent="0.25">
      <c r="A7" s="3">
        <v>3</v>
      </c>
      <c r="B7" t="s">
        <v>1621</v>
      </c>
      <c r="C7" t="s">
        <v>76</v>
      </c>
      <c r="F7" s="8" t="s">
        <v>1650</v>
      </c>
      <c r="G7" t="s">
        <v>131</v>
      </c>
      <c r="H7">
        <v>4</v>
      </c>
      <c r="I7" s="3" t="s">
        <v>1716</v>
      </c>
      <c r="J7">
        <v>4</v>
      </c>
      <c r="K7" t="s">
        <v>1718</v>
      </c>
      <c r="L7" t="s">
        <v>1721</v>
      </c>
    </row>
    <row r="8" spans="1:12" x14ac:dyDescent="0.25">
      <c r="A8" s="3">
        <v>4</v>
      </c>
      <c r="B8" t="s">
        <v>1622</v>
      </c>
      <c r="C8" t="s">
        <v>77</v>
      </c>
      <c r="F8" s="8" t="s">
        <v>1651</v>
      </c>
      <c r="G8" t="s">
        <v>1659</v>
      </c>
      <c r="H8">
        <v>5</v>
      </c>
      <c r="I8" s="3" t="s">
        <v>1738</v>
      </c>
      <c r="J8">
        <v>5</v>
      </c>
      <c r="K8" t="s">
        <v>1535</v>
      </c>
      <c r="L8" t="s">
        <v>1739</v>
      </c>
    </row>
    <row r="9" spans="1:12" x14ac:dyDescent="0.25">
      <c r="A9" s="3">
        <v>5</v>
      </c>
      <c r="B9" t="s">
        <v>1623</v>
      </c>
      <c r="C9" s="4" t="s">
        <v>38</v>
      </c>
      <c r="F9" s="8" t="s">
        <v>1652</v>
      </c>
      <c r="G9" t="s">
        <v>1525</v>
      </c>
      <c r="H9">
        <v>6</v>
      </c>
      <c r="I9" s="3" t="s">
        <v>1726</v>
      </c>
      <c r="J9">
        <v>6</v>
      </c>
      <c r="K9" t="s">
        <v>1800</v>
      </c>
      <c r="L9" t="s">
        <v>1801</v>
      </c>
    </row>
    <row r="10" spans="1:12" x14ac:dyDescent="0.25">
      <c r="A10" s="3">
        <v>6</v>
      </c>
      <c r="B10" t="s">
        <v>1624</v>
      </c>
      <c r="C10" t="s">
        <v>736</v>
      </c>
      <c r="F10" s="8" t="s">
        <v>1653</v>
      </c>
      <c r="G10" t="s">
        <v>39</v>
      </c>
      <c r="H10">
        <v>7</v>
      </c>
      <c r="I10" s="3" t="s">
        <v>1742</v>
      </c>
      <c r="J10">
        <v>7</v>
      </c>
      <c r="K10" s="34" t="s">
        <v>1748</v>
      </c>
      <c r="L10" s="34" t="s">
        <v>1751</v>
      </c>
    </row>
    <row r="11" spans="1:12" x14ac:dyDescent="0.25">
      <c r="A11" s="3">
        <v>7</v>
      </c>
      <c r="B11" t="s">
        <v>1625</v>
      </c>
      <c r="C11" t="s">
        <v>36</v>
      </c>
      <c r="F11" s="8" t="s">
        <v>1654</v>
      </c>
      <c r="G11" t="s">
        <v>1526</v>
      </c>
      <c r="H11">
        <v>8</v>
      </c>
      <c r="I11" s="3" t="s">
        <v>1743</v>
      </c>
      <c r="J11">
        <v>8</v>
      </c>
      <c r="K11" s="34" t="s">
        <v>1746</v>
      </c>
      <c r="L11" t="s">
        <v>1749</v>
      </c>
    </row>
    <row r="12" spans="1:12" x14ac:dyDescent="0.25">
      <c r="A12" s="3">
        <v>8</v>
      </c>
      <c r="B12" t="s">
        <v>1626</v>
      </c>
      <c r="C12" t="s">
        <v>78</v>
      </c>
      <c r="F12" s="8" t="s">
        <v>1655</v>
      </c>
      <c r="G12" t="s">
        <v>1512</v>
      </c>
      <c r="H12">
        <v>9</v>
      </c>
      <c r="I12" s="3" t="s">
        <v>1744</v>
      </c>
      <c r="J12">
        <v>9</v>
      </c>
      <c r="K12" s="34" t="s">
        <v>1747</v>
      </c>
      <c r="L12" t="s">
        <v>1750</v>
      </c>
    </row>
    <row r="13" spans="1:12" ht="105" x14ac:dyDescent="0.25">
      <c r="A13" s="3">
        <v>9</v>
      </c>
      <c r="B13" t="s">
        <v>1627</v>
      </c>
      <c r="C13" t="s">
        <v>37</v>
      </c>
      <c r="F13" s="8" t="s">
        <v>1657</v>
      </c>
      <c r="G13" t="s">
        <v>1660</v>
      </c>
      <c r="H13">
        <v>10</v>
      </c>
      <c r="I13" s="3" t="s">
        <v>1745</v>
      </c>
      <c r="J13">
        <v>10</v>
      </c>
      <c r="K13" s="35" t="s">
        <v>1752</v>
      </c>
      <c r="L13" s="23" t="s">
        <v>1753</v>
      </c>
    </row>
    <row r="14" spans="1:12" x14ac:dyDescent="0.25">
      <c r="A14" s="3">
        <v>10</v>
      </c>
      <c r="B14" t="s">
        <v>1628</v>
      </c>
      <c r="C14" t="s">
        <v>79</v>
      </c>
      <c r="F14" s="8" t="s">
        <v>1656</v>
      </c>
      <c r="G14" t="s">
        <v>1524</v>
      </c>
      <c r="H14">
        <v>11</v>
      </c>
      <c r="I14" s="3" t="s">
        <v>1758</v>
      </c>
      <c r="J14">
        <v>11</v>
      </c>
      <c r="K14" s="34" t="s">
        <v>1759</v>
      </c>
      <c r="L14" t="s">
        <v>1768</v>
      </c>
    </row>
    <row r="15" spans="1:12" x14ac:dyDescent="0.25">
      <c r="A15" s="3">
        <v>11</v>
      </c>
      <c r="B15" t="s">
        <v>1629</v>
      </c>
      <c r="C15" t="s">
        <v>35</v>
      </c>
      <c r="F15" s="8" t="s">
        <v>1878</v>
      </c>
      <c r="G15" t="s">
        <v>1879</v>
      </c>
      <c r="H15">
        <v>12</v>
      </c>
      <c r="I15" s="3" t="s">
        <v>1760</v>
      </c>
      <c r="J15">
        <v>12</v>
      </c>
      <c r="K15" s="34" t="s">
        <v>1761</v>
      </c>
      <c r="L15" t="s">
        <v>1762</v>
      </c>
    </row>
    <row r="16" spans="1:12" x14ac:dyDescent="0.25">
      <c r="A16" s="3">
        <v>12</v>
      </c>
      <c r="B16" t="s">
        <v>1630</v>
      </c>
      <c r="C16" t="s">
        <v>80</v>
      </c>
      <c r="F16" s="56" t="s">
        <v>1658</v>
      </c>
      <c r="G16" t="s">
        <v>1881</v>
      </c>
      <c r="H16">
        <v>12</v>
      </c>
      <c r="I16" s="3" t="s">
        <v>1763</v>
      </c>
      <c r="J16">
        <v>13</v>
      </c>
      <c r="K16" s="34" t="s">
        <v>1764</v>
      </c>
      <c r="L16" t="s">
        <v>1765</v>
      </c>
    </row>
    <row r="17" spans="1:12" x14ac:dyDescent="0.25">
      <c r="A17" s="3">
        <v>13</v>
      </c>
      <c r="B17" t="s">
        <v>1631</v>
      </c>
      <c r="C17" t="s">
        <v>40</v>
      </c>
      <c r="I17" s="3" t="s">
        <v>1802</v>
      </c>
      <c r="J17">
        <v>14</v>
      </c>
      <c r="K17" s="34" t="s">
        <v>1803</v>
      </c>
      <c r="L17" t="s">
        <v>1804</v>
      </c>
    </row>
    <row r="18" spans="1:12" x14ac:dyDescent="0.25">
      <c r="A18" s="3">
        <v>14</v>
      </c>
      <c r="B18" t="s">
        <v>1632</v>
      </c>
      <c r="C18" t="s">
        <v>737</v>
      </c>
      <c r="I18" s="3" t="s">
        <v>1875</v>
      </c>
      <c r="J18">
        <v>15</v>
      </c>
      <c r="K18" s="34" t="s">
        <v>1876</v>
      </c>
      <c r="L18" t="s">
        <v>1877</v>
      </c>
    </row>
    <row r="19" spans="1:12" x14ac:dyDescent="0.25">
      <c r="A19" s="3">
        <v>15</v>
      </c>
      <c r="B19" t="s">
        <v>1690</v>
      </c>
      <c r="C19" t="s">
        <v>1664</v>
      </c>
      <c r="I19" s="55" t="s">
        <v>1766</v>
      </c>
      <c r="J19">
        <v>14</v>
      </c>
      <c r="K19" t="s">
        <v>1873</v>
      </c>
      <c r="L19" t="s">
        <v>1885</v>
      </c>
    </row>
    <row r="20" spans="1:12" x14ac:dyDescent="0.25">
      <c r="A20" s="3">
        <v>16</v>
      </c>
      <c r="B20" t="s">
        <v>1663</v>
      </c>
      <c r="C20" t="s">
        <v>1665</v>
      </c>
    </row>
    <row r="21" spans="1:12" x14ac:dyDescent="0.25">
      <c r="A21" s="3">
        <v>17</v>
      </c>
      <c r="B21" t="s">
        <v>1836</v>
      </c>
      <c r="C21" t="s">
        <v>1837</v>
      </c>
    </row>
    <row r="22" spans="1:12" x14ac:dyDescent="0.25">
      <c r="A22" s="3">
        <v>18</v>
      </c>
      <c r="B22" t="s">
        <v>1798</v>
      </c>
      <c r="C22" t="s">
        <v>1799</v>
      </c>
    </row>
    <row r="23" spans="1:12" x14ac:dyDescent="0.25">
      <c r="A23" s="3">
        <v>18</v>
      </c>
      <c r="B23" s="51" t="s">
        <v>1867</v>
      </c>
      <c r="C23" s="51" t="s">
        <v>1883</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Sets data</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2020-05-07T22:30:27Z</dcterms:modified>
</cp:coreProperties>
</file>