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constants'!$A$2:$I$2</definedName>
    <definedName name="_xlnm._FilterDatabase" localSheetId="4" hidden="1">'ESO map constants'!$A$1:$J$34</definedName>
    <definedName name="_xlnm._FilterDatabase" localSheetId="5" hidden="1">'ESO wayshrine node constants'!$A$1:$O$1</definedName>
    <definedName name="_xlnm._FilterDatabase" localSheetId="2" hidden="1">'ESO zone constants'!$A$2:$M$2</definedName>
    <definedName name="_xlnm._FilterDatabase" localSheetId="3" hidden="1">'ESO zone names'!$A$1:$F$1</definedName>
    <definedName name="_xlnm._FilterDatabase" localSheetId="7" hidden="1">'LibSets constants'!$H$1:$H$138</definedName>
    <definedName name="_xlnm._FilterDatabase" localSheetId="0" hidden="1">'Sets data'!$A$1:$AI$1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" i="5" l="1"/>
  <c r="I4" i="7"/>
  <c r="J4" i="7"/>
  <c r="K4" i="7"/>
  <c r="L4" i="7"/>
  <c r="M4" i="7"/>
  <c r="I5" i="7"/>
  <c r="J5" i="7"/>
  <c r="K5" i="7"/>
  <c r="L5" i="7"/>
  <c r="M5" i="7"/>
  <c r="I6" i="7"/>
  <c r="J6" i="7"/>
  <c r="K6" i="7"/>
  <c r="L6" i="7"/>
  <c r="M6" i="7"/>
  <c r="I7" i="7"/>
  <c r="J7" i="7"/>
  <c r="K7" i="7"/>
  <c r="L7" i="7"/>
  <c r="M7" i="7"/>
  <c r="I8" i="7"/>
  <c r="J8" i="7"/>
  <c r="K8" i="7"/>
  <c r="L8" i="7"/>
  <c r="M8" i="7"/>
  <c r="I9" i="7"/>
  <c r="J9" i="7"/>
  <c r="K9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I14" i="7"/>
  <c r="J14" i="7"/>
  <c r="K14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I22" i="7"/>
  <c r="J22" i="7"/>
  <c r="K22" i="7"/>
  <c r="L22" i="7"/>
  <c r="M22" i="7"/>
  <c r="I23" i="7"/>
  <c r="J23" i="7"/>
  <c r="K23" i="7"/>
  <c r="L23" i="7"/>
  <c r="M23" i="7"/>
  <c r="I24" i="7"/>
  <c r="J24" i="7"/>
  <c r="K24" i="7"/>
  <c r="L24" i="7"/>
  <c r="M24" i="7"/>
  <c r="I25" i="7"/>
  <c r="J25" i="7"/>
  <c r="K25" i="7"/>
  <c r="L25" i="7"/>
  <c r="M25" i="7"/>
  <c r="I26" i="7"/>
  <c r="J26" i="7"/>
  <c r="K26" i="7"/>
  <c r="L26" i="7"/>
  <c r="M26" i="7"/>
  <c r="I27" i="7"/>
  <c r="J27" i="7"/>
  <c r="K27" i="7"/>
  <c r="L27" i="7"/>
  <c r="M27" i="7"/>
  <c r="I28" i="7"/>
  <c r="J28" i="7"/>
  <c r="K28" i="7"/>
  <c r="L28" i="7"/>
  <c r="M28" i="7"/>
  <c r="I29" i="7"/>
  <c r="J29" i="7"/>
  <c r="K29" i="7"/>
  <c r="L29" i="7"/>
  <c r="M29" i="7"/>
  <c r="I30" i="7"/>
  <c r="J30" i="7"/>
  <c r="K30" i="7"/>
  <c r="L30" i="7"/>
  <c r="M30" i="7"/>
  <c r="I31" i="7"/>
  <c r="J31" i="7"/>
  <c r="K31" i="7"/>
  <c r="L31" i="7"/>
  <c r="M31" i="7"/>
  <c r="I32" i="7"/>
  <c r="J32" i="7"/>
  <c r="K32" i="7"/>
  <c r="L32" i="7"/>
  <c r="M32" i="7"/>
  <c r="I33" i="7"/>
  <c r="J33" i="7"/>
  <c r="K33" i="7"/>
  <c r="L33" i="7"/>
  <c r="M33" i="7"/>
  <c r="I34" i="7"/>
  <c r="J34" i="7"/>
  <c r="K34" i="7"/>
  <c r="L34" i="7"/>
  <c r="M34" i="7"/>
  <c r="I35" i="7"/>
  <c r="J35" i="7"/>
  <c r="K35" i="7"/>
  <c r="L35" i="7"/>
  <c r="M35" i="7"/>
  <c r="I36" i="7"/>
  <c r="J36" i="7"/>
  <c r="K36" i="7"/>
  <c r="L36" i="7"/>
  <c r="M36" i="7"/>
  <c r="I37" i="7"/>
  <c r="J37" i="7"/>
  <c r="K37" i="7"/>
  <c r="L37" i="7"/>
  <c r="M37" i="7"/>
  <c r="I38" i="7"/>
  <c r="J38" i="7"/>
  <c r="K38" i="7"/>
  <c r="L38" i="7"/>
  <c r="M38" i="7"/>
  <c r="I39" i="7"/>
  <c r="J39" i="7"/>
  <c r="K39" i="7"/>
  <c r="L39" i="7"/>
  <c r="M39" i="7"/>
  <c r="I40" i="7"/>
  <c r="J40" i="7"/>
  <c r="K40" i="7"/>
  <c r="L40" i="7"/>
  <c r="M40" i="7"/>
  <c r="I41" i="7"/>
  <c r="J41" i="7"/>
  <c r="K41" i="7"/>
  <c r="L41" i="7"/>
  <c r="M41" i="7"/>
  <c r="I42" i="7"/>
  <c r="J42" i="7"/>
  <c r="K42" i="7"/>
  <c r="L42" i="7"/>
  <c r="M42" i="7"/>
  <c r="I43" i="7"/>
  <c r="J43" i="7"/>
  <c r="K43" i="7"/>
  <c r="L43" i="7"/>
  <c r="M43" i="7"/>
  <c r="I44" i="7"/>
  <c r="J44" i="7"/>
  <c r="K44" i="7"/>
  <c r="L44" i="7"/>
  <c r="M44" i="7"/>
  <c r="I45" i="7"/>
  <c r="J45" i="7"/>
  <c r="K45" i="7"/>
  <c r="L45" i="7"/>
  <c r="M45" i="7"/>
  <c r="I46" i="7"/>
  <c r="J46" i="7"/>
  <c r="K46" i="7"/>
  <c r="L46" i="7"/>
  <c r="M46" i="7"/>
  <c r="I47" i="7"/>
  <c r="J47" i="7"/>
  <c r="K47" i="7"/>
  <c r="L47" i="7"/>
  <c r="M47" i="7"/>
  <c r="I48" i="7"/>
  <c r="J48" i="7"/>
  <c r="K48" i="7"/>
  <c r="L48" i="7"/>
  <c r="M48" i="7"/>
  <c r="I49" i="7"/>
  <c r="J49" i="7"/>
  <c r="K49" i="7"/>
  <c r="L49" i="7"/>
  <c r="M49" i="7"/>
  <c r="I50" i="7"/>
  <c r="J50" i="7"/>
  <c r="K50" i="7"/>
  <c r="L50" i="7"/>
  <c r="M50" i="7"/>
  <c r="I51" i="7"/>
  <c r="J51" i="7"/>
  <c r="K51" i="7"/>
  <c r="L51" i="7"/>
  <c r="M51" i="7"/>
  <c r="I52" i="7"/>
  <c r="J52" i="7"/>
  <c r="K52" i="7"/>
  <c r="L52" i="7"/>
  <c r="M52" i="7"/>
  <c r="I53" i="7"/>
  <c r="J53" i="7"/>
  <c r="K53" i="7"/>
  <c r="L53" i="7"/>
  <c r="M53" i="7"/>
  <c r="I54" i="7"/>
  <c r="J54" i="7"/>
  <c r="K54" i="7"/>
  <c r="L54" i="7"/>
  <c r="M54" i="7"/>
  <c r="I55" i="7"/>
  <c r="J55" i="7"/>
  <c r="K55" i="7"/>
  <c r="L55" i="7"/>
  <c r="M55" i="7"/>
  <c r="I56" i="7"/>
  <c r="J56" i="7"/>
  <c r="K56" i="7"/>
  <c r="L56" i="7"/>
  <c r="M56" i="7"/>
  <c r="I57" i="7"/>
  <c r="J57" i="7"/>
  <c r="K57" i="7"/>
  <c r="L57" i="7"/>
  <c r="M57" i="7"/>
  <c r="I58" i="7"/>
  <c r="J58" i="7"/>
  <c r="K58" i="7"/>
  <c r="L58" i="7"/>
  <c r="M58" i="7"/>
  <c r="I59" i="7"/>
  <c r="J59" i="7"/>
  <c r="K59" i="7"/>
  <c r="L59" i="7"/>
  <c r="M59" i="7"/>
  <c r="I60" i="7"/>
  <c r="J60" i="7"/>
  <c r="K60" i="7"/>
  <c r="L60" i="7"/>
  <c r="M60" i="7"/>
  <c r="I61" i="7"/>
  <c r="J61" i="7"/>
  <c r="K61" i="7"/>
  <c r="L61" i="7"/>
  <c r="M61" i="7"/>
  <c r="I62" i="7"/>
  <c r="J62" i="7"/>
  <c r="K62" i="7"/>
  <c r="L62" i="7"/>
  <c r="M62" i="7"/>
  <c r="I63" i="7"/>
  <c r="J63" i="7"/>
  <c r="K63" i="7"/>
  <c r="L63" i="7"/>
  <c r="M63" i="7"/>
  <c r="I64" i="7"/>
  <c r="J64" i="7"/>
  <c r="K64" i="7"/>
  <c r="L64" i="7"/>
  <c r="M64" i="7"/>
  <c r="I65" i="7"/>
  <c r="J65" i="7"/>
  <c r="K65" i="7"/>
  <c r="L65" i="7"/>
  <c r="M65" i="7"/>
  <c r="I66" i="7"/>
  <c r="J66" i="7"/>
  <c r="K66" i="7"/>
  <c r="L66" i="7"/>
  <c r="M66" i="7"/>
  <c r="I67" i="7"/>
  <c r="J67" i="7"/>
  <c r="K67" i="7"/>
  <c r="L67" i="7"/>
  <c r="M67" i="7"/>
  <c r="I68" i="7"/>
  <c r="J68" i="7"/>
  <c r="K68" i="7"/>
  <c r="L68" i="7"/>
  <c r="M68" i="7"/>
  <c r="I69" i="7"/>
  <c r="J69" i="7"/>
  <c r="K69" i="7"/>
  <c r="L69" i="7"/>
  <c r="M69" i="7"/>
  <c r="I70" i="7"/>
  <c r="J70" i="7"/>
  <c r="K70" i="7"/>
  <c r="L70" i="7"/>
  <c r="M70" i="7"/>
  <c r="I71" i="7"/>
  <c r="J71" i="7"/>
  <c r="K71" i="7"/>
  <c r="L71" i="7"/>
  <c r="M71" i="7"/>
  <c r="I72" i="7"/>
  <c r="J72" i="7"/>
  <c r="K72" i="7"/>
  <c r="L72" i="7"/>
  <c r="M72" i="7"/>
  <c r="I73" i="7"/>
  <c r="J73" i="7"/>
  <c r="K73" i="7"/>
  <c r="L73" i="7"/>
  <c r="M73" i="7"/>
  <c r="I74" i="7"/>
  <c r="J74" i="7"/>
  <c r="K74" i="7"/>
  <c r="L74" i="7"/>
  <c r="M74" i="7"/>
  <c r="I75" i="7"/>
  <c r="J75" i="7"/>
  <c r="K75" i="7"/>
  <c r="L75" i="7"/>
  <c r="M75" i="7"/>
  <c r="I76" i="7"/>
  <c r="J76" i="7"/>
  <c r="K76" i="7"/>
  <c r="L76" i="7"/>
  <c r="M76" i="7"/>
  <c r="I77" i="7"/>
  <c r="J77" i="7"/>
  <c r="K77" i="7"/>
  <c r="L77" i="7"/>
  <c r="M77" i="7"/>
  <c r="I78" i="7"/>
  <c r="J78" i="7"/>
  <c r="K78" i="7"/>
  <c r="L78" i="7"/>
  <c r="M78" i="7"/>
  <c r="I79" i="7"/>
  <c r="J79" i="7"/>
  <c r="K79" i="7"/>
  <c r="L79" i="7"/>
  <c r="M79" i="7"/>
  <c r="I80" i="7"/>
  <c r="J80" i="7"/>
  <c r="K80" i="7"/>
  <c r="L80" i="7"/>
  <c r="M80" i="7"/>
  <c r="I81" i="7"/>
  <c r="J81" i="7"/>
  <c r="K81" i="7"/>
  <c r="L81" i="7"/>
  <c r="M81" i="7"/>
  <c r="I82" i="7"/>
  <c r="J82" i="7"/>
  <c r="K82" i="7"/>
  <c r="L82" i="7"/>
  <c r="M82" i="7"/>
  <c r="I83" i="7"/>
  <c r="J83" i="7"/>
  <c r="K83" i="7"/>
  <c r="L83" i="7"/>
  <c r="M83" i="7"/>
  <c r="I84" i="7"/>
  <c r="J84" i="7"/>
  <c r="K84" i="7"/>
  <c r="L84" i="7"/>
  <c r="M84" i="7"/>
  <c r="I85" i="7"/>
  <c r="J85" i="7"/>
  <c r="K85" i="7"/>
  <c r="L85" i="7"/>
  <c r="M85" i="7"/>
  <c r="I86" i="7"/>
  <c r="J86" i="7"/>
  <c r="K86" i="7"/>
  <c r="L86" i="7"/>
  <c r="M86" i="7"/>
  <c r="I87" i="7"/>
  <c r="J87" i="7"/>
  <c r="K87" i="7"/>
  <c r="L87" i="7"/>
  <c r="M87" i="7"/>
  <c r="I88" i="7"/>
  <c r="J88" i="7"/>
  <c r="K88" i="7"/>
  <c r="L88" i="7"/>
  <c r="M88" i="7"/>
  <c r="I89" i="7"/>
  <c r="J89" i="7"/>
  <c r="K89" i="7"/>
  <c r="L89" i="7"/>
  <c r="M89" i="7"/>
  <c r="I90" i="7"/>
  <c r="J90" i="7"/>
  <c r="K90" i="7"/>
  <c r="L90" i="7"/>
  <c r="M90" i="7"/>
  <c r="I91" i="7"/>
  <c r="J91" i="7"/>
  <c r="K91" i="7"/>
  <c r="L91" i="7"/>
  <c r="M91" i="7"/>
  <c r="I92" i="7"/>
  <c r="J92" i="7"/>
  <c r="K92" i="7"/>
  <c r="L92" i="7"/>
  <c r="M92" i="7"/>
  <c r="I93" i="7"/>
  <c r="J93" i="7"/>
  <c r="K93" i="7"/>
  <c r="L93" i="7"/>
  <c r="M93" i="7"/>
  <c r="I94" i="7"/>
  <c r="J94" i="7"/>
  <c r="K94" i="7"/>
  <c r="L94" i="7"/>
  <c r="M94" i="7"/>
  <c r="I95" i="7"/>
  <c r="J95" i="7"/>
  <c r="K95" i="7"/>
  <c r="L95" i="7"/>
  <c r="M95" i="7"/>
  <c r="I96" i="7"/>
  <c r="J96" i="7"/>
  <c r="K96" i="7"/>
  <c r="L96" i="7"/>
  <c r="M96" i="7"/>
  <c r="I97" i="7"/>
  <c r="J97" i="7"/>
  <c r="K97" i="7"/>
  <c r="L97" i="7"/>
  <c r="M97" i="7"/>
  <c r="I98" i="7"/>
  <c r="J98" i="7"/>
  <c r="K98" i="7"/>
  <c r="L98" i="7"/>
  <c r="M98" i="7"/>
  <c r="I99" i="7"/>
  <c r="J99" i="7"/>
  <c r="K99" i="7"/>
  <c r="L99" i="7"/>
  <c r="M99" i="7"/>
  <c r="I100" i="7"/>
  <c r="J100" i="7"/>
  <c r="K100" i="7"/>
  <c r="L100" i="7"/>
  <c r="M100" i="7"/>
  <c r="I101" i="7"/>
  <c r="J101" i="7"/>
  <c r="K101" i="7"/>
  <c r="L101" i="7"/>
  <c r="M101" i="7"/>
  <c r="I102" i="7"/>
  <c r="J102" i="7"/>
  <c r="K102" i="7"/>
  <c r="L102" i="7"/>
  <c r="M102" i="7"/>
  <c r="I103" i="7"/>
  <c r="J103" i="7"/>
  <c r="K103" i="7"/>
  <c r="L103" i="7"/>
  <c r="M103" i="7"/>
  <c r="I104" i="7"/>
  <c r="J104" i="7"/>
  <c r="K104" i="7"/>
  <c r="L104" i="7"/>
  <c r="M104" i="7"/>
  <c r="I105" i="7"/>
  <c r="J105" i="7"/>
  <c r="K105" i="7"/>
  <c r="L105" i="7"/>
  <c r="M105" i="7"/>
  <c r="I106" i="7"/>
  <c r="J106" i="7"/>
  <c r="K106" i="7"/>
  <c r="L106" i="7"/>
  <c r="M106" i="7"/>
  <c r="I107" i="7"/>
  <c r="J107" i="7"/>
  <c r="K107" i="7"/>
  <c r="L107" i="7"/>
  <c r="M107" i="7"/>
  <c r="I108" i="7"/>
  <c r="J108" i="7"/>
  <c r="K108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I113" i="7"/>
  <c r="J113" i="7"/>
  <c r="K113" i="7"/>
  <c r="L113" i="7"/>
  <c r="M113" i="7"/>
  <c r="I114" i="7"/>
  <c r="J114" i="7"/>
  <c r="K114" i="7"/>
  <c r="L114" i="7"/>
  <c r="M114" i="7"/>
  <c r="I115" i="7"/>
  <c r="J115" i="7"/>
  <c r="K115" i="7"/>
  <c r="L115" i="7"/>
  <c r="M115" i="7"/>
  <c r="I116" i="7"/>
  <c r="J116" i="7"/>
  <c r="K116" i="7"/>
  <c r="L116" i="7"/>
  <c r="M116" i="7"/>
  <c r="I117" i="7"/>
  <c r="J117" i="7"/>
  <c r="K117" i="7"/>
  <c r="L117" i="7"/>
  <c r="M117" i="7"/>
  <c r="I118" i="7"/>
  <c r="J118" i="7"/>
  <c r="K118" i="7"/>
  <c r="L118" i="7"/>
  <c r="M118" i="7"/>
  <c r="I119" i="7"/>
  <c r="J119" i="7"/>
  <c r="K119" i="7"/>
  <c r="L119" i="7"/>
  <c r="M119" i="7"/>
  <c r="I120" i="7"/>
  <c r="J120" i="7"/>
  <c r="K120" i="7"/>
  <c r="L120" i="7"/>
  <c r="M120" i="7"/>
  <c r="I121" i="7"/>
  <c r="J121" i="7"/>
  <c r="K121" i="7"/>
  <c r="L121" i="7"/>
  <c r="M121" i="7"/>
  <c r="I122" i="7"/>
  <c r="J122" i="7"/>
  <c r="K122" i="7"/>
  <c r="L122" i="7"/>
  <c r="M122" i="7"/>
  <c r="I123" i="7"/>
  <c r="J123" i="7"/>
  <c r="K123" i="7"/>
  <c r="L123" i="7"/>
  <c r="M123" i="7"/>
  <c r="I124" i="7"/>
  <c r="J124" i="7"/>
  <c r="K124" i="7"/>
  <c r="L124" i="7"/>
  <c r="M124" i="7"/>
  <c r="I125" i="7"/>
  <c r="J125" i="7"/>
  <c r="K125" i="7"/>
  <c r="L125" i="7"/>
  <c r="M125" i="7"/>
  <c r="I126" i="7"/>
  <c r="J126" i="7"/>
  <c r="K126" i="7"/>
  <c r="L126" i="7"/>
  <c r="M126" i="7"/>
  <c r="I127" i="7"/>
  <c r="J127" i="7"/>
  <c r="K127" i="7"/>
  <c r="L127" i="7"/>
  <c r="M127" i="7"/>
  <c r="I128" i="7"/>
  <c r="J128" i="7"/>
  <c r="K128" i="7"/>
  <c r="L128" i="7"/>
  <c r="M128" i="7"/>
  <c r="I129" i="7"/>
  <c r="J129" i="7"/>
  <c r="K129" i="7"/>
  <c r="L129" i="7"/>
  <c r="M129" i="7"/>
  <c r="I130" i="7"/>
  <c r="J130" i="7"/>
  <c r="K130" i="7"/>
  <c r="L130" i="7"/>
  <c r="M130" i="7"/>
  <c r="I131" i="7"/>
  <c r="J131" i="7"/>
  <c r="K131" i="7"/>
  <c r="L131" i="7"/>
  <c r="M131" i="7"/>
  <c r="I132" i="7"/>
  <c r="J132" i="7"/>
  <c r="K132" i="7"/>
  <c r="L132" i="7"/>
  <c r="M132" i="7"/>
  <c r="I133" i="7"/>
  <c r="J133" i="7"/>
  <c r="K133" i="7"/>
  <c r="L133" i="7"/>
  <c r="M133" i="7"/>
  <c r="I134" i="7"/>
  <c r="J134" i="7"/>
  <c r="K134" i="7"/>
  <c r="L134" i="7"/>
  <c r="M134" i="7"/>
  <c r="I135" i="7"/>
  <c r="J135" i="7"/>
  <c r="K135" i="7"/>
  <c r="L135" i="7"/>
  <c r="M135" i="7"/>
  <c r="I136" i="7"/>
  <c r="J136" i="7"/>
  <c r="K136" i="7"/>
  <c r="L136" i="7"/>
  <c r="M136" i="7"/>
  <c r="I137" i="7"/>
  <c r="J137" i="7"/>
  <c r="K137" i="7"/>
  <c r="L137" i="7"/>
  <c r="M137" i="7"/>
  <c r="I138" i="7"/>
  <c r="J138" i="7"/>
  <c r="K138" i="7"/>
  <c r="L138" i="7"/>
  <c r="M138" i="7"/>
  <c r="I139" i="7"/>
  <c r="J139" i="7"/>
  <c r="K139" i="7"/>
  <c r="L139" i="7"/>
  <c r="M139" i="7"/>
  <c r="I140" i="7"/>
  <c r="J140" i="7"/>
  <c r="K140" i="7"/>
  <c r="L140" i="7"/>
  <c r="M140" i="7"/>
  <c r="I141" i="7"/>
  <c r="J141" i="7"/>
  <c r="K141" i="7"/>
  <c r="L141" i="7"/>
  <c r="M141" i="7"/>
  <c r="I142" i="7"/>
  <c r="J142" i="7"/>
  <c r="K142" i="7"/>
  <c r="L142" i="7"/>
  <c r="M142" i="7"/>
  <c r="I143" i="7"/>
  <c r="J143" i="7"/>
  <c r="K143" i="7"/>
  <c r="L143" i="7"/>
  <c r="M143" i="7"/>
  <c r="I144" i="7"/>
  <c r="J144" i="7"/>
  <c r="K144" i="7"/>
  <c r="L144" i="7"/>
  <c r="M144" i="7"/>
  <c r="I145" i="7"/>
  <c r="J145" i="7"/>
  <c r="K145" i="7"/>
  <c r="L145" i="7"/>
  <c r="M145" i="7"/>
  <c r="I146" i="7"/>
  <c r="J146" i="7"/>
  <c r="K146" i="7"/>
  <c r="L146" i="7"/>
  <c r="M146" i="7"/>
  <c r="I147" i="7"/>
  <c r="J147" i="7"/>
  <c r="K147" i="7"/>
  <c r="L147" i="7"/>
  <c r="M147" i="7"/>
  <c r="I148" i="7"/>
  <c r="J148" i="7"/>
  <c r="K148" i="7"/>
  <c r="L148" i="7"/>
  <c r="M148" i="7"/>
  <c r="I149" i="7"/>
  <c r="J149" i="7"/>
  <c r="K149" i="7"/>
  <c r="L149" i="7"/>
  <c r="M149" i="7"/>
  <c r="I150" i="7"/>
  <c r="J150" i="7"/>
  <c r="K150" i="7"/>
  <c r="L150" i="7"/>
  <c r="M150" i="7"/>
  <c r="I151" i="7"/>
  <c r="J151" i="7"/>
  <c r="K151" i="7"/>
  <c r="L151" i="7"/>
  <c r="M151" i="7"/>
  <c r="I152" i="7"/>
  <c r="J152" i="7"/>
  <c r="K152" i="7"/>
  <c r="L152" i="7"/>
  <c r="M152" i="7"/>
  <c r="I153" i="7"/>
  <c r="J153" i="7"/>
  <c r="K153" i="7"/>
  <c r="L153" i="7"/>
  <c r="M153" i="7"/>
  <c r="I154" i="7"/>
  <c r="J154" i="7"/>
  <c r="K154" i="7"/>
  <c r="L154" i="7"/>
  <c r="M154" i="7"/>
  <c r="I155" i="7"/>
  <c r="J155" i="7"/>
  <c r="K155" i="7"/>
  <c r="L155" i="7"/>
  <c r="M155" i="7"/>
  <c r="I156" i="7"/>
  <c r="J156" i="7"/>
  <c r="K156" i="7"/>
  <c r="L156" i="7"/>
  <c r="M156" i="7"/>
  <c r="I157" i="7"/>
  <c r="J157" i="7"/>
  <c r="K157" i="7"/>
  <c r="L157" i="7"/>
  <c r="M157" i="7"/>
  <c r="I158" i="7"/>
  <c r="J158" i="7"/>
  <c r="K158" i="7"/>
  <c r="L158" i="7"/>
  <c r="M158" i="7"/>
  <c r="I159" i="7"/>
  <c r="J159" i="7"/>
  <c r="K159" i="7"/>
  <c r="L159" i="7"/>
  <c r="M159" i="7"/>
  <c r="I160" i="7"/>
  <c r="J160" i="7"/>
  <c r="K160" i="7"/>
  <c r="L160" i="7"/>
  <c r="M160" i="7"/>
  <c r="I161" i="7"/>
  <c r="J161" i="7"/>
  <c r="K161" i="7"/>
  <c r="L161" i="7"/>
  <c r="M161" i="7"/>
  <c r="I162" i="7"/>
  <c r="J162" i="7"/>
  <c r="K162" i="7"/>
  <c r="L162" i="7"/>
  <c r="M162" i="7"/>
  <c r="I163" i="7"/>
  <c r="J163" i="7"/>
  <c r="K163" i="7"/>
  <c r="L163" i="7"/>
  <c r="M163" i="7"/>
  <c r="I164" i="7"/>
  <c r="J164" i="7"/>
  <c r="K164" i="7"/>
  <c r="L164" i="7"/>
  <c r="M164" i="7"/>
  <c r="I165" i="7"/>
  <c r="J165" i="7"/>
  <c r="K165" i="7"/>
  <c r="L165" i="7"/>
  <c r="M165" i="7"/>
  <c r="I166" i="7"/>
  <c r="J166" i="7"/>
  <c r="K166" i="7"/>
  <c r="L166" i="7"/>
  <c r="M166" i="7"/>
  <c r="I167" i="7"/>
  <c r="J167" i="7"/>
  <c r="K167" i="7"/>
  <c r="L167" i="7"/>
  <c r="M167" i="7"/>
  <c r="I168" i="7"/>
  <c r="J168" i="7"/>
  <c r="K168" i="7"/>
  <c r="L168" i="7"/>
  <c r="M168" i="7"/>
  <c r="I169" i="7"/>
  <c r="J169" i="7"/>
  <c r="K169" i="7"/>
  <c r="L169" i="7"/>
  <c r="M169" i="7"/>
  <c r="I170" i="7"/>
  <c r="J170" i="7"/>
  <c r="K170" i="7"/>
  <c r="L170" i="7"/>
  <c r="M170" i="7"/>
  <c r="I171" i="7"/>
  <c r="J171" i="7"/>
  <c r="K171" i="7"/>
  <c r="L171" i="7"/>
  <c r="M171" i="7"/>
  <c r="I172" i="7"/>
  <c r="J172" i="7"/>
  <c r="K172" i="7"/>
  <c r="L172" i="7"/>
  <c r="M172" i="7"/>
  <c r="I173" i="7"/>
  <c r="J173" i="7"/>
  <c r="K173" i="7"/>
  <c r="L173" i="7"/>
  <c r="M173" i="7"/>
  <c r="I174" i="7"/>
  <c r="J174" i="7"/>
  <c r="K174" i="7"/>
  <c r="L174" i="7"/>
  <c r="M174" i="7"/>
  <c r="I175" i="7"/>
  <c r="J175" i="7"/>
  <c r="K175" i="7"/>
  <c r="L175" i="7"/>
  <c r="M175" i="7"/>
  <c r="I176" i="7"/>
  <c r="J176" i="7"/>
  <c r="K176" i="7"/>
  <c r="L176" i="7"/>
  <c r="M176" i="7"/>
  <c r="I177" i="7"/>
  <c r="J177" i="7"/>
  <c r="K177" i="7"/>
  <c r="L177" i="7"/>
  <c r="M177" i="7"/>
  <c r="I178" i="7"/>
  <c r="J178" i="7"/>
  <c r="K178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I183" i="7"/>
  <c r="J183" i="7"/>
  <c r="K183" i="7"/>
  <c r="L183" i="7"/>
  <c r="M183" i="7"/>
  <c r="I184" i="7"/>
  <c r="J184" i="7"/>
  <c r="K184" i="7"/>
  <c r="L184" i="7"/>
  <c r="M184" i="7"/>
  <c r="I185" i="7"/>
  <c r="J185" i="7"/>
  <c r="K185" i="7"/>
  <c r="L185" i="7"/>
  <c r="M185" i="7"/>
  <c r="I186" i="7"/>
  <c r="J186" i="7"/>
  <c r="K186" i="7"/>
  <c r="L186" i="7"/>
  <c r="M186" i="7"/>
  <c r="I187" i="7"/>
  <c r="J187" i="7"/>
  <c r="K187" i="7"/>
  <c r="L187" i="7"/>
  <c r="M187" i="7"/>
  <c r="I188" i="7"/>
  <c r="J188" i="7"/>
  <c r="K188" i="7"/>
  <c r="L188" i="7"/>
  <c r="M188" i="7"/>
  <c r="I189" i="7"/>
  <c r="J189" i="7"/>
  <c r="K189" i="7"/>
  <c r="L189" i="7"/>
  <c r="M189" i="7"/>
  <c r="I190" i="7"/>
  <c r="J190" i="7"/>
  <c r="K190" i="7"/>
  <c r="L190" i="7"/>
  <c r="M190" i="7"/>
  <c r="I191" i="7"/>
  <c r="J191" i="7"/>
  <c r="K191" i="7"/>
  <c r="L191" i="7"/>
  <c r="M191" i="7"/>
  <c r="I192" i="7"/>
  <c r="J192" i="7"/>
  <c r="K192" i="7"/>
  <c r="L192" i="7"/>
  <c r="M192" i="7"/>
  <c r="I193" i="7"/>
  <c r="J193" i="7"/>
  <c r="K193" i="7"/>
  <c r="L193" i="7"/>
  <c r="M193" i="7"/>
  <c r="I194" i="7"/>
  <c r="J194" i="7"/>
  <c r="K194" i="7"/>
  <c r="L194" i="7"/>
  <c r="M194" i="7"/>
  <c r="I195" i="7"/>
  <c r="J195" i="7"/>
  <c r="K195" i="7"/>
  <c r="L195" i="7"/>
  <c r="M195" i="7"/>
  <c r="I196" i="7"/>
  <c r="J196" i="7"/>
  <c r="K196" i="7"/>
  <c r="L196" i="7"/>
  <c r="M196" i="7"/>
  <c r="I197" i="7"/>
  <c r="J197" i="7"/>
  <c r="K197" i="7"/>
  <c r="L197" i="7"/>
  <c r="M197" i="7"/>
  <c r="I198" i="7"/>
  <c r="J198" i="7"/>
  <c r="K198" i="7"/>
  <c r="L198" i="7"/>
  <c r="M198" i="7"/>
  <c r="I199" i="7"/>
  <c r="J199" i="7"/>
  <c r="K199" i="7"/>
  <c r="L199" i="7"/>
  <c r="M199" i="7"/>
  <c r="I200" i="7"/>
  <c r="J200" i="7"/>
  <c r="K200" i="7"/>
  <c r="L200" i="7"/>
  <c r="M200" i="7"/>
  <c r="I201" i="7"/>
  <c r="J201" i="7"/>
  <c r="K201" i="7"/>
  <c r="L201" i="7"/>
  <c r="M201" i="7"/>
  <c r="I202" i="7"/>
  <c r="J202" i="7"/>
  <c r="K202" i="7"/>
  <c r="L202" i="7"/>
  <c r="M202" i="7"/>
  <c r="I203" i="7"/>
  <c r="J203" i="7"/>
  <c r="K203" i="7"/>
  <c r="L203" i="7"/>
  <c r="M203" i="7"/>
  <c r="I204" i="7"/>
  <c r="J204" i="7"/>
  <c r="K204" i="7"/>
  <c r="L204" i="7"/>
  <c r="M204" i="7"/>
  <c r="I205" i="7"/>
  <c r="J205" i="7"/>
  <c r="K205" i="7"/>
  <c r="L205" i="7"/>
  <c r="M205" i="7"/>
  <c r="I206" i="7"/>
  <c r="J206" i="7"/>
  <c r="K206" i="7"/>
  <c r="L206" i="7"/>
  <c r="M206" i="7"/>
  <c r="I207" i="7"/>
  <c r="J207" i="7"/>
  <c r="K207" i="7"/>
  <c r="L207" i="7"/>
  <c r="M207" i="7"/>
  <c r="I208" i="7"/>
  <c r="J208" i="7"/>
  <c r="K208" i="7"/>
  <c r="L208" i="7"/>
  <c r="M208" i="7"/>
  <c r="I209" i="7"/>
  <c r="J209" i="7"/>
  <c r="K209" i="7"/>
  <c r="L209" i="7"/>
  <c r="M209" i="7"/>
  <c r="I210" i="7"/>
  <c r="J210" i="7"/>
  <c r="K210" i="7"/>
  <c r="L210" i="7"/>
  <c r="M210" i="7"/>
  <c r="I211" i="7"/>
  <c r="J211" i="7"/>
  <c r="K211" i="7"/>
  <c r="L211" i="7"/>
  <c r="M211" i="7"/>
  <c r="I212" i="7"/>
  <c r="J212" i="7"/>
  <c r="K212" i="7"/>
  <c r="L212" i="7"/>
  <c r="M212" i="7"/>
  <c r="I213" i="7"/>
  <c r="J213" i="7"/>
  <c r="K213" i="7"/>
  <c r="L213" i="7"/>
  <c r="M213" i="7"/>
  <c r="I214" i="7"/>
  <c r="J214" i="7"/>
  <c r="K214" i="7"/>
  <c r="L214" i="7"/>
  <c r="M214" i="7"/>
  <c r="I215" i="7"/>
  <c r="J215" i="7"/>
  <c r="K215" i="7"/>
  <c r="L215" i="7"/>
  <c r="M215" i="7"/>
  <c r="I216" i="7"/>
  <c r="J216" i="7"/>
  <c r="K216" i="7"/>
  <c r="L216" i="7"/>
  <c r="M216" i="7"/>
  <c r="I217" i="7"/>
  <c r="J217" i="7"/>
  <c r="K217" i="7"/>
  <c r="L217" i="7"/>
  <c r="M217" i="7"/>
  <c r="I218" i="7"/>
  <c r="J218" i="7"/>
  <c r="K218" i="7"/>
  <c r="L218" i="7"/>
  <c r="M218" i="7"/>
  <c r="I219" i="7"/>
  <c r="J219" i="7"/>
  <c r="K219" i="7"/>
  <c r="L219" i="7"/>
  <c r="M219" i="7"/>
  <c r="I220" i="7"/>
  <c r="J220" i="7"/>
  <c r="K220" i="7"/>
  <c r="L220" i="7"/>
  <c r="M220" i="7"/>
  <c r="I221" i="7"/>
  <c r="J221" i="7"/>
  <c r="K221" i="7"/>
  <c r="L221" i="7"/>
  <c r="M221" i="7"/>
  <c r="I222" i="7"/>
  <c r="J222" i="7"/>
  <c r="K222" i="7"/>
  <c r="L222" i="7"/>
  <c r="M222" i="7"/>
  <c r="I223" i="7"/>
  <c r="J223" i="7"/>
  <c r="K223" i="7"/>
  <c r="L223" i="7"/>
  <c r="M223" i="7"/>
  <c r="I224" i="7"/>
  <c r="J224" i="7"/>
  <c r="K224" i="7"/>
  <c r="L224" i="7"/>
  <c r="M224" i="7"/>
  <c r="I225" i="7"/>
  <c r="J225" i="7"/>
  <c r="K225" i="7"/>
  <c r="L225" i="7"/>
  <c r="M225" i="7"/>
  <c r="I226" i="7"/>
  <c r="J226" i="7"/>
  <c r="K226" i="7"/>
  <c r="L226" i="7"/>
  <c r="M226" i="7"/>
  <c r="I227" i="7"/>
  <c r="J227" i="7"/>
  <c r="K227" i="7"/>
  <c r="L227" i="7"/>
  <c r="M227" i="7"/>
  <c r="I228" i="7"/>
  <c r="J228" i="7"/>
  <c r="K228" i="7"/>
  <c r="L228" i="7"/>
  <c r="M228" i="7"/>
  <c r="I229" i="7"/>
  <c r="J229" i="7"/>
  <c r="K229" i="7"/>
  <c r="L229" i="7"/>
  <c r="M229" i="7"/>
  <c r="I230" i="7"/>
  <c r="J230" i="7"/>
  <c r="K230" i="7"/>
  <c r="L230" i="7"/>
  <c r="M230" i="7"/>
  <c r="I231" i="7"/>
  <c r="J231" i="7"/>
  <c r="K231" i="7"/>
  <c r="L231" i="7"/>
  <c r="M231" i="7"/>
  <c r="I232" i="7"/>
  <c r="J232" i="7"/>
  <c r="K232" i="7"/>
  <c r="L232" i="7"/>
  <c r="M232" i="7"/>
  <c r="I233" i="7"/>
  <c r="J233" i="7"/>
  <c r="K233" i="7"/>
  <c r="L233" i="7"/>
  <c r="M233" i="7"/>
  <c r="I234" i="7"/>
  <c r="J234" i="7"/>
  <c r="K234" i="7"/>
  <c r="L234" i="7"/>
  <c r="M234" i="7"/>
  <c r="I235" i="7"/>
  <c r="J235" i="7"/>
  <c r="K235" i="7"/>
  <c r="L235" i="7"/>
  <c r="M235" i="7"/>
  <c r="I236" i="7"/>
  <c r="J236" i="7"/>
  <c r="K236" i="7"/>
  <c r="L236" i="7"/>
  <c r="M236" i="7"/>
  <c r="I237" i="7"/>
  <c r="J237" i="7"/>
  <c r="K237" i="7"/>
  <c r="L237" i="7"/>
  <c r="M237" i="7"/>
  <c r="I238" i="7"/>
  <c r="J238" i="7"/>
  <c r="K238" i="7"/>
  <c r="L238" i="7"/>
  <c r="M238" i="7"/>
  <c r="I239" i="7"/>
  <c r="J239" i="7"/>
  <c r="K239" i="7"/>
  <c r="L239" i="7"/>
  <c r="M239" i="7"/>
  <c r="I240" i="7"/>
  <c r="J240" i="7"/>
  <c r="K240" i="7"/>
  <c r="L240" i="7"/>
  <c r="M240" i="7"/>
  <c r="I241" i="7"/>
  <c r="J241" i="7"/>
  <c r="K241" i="7"/>
  <c r="L241" i="7"/>
  <c r="M241" i="7"/>
  <c r="I242" i="7"/>
  <c r="J242" i="7"/>
  <c r="K242" i="7"/>
  <c r="L242" i="7"/>
  <c r="M242" i="7"/>
  <c r="I243" i="7"/>
  <c r="J243" i="7"/>
  <c r="K243" i="7"/>
  <c r="L243" i="7"/>
  <c r="M243" i="7"/>
  <c r="I244" i="7"/>
  <c r="J244" i="7"/>
  <c r="K244" i="7"/>
  <c r="L244" i="7"/>
  <c r="M244" i="7"/>
  <c r="I245" i="7"/>
  <c r="J245" i="7"/>
  <c r="K245" i="7"/>
  <c r="L245" i="7"/>
  <c r="M245" i="7"/>
  <c r="I246" i="7"/>
  <c r="J246" i="7"/>
  <c r="K246" i="7"/>
  <c r="L246" i="7"/>
  <c r="M246" i="7"/>
  <c r="I247" i="7"/>
  <c r="J247" i="7"/>
  <c r="K247" i="7"/>
  <c r="L247" i="7"/>
  <c r="M247" i="7"/>
  <c r="I248" i="7"/>
  <c r="J248" i="7"/>
  <c r="K248" i="7"/>
  <c r="L248" i="7"/>
  <c r="M248" i="7"/>
  <c r="I249" i="7"/>
  <c r="J249" i="7"/>
  <c r="K249" i="7"/>
  <c r="L249" i="7"/>
  <c r="M249" i="7"/>
  <c r="I250" i="7"/>
  <c r="J250" i="7"/>
  <c r="K250" i="7"/>
  <c r="L250" i="7"/>
  <c r="M250" i="7"/>
  <c r="I251" i="7"/>
  <c r="J251" i="7"/>
  <c r="K251" i="7"/>
  <c r="L251" i="7"/>
  <c r="M251" i="7"/>
  <c r="I252" i="7"/>
  <c r="J252" i="7"/>
  <c r="K252" i="7"/>
  <c r="L252" i="7"/>
  <c r="M252" i="7"/>
  <c r="I253" i="7"/>
  <c r="J253" i="7"/>
  <c r="K253" i="7"/>
  <c r="L253" i="7"/>
  <c r="M253" i="7"/>
  <c r="I254" i="7"/>
  <c r="J254" i="7"/>
  <c r="K254" i="7"/>
  <c r="L254" i="7"/>
  <c r="M254" i="7"/>
  <c r="I255" i="7"/>
  <c r="J255" i="7"/>
  <c r="K255" i="7"/>
  <c r="L255" i="7"/>
  <c r="M255" i="7"/>
  <c r="I256" i="7"/>
  <c r="J256" i="7"/>
  <c r="K256" i="7"/>
  <c r="L256" i="7"/>
  <c r="M256" i="7"/>
  <c r="I257" i="7"/>
  <c r="J257" i="7"/>
  <c r="K257" i="7"/>
  <c r="L257" i="7"/>
  <c r="M257" i="7"/>
  <c r="I258" i="7"/>
  <c r="J258" i="7"/>
  <c r="K258" i="7"/>
  <c r="L258" i="7"/>
  <c r="M258" i="7"/>
  <c r="I259" i="7"/>
  <c r="J259" i="7"/>
  <c r="K259" i="7"/>
  <c r="L259" i="7"/>
  <c r="M259" i="7"/>
  <c r="I260" i="7"/>
  <c r="J260" i="7"/>
  <c r="K260" i="7"/>
  <c r="L260" i="7"/>
  <c r="M260" i="7"/>
  <c r="I261" i="7"/>
  <c r="J261" i="7"/>
  <c r="K261" i="7"/>
  <c r="L261" i="7"/>
  <c r="M261" i="7"/>
  <c r="I262" i="7"/>
  <c r="J262" i="7"/>
  <c r="K262" i="7"/>
  <c r="L262" i="7"/>
  <c r="M262" i="7"/>
  <c r="I263" i="7"/>
  <c r="J263" i="7"/>
  <c r="K263" i="7"/>
  <c r="L263" i="7"/>
  <c r="M263" i="7"/>
  <c r="I264" i="7"/>
  <c r="J264" i="7"/>
  <c r="K264" i="7"/>
  <c r="L264" i="7"/>
  <c r="M264" i="7"/>
  <c r="I265" i="7"/>
  <c r="J265" i="7"/>
  <c r="K265" i="7"/>
  <c r="L265" i="7"/>
  <c r="M265" i="7"/>
  <c r="I266" i="7"/>
  <c r="J266" i="7"/>
  <c r="K266" i="7"/>
  <c r="L266" i="7"/>
  <c r="M266" i="7"/>
  <c r="I267" i="7"/>
  <c r="J267" i="7"/>
  <c r="K267" i="7"/>
  <c r="L267" i="7"/>
  <c r="M267" i="7"/>
  <c r="I268" i="7"/>
  <c r="J268" i="7"/>
  <c r="K268" i="7"/>
  <c r="L268" i="7"/>
  <c r="M268" i="7"/>
  <c r="I269" i="7"/>
  <c r="J269" i="7"/>
  <c r="K269" i="7"/>
  <c r="L269" i="7"/>
  <c r="M269" i="7"/>
  <c r="I270" i="7"/>
  <c r="J270" i="7"/>
  <c r="K270" i="7"/>
  <c r="L270" i="7"/>
  <c r="M270" i="7"/>
  <c r="I271" i="7"/>
  <c r="J271" i="7"/>
  <c r="K271" i="7"/>
  <c r="L271" i="7"/>
  <c r="M271" i="7"/>
  <c r="I272" i="7"/>
  <c r="J272" i="7"/>
  <c r="K272" i="7"/>
  <c r="L272" i="7"/>
  <c r="M272" i="7"/>
  <c r="I273" i="7"/>
  <c r="J273" i="7"/>
  <c r="K273" i="7"/>
  <c r="L273" i="7"/>
  <c r="M273" i="7"/>
  <c r="I274" i="7"/>
  <c r="J274" i="7"/>
  <c r="K274" i="7"/>
  <c r="L274" i="7"/>
  <c r="M274" i="7"/>
  <c r="I275" i="7"/>
  <c r="J275" i="7"/>
  <c r="K275" i="7"/>
  <c r="L275" i="7"/>
  <c r="M275" i="7"/>
  <c r="I276" i="7"/>
  <c r="J276" i="7"/>
  <c r="K276" i="7"/>
  <c r="L276" i="7"/>
  <c r="M276" i="7"/>
  <c r="I277" i="7"/>
  <c r="J277" i="7"/>
  <c r="K277" i="7"/>
  <c r="L277" i="7"/>
  <c r="M277" i="7"/>
  <c r="I278" i="7"/>
  <c r="J278" i="7"/>
  <c r="K278" i="7"/>
  <c r="L278" i="7"/>
  <c r="M278" i="7"/>
  <c r="I279" i="7"/>
  <c r="J279" i="7"/>
  <c r="K279" i="7"/>
  <c r="L279" i="7"/>
  <c r="M279" i="7"/>
  <c r="I280" i="7"/>
  <c r="J280" i="7"/>
  <c r="K280" i="7"/>
  <c r="L280" i="7"/>
  <c r="M280" i="7"/>
  <c r="I281" i="7"/>
  <c r="J281" i="7"/>
  <c r="K281" i="7"/>
  <c r="L281" i="7"/>
  <c r="M281" i="7"/>
  <c r="I282" i="7"/>
  <c r="J282" i="7"/>
  <c r="K282" i="7"/>
  <c r="L282" i="7"/>
  <c r="M282" i="7"/>
  <c r="I283" i="7"/>
  <c r="J283" i="7"/>
  <c r="K283" i="7"/>
  <c r="L283" i="7"/>
  <c r="M283" i="7"/>
  <c r="I284" i="7"/>
  <c r="J284" i="7"/>
  <c r="K284" i="7"/>
  <c r="L284" i="7"/>
  <c r="M284" i="7"/>
  <c r="I285" i="7"/>
  <c r="J285" i="7"/>
  <c r="K285" i="7"/>
  <c r="L285" i="7"/>
  <c r="M285" i="7"/>
  <c r="I286" i="7"/>
  <c r="J286" i="7"/>
  <c r="K286" i="7"/>
  <c r="L286" i="7"/>
  <c r="M286" i="7"/>
  <c r="I287" i="7"/>
  <c r="J287" i="7"/>
  <c r="K287" i="7"/>
  <c r="L287" i="7"/>
  <c r="M287" i="7"/>
  <c r="I288" i="7"/>
  <c r="J288" i="7"/>
  <c r="K288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I297" i="7"/>
  <c r="J297" i="7"/>
  <c r="K297" i="7"/>
  <c r="L297" i="7"/>
  <c r="M297" i="7"/>
  <c r="I298" i="7"/>
  <c r="J298" i="7"/>
  <c r="K298" i="7"/>
  <c r="L298" i="7"/>
  <c r="M298" i="7"/>
  <c r="I299" i="7"/>
  <c r="J299" i="7"/>
  <c r="K299" i="7"/>
  <c r="L299" i="7"/>
  <c r="M299" i="7"/>
  <c r="I300" i="7"/>
  <c r="J300" i="7"/>
  <c r="K300" i="7"/>
  <c r="L300" i="7"/>
  <c r="M300" i="7"/>
  <c r="I301" i="7"/>
  <c r="J301" i="7"/>
  <c r="K301" i="7"/>
  <c r="L301" i="7"/>
  <c r="M301" i="7"/>
  <c r="I302" i="7"/>
  <c r="J302" i="7"/>
  <c r="K302" i="7"/>
  <c r="L302" i="7"/>
  <c r="M302" i="7"/>
  <c r="I303" i="7"/>
  <c r="J303" i="7"/>
  <c r="K303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I308" i="7"/>
  <c r="J308" i="7"/>
  <c r="K308" i="7"/>
  <c r="L308" i="7"/>
  <c r="M308" i="7"/>
  <c r="I309" i="7"/>
  <c r="J309" i="7"/>
  <c r="K309" i="7"/>
  <c r="L309" i="7"/>
  <c r="M309" i="7"/>
  <c r="I310" i="7"/>
  <c r="J310" i="7"/>
  <c r="K310" i="7"/>
  <c r="L310" i="7"/>
  <c r="M310" i="7"/>
  <c r="I311" i="7"/>
  <c r="J311" i="7"/>
  <c r="K311" i="7"/>
  <c r="L311" i="7"/>
  <c r="M311" i="7"/>
  <c r="I312" i="7"/>
  <c r="J312" i="7"/>
  <c r="K312" i="7"/>
  <c r="L312" i="7"/>
  <c r="M312" i="7"/>
  <c r="I313" i="7"/>
  <c r="J313" i="7"/>
  <c r="K313" i="7"/>
  <c r="L313" i="7"/>
  <c r="M313" i="7"/>
  <c r="I314" i="7"/>
  <c r="J314" i="7"/>
  <c r="K314" i="7"/>
  <c r="L314" i="7"/>
  <c r="M314" i="7"/>
  <c r="I315" i="7"/>
  <c r="J315" i="7"/>
  <c r="K315" i="7"/>
  <c r="L315" i="7"/>
  <c r="M315" i="7"/>
  <c r="I316" i="7"/>
  <c r="J316" i="7"/>
  <c r="K316" i="7"/>
  <c r="L316" i="7"/>
  <c r="M316" i="7"/>
  <c r="I317" i="7"/>
  <c r="J317" i="7"/>
  <c r="K317" i="7"/>
  <c r="L317" i="7"/>
  <c r="M317" i="7"/>
  <c r="I318" i="7"/>
  <c r="J318" i="7"/>
  <c r="K318" i="7"/>
  <c r="L318" i="7"/>
  <c r="M318" i="7"/>
  <c r="I319" i="7"/>
  <c r="J319" i="7"/>
  <c r="K319" i="7"/>
  <c r="L319" i="7"/>
  <c r="M319" i="7"/>
  <c r="I320" i="7"/>
  <c r="J320" i="7"/>
  <c r="K320" i="7"/>
  <c r="L320" i="7"/>
  <c r="M320" i="7"/>
  <c r="I321" i="7"/>
  <c r="J321" i="7"/>
  <c r="K321" i="7"/>
  <c r="L321" i="7"/>
  <c r="M321" i="7"/>
  <c r="I322" i="7"/>
  <c r="J322" i="7"/>
  <c r="K322" i="7"/>
  <c r="L322" i="7"/>
  <c r="M322" i="7"/>
  <c r="I323" i="7"/>
  <c r="J323" i="7"/>
  <c r="K323" i="7"/>
  <c r="L323" i="7"/>
  <c r="M323" i="7"/>
  <c r="I324" i="7"/>
  <c r="J324" i="7"/>
  <c r="K324" i="7"/>
  <c r="L324" i="7"/>
  <c r="M324" i="7"/>
  <c r="I325" i="7"/>
  <c r="J325" i="7"/>
  <c r="K325" i="7"/>
  <c r="L325" i="7"/>
  <c r="M325" i="7"/>
  <c r="I326" i="7"/>
  <c r="J326" i="7"/>
  <c r="K326" i="7"/>
  <c r="L326" i="7"/>
  <c r="M326" i="7"/>
  <c r="I327" i="7"/>
  <c r="J327" i="7"/>
  <c r="K327" i="7"/>
  <c r="L327" i="7"/>
  <c r="M327" i="7"/>
  <c r="I328" i="7"/>
  <c r="J328" i="7"/>
  <c r="K328" i="7"/>
  <c r="L328" i="7"/>
  <c r="M328" i="7"/>
  <c r="I329" i="7"/>
  <c r="J329" i="7"/>
  <c r="K329" i="7"/>
  <c r="L329" i="7"/>
  <c r="M329" i="7"/>
  <c r="I330" i="7"/>
  <c r="J330" i="7"/>
  <c r="K330" i="7"/>
  <c r="L330" i="7"/>
  <c r="M330" i="7"/>
  <c r="I331" i="7"/>
  <c r="J331" i="7"/>
  <c r="K331" i="7"/>
  <c r="L331" i="7"/>
  <c r="M331" i="7"/>
  <c r="I332" i="7"/>
  <c r="J332" i="7"/>
  <c r="K332" i="7"/>
  <c r="L332" i="7"/>
  <c r="M332" i="7"/>
  <c r="I333" i="7"/>
  <c r="J333" i="7"/>
  <c r="K333" i="7"/>
  <c r="L333" i="7"/>
  <c r="M333" i="7"/>
  <c r="I334" i="7"/>
  <c r="J334" i="7"/>
  <c r="K334" i="7"/>
  <c r="L334" i="7"/>
  <c r="M334" i="7"/>
  <c r="I335" i="7"/>
  <c r="J335" i="7"/>
  <c r="K335" i="7"/>
  <c r="L335" i="7"/>
  <c r="M335" i="7"/>
  <c r="I336" i="7"/>
  <c r="J336" i="7"/>
  <c r="K336" i="7"/>
  <c r="L336" i="7"/>
  <c r="M336" i="7"/>
  <c r="I337" i="7"/>
  <c r="J337" i="7"/>
  <c r="K337" i="7"/>
  <c r="L337" i="7"/>
  <c r="M337" i="7"/>
  <c r="I338" i="7"/>
  <c r="J338" i="7"/>
  <c r="K338" i="7"/>
  <c r="L338" i="7"/>
  <c r="M338" i="7"/>
  <c r="I339" i="7"/>
  <c r="J339" i="7"/>
  <c r="K339" i="7"/>
  <c r="L339" i="7"/>
  <c r="M339" i="7"/>
  <c r="I340" i="7"/>
  <c r="J340" i="7"/>
  <c r="K340" i="7"/>
  <c r="L340" i="7"/>
  <c r="M340" i="7"/>
  <c r="I341" i="7"/>
  <c r="J341" i="7"/>
  <c r="K341" i="7"/>
  <c r="L341" i="7"/>
  <c r="M341" i="7"/>
  <c r="I342" i="7"/>
  <c r="J342" i="7"/>
  <c r="K342" i="7"/>
  <c r="L342" i="7"/>
  <c r="M342" i="7"/>
  <c r="I343" i="7"/>
  <c r="J343" i="7"/>
  <c r="K343" i="7"/>
  <c r="L343" i="7"/>
  <c r="M343" i="7"/>
  <c r="I344" i="7"/>
  <c r="J344" i="7"/>
  <c r="K344" i="7"/>
  <c r="L344" i="7"/>
  <c r="M344" i="7"/>
  <c r="I345" i="7"/>
  <c r="J345" i="7"/>
  <c r="K345" i="7"/>
  <c r="L345" i="7"/>
  <c r="M345" i="7"/>
  <c r="I346" i="7"/>
  <c r="J346" i="7"/>
  <c r="K346" i="7"/>
  <c r="L346" i="7"/>
  <c r="M346" i="7"/>
  <c r="I347" i="7"/>
  <c r="J347" i="7"/>
  <c r="K347" i="7"/>
  <c r="L347" i="7"/>
  <c r="M347" i="7"/>
  <c r="I348" i="7"/>
  <c r="J348" i="7"/>
  <c r="K348" i="7"/>
  <c r="L348" i="7"/>
  <c r="M348" i="7"/>
  <c r="I349" i="7"/>
  <c r="J349" i="7"/>
  <c r="K349" i="7"/>
  <c r="L349" i="7"/>
  <c r="M349" i="7"/>
  <c r="I350" i="7"/>
  <c r="J350" i="7"/>
  <c r="K350" i="7"/>
  <c r="L350" i="7"/>
  <c r="M350" i="7"/>
  <c r="I351" i="7"/>
  <c r="J351" i="7"/>
  <c r="K351" i="7"/>
  <c r="L351" i="7"/>
  <c r="M351" i="7"/>
  <c r="I352" i="7"/>
  <c r="J352" i="7"/>
  <c r="K352" i="7"/>
  <c r="L352" i="7"/>
  <c r="M352" i="7"/>
  <c r="I353" i="7"/>
  <c r="J353" i="7"/>
  <c r="K353" i="7"/>
  <c r="L353" i="7"/>
  <c r="M353" i="7"/>
  <c r="I354" i="7"/>
  <c r="J354" i="7"/>
  <c r="K354" i="7"/>
  <c r="L354" i="7"/>
  <c r="M354" i="7"/>
  <c r="I355" i="7"/>
  <c r="J355" i="7"/>
  <c r="K355" i="7"/>
  <c r="L355" i="7"/>
  <c r="M355" i="7"/>
  <c r="I356" i="7"/>
  <c r="J356" i="7"/>
  <c r="K356" i="7"/>
  <c r="L356" i="7"/>
  <c r="M356" i="7"/>
  <c r="I357" i="7"/>
  <c r="J357" i="7"/>
  <c r="K357" i="7"/>
  <c r="L357" i="7"/>
  <c r="M357" i="7"/>
  <c r="I358" i="7"/>
  <c r="J358" i="7"/>
  <c r="K358" i="7"/>
  <c r="L358" i="7"/>
  <c r="M358" i="7"/>
  <c r="I359" i="7"/>
  <c r="J359" i="7"/>
  <c r="K359" i="7"/>
  <c r="L359" i="7"/>
  <c r="M359" i="7"/>
  <c r="I360" i="7"/>
  <c r="J360" i="7"/>
  <c r="K360" i="7"/>
  <c r="L360" i="7"/>
  <c r="M360" i="7"/>
  <c r="I361" i="7"/>
  <c r="J361" i="7"/>
  <c r="K361" i="7"/>
  <c r="L361" i="7"/>
  <c r="M361" i="7"/>
  <c r="I362" i="7"/>
  <c r="J362" i="7"/>
  <c r="K362" i="7"/>
  <c r="L362" i="7"/>
  <c r="M362" i="7"/>
  <c r="I363" i="7"/>
  <c r="J363" i="7"/>
  <c r="K363" i="7"/>
  <c r="L363" i="7"/>
  <c r="M363" i="7"/>
  <c r="I364" i="7"/>
  <c r="J364" i="7"/>
  <c r="K364" i="7"/>
  <c r="L364" i="7"/>
  <c r="M364" i="7"/>
  <c r="I365" i="7"/>
  <c r="J365" i="7"/>
  <c r="K365" i="7"/>
  <c r="L365" i="7"/>
  <c r="M365" i="7"/>
  <c r="I366" i="7"/>
  <c r="J366" i="7"/>
  <c r="K366" i="7"/>
  <c r="L366" i="7"/>
  <c r="M366" i="7"/>
  <c r="I367" i="7"/>
  <c r="J367" i="7"/>
  <c r="K367" i="7"/>
  <c r="L367" i="7"/>
  <c r="M367" i="7"/>
  <c r="I368" i="7"/>
  <c r="J368" i="7"/>
  <c r="K368" i="7"/>
  <c r="L368" i="7"/>
  <c r="M368" i="7"/>
  <c r="I369" i="7"/>
  <c r="J369" i="7"/>
  <c r="K369" i="7"/>
  <c r="L369" i="7"/>
  <c r="M369" i="7"/>
  <c r="I370" i="7"/>
  <c r="J370" i="7"/>
  <c r="K370" i="7"/>
  <c r="L370" i="7"/>
  <c r="M370" i="7"/>
  <c r="I371" i="7"/>
  <c r="J371" i="7"/>
  <c r="K371" i="7"/>
  <c r="L371" i="7"/>
  <c r="M371" i="7"/>
  <c r="I372" i="7"/>
  <c r="J372" i="7"/>
  <c r="K372" i="7"/>
  <c r="L372" i="7"/>
  <c r="M372" i="7"/>
  <c r="I373" i="7"/>
  <c r="J373" i="7"/>
  <c r="K373" i="7"/>
  <c r="L373" i="7"/>
  <c r="M373" i="7"/>
  <c r="I374" i="7"/>
  <c r="J374" i="7"/>
  <c r="K374" i="7"/>
  <c r="L374" i="7"/>
  <c r="M374" i="7"/>
  <c r="I375" i="7"/>
  <c r="J375" i="7"/>
  <c r="K375" i="7"/>
  <c r="L375" i="7"/>
  <c r="M375" i="7"/>
  <c r="I376" i="7"/>
  <c r="J376" i="7"/>
  <c r="K376" i="7"/>
  <c r="L376" i="7"/>
  <c r="M376" i="7"/>
  <c r="I377" i="7"/>
  <c r="J377" i="7"/>
  <c r="K377" i="7"/>
  <c r="L377" i="7"/>
  <c r="M377" i="7"/>
  <c r="I378" i="7"/>
  <c r="J378" i="7"/>
  <c r="K378" i="7"/>
  <c r="L378" i="7"/>
  <c r="M378" i="7"/>
  <c r="I379" i="7"/>
  <c r="J379" i="7"/>
  <c r="K379" i="7"/>
  <c r="L379" i="7"/>
  <c r="M379" i="7"/>
  <c r="I380" i="7"/>
  <c r="J380" i="7"/>
  <c r="K380" i="7"/>
  <c r="L380" i="7"/>
  <c r="M380" i="7"/>
  <c r="I381" i="7"/>
  <c r="J381" i="7"/>
  <c r="K381" i="7"/>
  <c r="L381" i="7"/>
  <c r="M381" i="7"/>
  <c r="I382" i="7"/>
  <c r="J382" i="7"/>
  <c r="K382" i="7"/>
  <c r="L382" i="7"/>
  <c r="M382" i="7"/>
  <c r="I383" i="7"/>
  <c r="J383" i="7"/>
  <c r="K383" i="7"/>
  <c r="L383" i="7"/>
  <c r="M383" i="7"/>
  <c r="I384" i="7"/>
  <c r="J384" i="7"/>
  <c r="K384" i="7"/>
  <c r="L384" i="7"/>
  <c r="M384" i="7"/>
  <c r="I385" i="7"/>
  <c r="J385" i="7"/>
  <c r="K385" i="7"/>
  <c r="L385" i="7"/>
  <c r="M385" i="7"/>
  <c r="I386" i="7"/>
  <c r="J386" i="7"/>
  <c r="K386" i="7"/>
  <c r="L386" i="7"/>
  <c r="M386" i="7"/>
  <c r="I387" i="7"/>
  <c r="J387" i="7"/>
  <c r="K387" i="7"/>
  <c r="L387" i="7"/>
  <c r="M387" i="7"/>
  <c r="I388" i="7"/>
  <c r="J388" i="7"/>
  <c r="K388" i="7"/>
  <c r="L388" i="7"/>
  <c r="M388" i="7"/>
  <c r="I389" i="7"/>
  <c r="J389" i="7"/>
  <c r="K389" i="7"/>
  <c r="L389" i="7"/>
  <c r="M389" i="7"/>
  <c r="I390" i="7"/>
  <c r="J390" i="7"/>
  <c r="K390" i="7"/>
  <c r="L390" i="7"/>
  <c r="M390" i="7"/>
  <c r="I391" i="7"/>
  <c r="J391" i="7"/>
  <c r="K391" i="7"/>
  <c r="L391" i="7"/>
  <c r="M391" i="7"/>
  <c r="I392" i="7"/>
  <c r="J392" i="7"/>
  <c r="K392" i="7"/>
  <c r="L392" i="7"/>
  <c r="M392" i="7"/>
  <c r="I393" i="7"/>
  <c r="J393" i="7"/>
  <c r="K393" i="7"/>
  <c r="L393" i="7"/>
  <c r="M393" i="7"/>
  <c r="I394" i="7"/>
  <c r="J394" i="7"/>
  <c r="K394" i="7"/>
  <c r="L394" i="7"/>
  <c r="M394" i="7"/>
  <c r="I395" i="7"/>
  <c r="J395" i="7"/>
  <c r="K395" i="7"/>
  <c r="L395" i="7"/>
  <c r="M395" i="7"/>
  <c r="I396" i="7"/>
  <c r="J396" i="7"/>
  <c r="K396" i="7"/>
  <c r="L396" i="7"/>
  <c r="M396" i="7"/>
  <c r="I397" i="7"/>
  <c r="J397" i="7"/>
  <c r="K397" i="7"/>
  <c r="L397" i="7"/>
  <c r="M397" i="7"/>
  <c r="I398" i="7"/>
  <c r="J398" i="7"/>
  <c r="K398" i="7"/>
  <c r="L398" i="7"/>
  <c r="M398" i="7"/>
  <c r="I399" i="7"/>
  <c r="J399" i="7"/>
  <c r="K399" i="7"/>
  <c r="L399" i="7"/>
  <c r="M399" i="7"/>
  <c r="I400" i="7"/>
  <c r="J400" i="7"/>
  <c r="K400" i="7"/>
  <c r="L400" i="7"/>
  <c r="M400" i="7"/>
  <c r="I401" i="7"/>
  <c r="J401" i="7"/>
  <c r="K401" i="7"/>
  <c r="L401" i="7"/>
  <c r="M401" i="7"/>
  <c r="I402" i="7"/>
  <c r="J402" i="7"/>
  <c r="K402" i="7"/>
  <c r="L402" i="7"/>
  <c r="M402" i="7"/>
  <c r="I403" i="7"/>
  <c r="J403" i="7"/>
  <c r="K403" i="7"/>
  <c r="L403" i="7"/>
  <c r="M403" i="7"/>
  <c r="I404" i="7"/>
  <c r="J404" i="7"/>
  <c r="K404" i="7"/>
  <c r="L404" i="7"/>
  <c r="M404" i="7"/>
  <c r="I405" i="7"/>
  <c r="J405" i="7"/>
  <c r="K405" i="7"/>
  <c r="L405" i="7"/>
  <c r="M405" i="7"/>
  <c r="I406" i="7"/>
  <c r="J406" i="7"/>
  <c r="K406" i="7"/>
  <c r="L406" i="7"/>
  <c r="M406" i="7"/>
  <c r="I407" i="7"/>
  <c r="J407" i="7"/>
  <c r="K407" i="7"/>
  <c r="L407" i="7"/>
  <c r="M407" i="7"/>
  <c r="I408" i="7"/>
  <c r="J408" i="7"/>
  <c r="K408" i="7"/>
  <c r="L408" i="7"/>
  <c r="M408" i="7"/>
  <c r="I409" i="7"/>
  <c r="J409" i="7"/>
  <c r="K409" i="7"/>
  <c r="L409" i="7"/>
  <c r="M409" i="7"/>
  <c r="I410" i="7"/>
  <c r="J410" i="7"/>
  <c r="K410" i="7"/>
  <c r="L410" i="7"/>
  <c r="M410" i="7"/>
  <c r="I411" i="7"/>
  <c r="J411" i="7"/>
  <c r="K411" i="7"/>
  <c r="L411" i="7"/>
  <c r="M411" i="7"/>
  <c r="I412" i="7"/>
  <c r="J412" i="7"/>
  <c r="K412" i="7"/>
  <c r="L412" i="7"/>
  <c r="M412" i="7"/>
  <c r="I413" i="7"/>
  <c r="J413" i="7"/>
  <c r="K413" i="7"/>
  <c r="L413" i="7"/>
  <c r="M413" i="7"/>
  <c r="I414" i="7"/>
  <c r="J414" i="7"/>
  <c r="K414" i="7"/>
  <c r="L414" i="7"/>
  <c r="M414" i="7"/>
  <c r="I415" i="7"/>
  <c r="J415" i="7"/>
  <c r="K415" i="7"/>
  <c r="L415" i="7"/>
  <c r="M415" i="7"/>
  <c r="I416" i="7"/>
  <c r="J416" i="7"/>
  <c r="K416" i="7"/>
  <c r="L416" i="7"/>
  <c r="M416" i="7"/>
  <c r="I417" i="7"/>
  <c r="J417" i="7"/>
  <c r="K417" i="7"/>
  <c r="L417" i="7"/>
  <c r="M417" i="7"/>
  <c r="I418" i="7"/>
  <c r="J418" i="7"/>
  <c r="K418" i="7"/>
  <c r="L418" i="7"/>
  <c r="M418" i="7"/>
  <c r="I419" i="7"/>
  <c r="J419" i="7"/>
  <c r="K419" i="7"/>
  <c r="L419" i="7"/>
  <c r="M419" i="7"/>
  <c r="I420" i="7"/>
  <c r="J420" i="7"/>
  <c r="K420" i="7"/>
  <c r="L420" i="7"/>
  <c r="M420" i="7"/>
  <c r="I421" i="7"/>
  <c r="J421" i="7"/>
  <c r="K421" i="7"/>
  <c r="L421" i="7"/>
  <c r="M421" i="7"/>
  <c r="I422" i="7"/>
  <c r="J422" i="7"/>
  <c r="K422" i="7"/>
  <c r="L422" i="7"/>
  <c r="M422" i="7"/>
  <c r="I423" i="7"/>
  <c r="J423" i="7"/>
  <c r="K423" i="7"/>
  <c r="L423" i="7"/>
  <c r="M423" i="7"/>
  <c r="I424" i="7"/>
  <c r="J424" i="7"/>
  <c r="K424" i="7"/>
  <c r="L424" i="7"/>
  <c r="M424" i="7"/>
  <c r="I425" i="7"/>
  <c r="J425" i="7"/>
  <c r="K425" i="7"/>
  <c r="L425" i="7"/>
  <c r="M425" i="7"/>
  <c r="I426" i="7"/>
  <c r="J426" i="7"/>
  <c r="K426" i="7"/>
  <c r="L426" i="7"/>
  <c r="M426" i="7"/>
  <c r="I427" i="7"/>
  <c r="J427" i="7"/>
  <c r="K427" i="7"/>
  <c r="L427" i="7"/>
  <c r="M427" i="7"/>
  <c r="I428" i="7"/>
  <c r="J428" i="7"/>
  <c r="K428" i="7"/>
  <c r="L428" i="7"/>
  <c r="M428" i="7"/>
  <c r="I429" i="7"/>
  <c r="J429" i="7"/>
  <c r="K429" i="7"/>
  <c r="L429" i="7"/>
  <c r="M429" i="7"/>
  <c r="I430" i="7"/>
  <c r="J430" i="7"/>
  <c r="K430" i="7"/>
  <c r="L430" i="7"/>
  <c r="M430" i="7"/>
  <c r="I431" i="7"/>
  <c r="J431" i="7"/>
  <c r="K431" i="7"/>
  <c r="L431" i="7"/>
  <c r="M431" i="7"/>
  <c r="I432" i="7"/>
  <c r="J432" i="7"/>
  <c r="K432" i="7"/>
  <c r="L432" i="7"/>
  <c r="M432" i="7"/>
  <c r="I433" i="7"/>
  <c r="J433" i="7"/>
  <c r="K433" i="7"/>
  <c r="L433" i="7"/>
  <c r="M433" i="7"/>
  <c r="I434" i="7"/>
  <c r="J434" i="7"/>
  <c r="K434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I470" i="7"/>
  <c r="J470" i="7"/>
  <c r="K470" i="7"/>
  <c r="L470" i="7"/>
  <c r="M470" i="7"/>
  <c r="I471" i="7"/>
  <c r="J471" i="7"/>
  <c r="K471" i="7"/>
  <c r="L471" i="7"/>
  <c r="M471" i="7"/>
  <c r="I472" i="7"/>
  <c r="J472" i="7"/>
  <c r="K472" i="7"/>
  <c r="L472" i="7"/>
  <c r="M472" i="7"/>
  <c r="I473" i="7"/>
  <c r="J473" i="7"/>
  <c r="K473" i="7"/>
  <c r="L473" i="7"/>
  <c r="M473" i="7"/>
  <c r="I474" i="7"/>
  <c r="J474" i="7"/>
  <c r="K474" i="7"/>
  <c r="L474" i="7"/>
  <c r="M474" i="7"/>
  <c r="I475" i="7"/>
  <c r="J475" i="7"/>
  <c r="K475" i="7"/>
  <c r="L475" i="7"/>
  <c r="M475" i="7"/>
  <c r="I476" i="7"/>
  <c r="J476" i="7"/>
  <c r="K476" i="7"/>
  <c r="L476" i="7"/>
  <c r="M476" i="7"/>
  <c r="I477" i="7"/>
  <c r="J477" i="7"/>
  <c r="K477" i="7"/>
  <c r="L477" i="7"/>
  <c r="M477" i="7"/>
  <c r="I478" i="7"/>
  <c r="J478" i="7"/>
  <c r="K478" i="7"/>
  <c r="L478" i="7"/>
  <c r="M478" i="7"/>
  <c r="I479" i="7"/>
  <c r="J479" i="7"/>
  <c r="K479" i="7"/>
  <c r="L479" i="7"/>
  <c r="M479" i="7"/>
  <c r="I480" i="7"/>
  <c r="J480" i="7"/>
  <c r="K480" i="7"/>
  <c r="L480" i="7"/>
  <c r="M480" i="7"/>
  <c r="I481" i="7"/>
  <c r="J481" i="7"/>
  <c r="K481" i="7"/>
  <c r="L481" i="7"/>
  <c r="M481" i="7"/>
  <c r="I482" i="7"/>
  <c r="J482" i="7"/>
  <c r="K482" i="7"/>
  <c r="L482" i="7"/>
  <c r="M482" i="7"/>
  <c r="I483" i="7"/>
  <c r="J483" i="7"/>
  <c r="K483" i="7"/>
  <c r="L483" i="7"/>
  <c r="M483" i="7"/>
  <c r="I484" i="7"/>
  <c r="J484" i="7"/>
  <c r="K484" i="7"/>
  <c r="L484" i="7"/>
  <c r="M484" i="7"/>
  <c r="I485" i="7"/>
  <c r="J485" i="7"/>
  <c r="K485" i="7"/>
  <c r="L485" i="7"/>
  <c r="M485" i="7"/>
  <c r="I486" i="7"/>
  <c r="J486" i="7"/>
  <c r="K486" i="7"/>
  <c r="L486" i="7"/>
  <c r="M486" i="7"/>
  <c r="I487" i="7"/>
  <c r="J487" i="7"/>
  <c r="K487" i="7"/>
  <c r="L487" i="7"/>
  <c r="M487" i="7"/>
  <c r="I488" i="7"/>
  <c r="J488" i="7"/>
  <c r="K488" i="7"/>
  <c r="L488" i="7"/>
  <c r="M488" i="7"/>
  <c r="I489" i="7"/>
  <c r="J489" i="7"/>
  <c r="K489" i="7"/>
  <c r="L489" i="7"/>
  <c r="M489" i="7"/>
  <c r="I490" i="7"/>
  <c r="J490" i="7"/>
  <c r="K490" i="7"/>
  <c r="L490" i="7"/>
  <c r="M490" i="7"/>
  <c r="I491" i="7"/>
  <c r="J491" i="7"/>
  <c r="K491" i="7"/>
  <c r="L491" i="7"/>
  <c r="M491" i="7"/>
  <c r="I492" i="7"/>
  <c r="J492" i="7"/>
  <c r="K492" i="7"/>
  <c r="L492" i="7"/>
  <c r="M492" i="7"/>
  <c r="I493" i="7"/>
  <c r="J493" i="7"/>
  <c r="K493" i="7"/>
  <c r="L493" i="7"/>
  <c r="M493" i="7"/>
  <c r="I494" i="7"/>
  <c r="J494" i="7"/>
  <c r="K494" i="7"/>
  <c r="L494" i="7"/>
  <c r="M494" i="7"/>
  <c r="I495" i="7"/>
  <c r="J495" i="7"/>
  <c r="K495" i="7"/>
  <c r="L495" i="7"/>
  <c r="M495" i="7"/>
  <c r="I496" i="7"/>
  <c r="J496" i="7"/>
  <c r="K496" i="7"/>
  <c r="L496" i="7"/>
  <c r="M496" i="7"/>
  <c r="I497" i="7"/>
  <c r="J497" i="7"/>
  <c r="K497" i="7"/>
  <c r="L497" i="7"/>
  <c r="M497" i="7"/>
  <c r="I498" i="7"/>
  <c r="J498" i="7"/>
  <c r="K498" i="7"/>
  <c r="L498" i="7"/>
  <c r="M498" i="7"/>
  <c r="I499" i="7"/>
  <c r="J499" i="7"/>
  <c r="K499" i="7"/>
  <c r="L499" i="7"/>
  <c r="M499" i="7"/>
  <c r="I500" i="7"/>
  <c r="J500" i="7"/>
  <c r="K500" i="7"/>
  <c r="L500" i="7"/>
  <c r="M500" i="7"/>
  <c r="I501" i="7"/>
  <c r="J501" i="7"/>
  <c r="K501" i="7"/>
  <c r="L501" i="7"/>
  <c r="M501" i="7"/>
  <c r="I502" i="7"/>
  <c r="J502" i="7"/>
  <c r="K502" i="7"/>
  <c r="L502" i="7"/>
  <c r="M502" i="7"/>
  <c r="I503" i="7"/>
  <c r="J503" i="7"/>
  <c r="K503" i="7"/>
  <c r="L503" i="7"/>
  <c r="M503" i="7"/>
  <c r="I504" i="7"/>
  <c r="J504" i="7"/>
  <c r="K504" i="7"/>
  <c r="L504" i="7"/>
  <c r="M504" i="7"/>
  <c r="I505" i="7"/>
  <c r="J505" i="7"/>
  <c r="K505" i="7"/>
  <c r="L505" i="7"/>
  <c r="M505" i="7"/>
  <c r="I506" i="7"/>
  <c r="J506" i="7"/>
  <c r="K506" i="7"/>
  <c r="L506" i="7"/>
  <c r="M506" i="7"/>
  <c r="I507" i="7"/>
  <c r="J507" i="7"/>
  <c r="K507" i="7"/>
  <c r="L507" i="7"/>
  <c r="M507" i="7"/>
  <c r="I508" i="7"/>
  <c r="J508" i="7"/>
  <c r="K508" i="7"/>
  <c r="L508" i="7"/>
  <c r="M508" i="7"/>
  <c r="I509" i="7"/>
  <c r="J509" i="7"/>
  <c r="K509" i="7"/>
  <c r="L509" i="7"/>
  <c r="M509" i="7"/>
  <c r="I510" i="7"/>
  <c r="J510" i="7"/>
  <c r="K510" i="7"/>
  <c r="L510" i="7"/>
  <c r="M510" i="7"/>
  <c r="I511" i="7"/>
  <c r="J511" i="7"/>
  <c r="K511" i="7"/>
  <c r="L511" i="7"/>
  <c r="M511" i="7"/>
  <c r="I512" i="7"/>
  <c r="J512" i="7"/>
  <c r="K512" i="7"/>
  <c r="L512" i="7"/>
  <c r="M512" i="7"/>
  <c r="I513" i="7"/>
  <c r="J513" i="7"/>
  <c r="K513" i="7"/>
  <c r="L513" i="7"/>
  <c r="M513" i="7"/>
  <c r="I514" i="7"/>
  <c r="J514" i="7"/>
  <c r="K514" i="7"/>
  <c r="L514" i="7"/>
  <c r="M514" i="7"/>
  <c r="I515" i="7"/>
  <c r="J515" i="7"/>
  <c r="K515" i="7"/>
  <c r="L515" i="7"/>
  <c r="M515" i="7"/>
  <c r="I516" i="7"/>
  <c r="J516" i="7"/>
  <c r="K516" i="7"/>
  <c r="L516" i="7"/>
  <c r="M516" i="7"/>
  <c r="I517" i="7"/>
  <c r="J517" i="7"/>
  <c r="K517" i="7"/>
  <c r="L517" i="7"/>
  <c r="M517" i="7"/>
  <c r="I518" i="7"/>
  <c r="J518" i="7"/>
  <c r="K518" i="7"/>
  <c r="L518" i="7"/>
  <c r="M518" i="7"/>
  <c r="I519" i="7"/>
  <c r="J519" i="7"/>
  <c r="K519" i="7"/>
  <c r="L519" i="7"/>
  <c r="M519" i="7"/>
  <c r="I520" i="7"/>
  <c r="J520" i="7"/>
  <c r="K520" i="7"/>
  <c r="L520" i="7"/>
  <c r="M520" i="7"/>
  <c r="I521" i="7"/>
  <c r="J521" i="7"/>
  <c r="K521" i="7"/>
  <c r="L521" i="7"/>
  <c r="M521" i="7"/>
  <c r="I522" i="7"/>
  <c r="J522" i="7"/>
  <c r="K522" i="7"/>
  <c r="L522" i="7"/>
  <c r="M522" i="7"/>
  <c r="I523" i="7"/>
  <c r="J523" i="7"/>
  <c r="K523" i="7"/>
  <c r="L523" i="7"/>
  <c r="M523" i="7"/>
  <c r="I524" i="7"/>
  <c r="J524" i="7"/>
  <c r="K524" i="7"/>
  <c r="L524" i="7"/>
  <c r="M524" i="7"/>
  <c r="I525" i="7"/>
  <c r="J525" i="7"/>
  <c r="K525" i="7"/>
  <c r="L525" i="7"/>
  <c r="M525" i="7"/>
  <c r="I526" i="7"/>
  <c r="J526" i="7"/>
  <c r="K526" i="7"/>
  <c r="L526" i="7"/>
  <c r="M526" i="7"/>
  <c r="I527" i="7"/>
  <c r="J527" i="7"/>
  <c r="K527" i="7"/>
  <c r="L527" i="7"/>
  <c r="M527" i="7"/>
  <c r="I528" i="7"/>
  <c r="J528" i="7"/>
  <c r="K528" i="7"/>
  <c r="L528" i="7"/>
  <c r="M528" i="7"/>
  <c r="I529" i="7"/>
  <c r="J529" i="7"/>
  <c r="K529" i="7"/>
  <c r="L529" i="7"/>
  <c r="M529" i="7"/>
  <c r="I530" i="7"/>
  <c r="J530" i="7"/>
  <c r="K530" i="7"/>
  <c r="L530" i="7"/>
  <c r="M530" i="7"/>
  <c r="I531" i="7"/>
  <c r="J531" i="7"/>
  <c r="K531" i="7"/>
  <c r="L531" i="7"/>
  <c r="M531" i="7"/>
  <c r="I532" i="7"/>
  <c r="J532" i="7"/>
  <c r="K532" i="7"/>
  <c r="L532" i="7"/>
  <c r="M532" i="7"/>
  <c r="I533" i="7"/>
  <c r="J533" i="7"/>
  <c r="K533" i="7"/>
  <c r="L533" i="7"/>
  <c r="M533" i="7"/>
  <c r="I534" i="7"/>
  <c r="J534" i="7"/>
  <c r="K534" i="7"/>
  <c r="L534" i="7"/>
  <c r="M534" i="7"/>
  <c r="I535" i="7"/>
  <c r="J535" i="7"/>
  <c r="K535" i="7"/>
  <c r="L535" i="7"/>
  <c r="M535" i="7"/>
  <c r="I536" i="7"/>
  <c r="J536" i="7"/>
  <c r="K536" i="7"/>
  <c r="L536" i="7"/>
  <c r="M536" i="7"/>
  <c r="I537" i="7"/>
  <c r="J537" i="7"/>
  <c r="K537" i="7"/>
  <c r="L537" i="7"/>
  <c r="M537" i="7"/>
  <c r="I538" i="7"/>
  <c r="J538" i="7"/>
  <c r="K538" i="7"/>
  <c r="L538" i="7"/>
  <c r="M538" i="7"/>
  <c r="I539" i="7"/>
  <c r="J539" i="7"/>
  <c r="K539" i="7"/>
  <c r="L539" i="7"/>
  <c r="M539" i="7"/>
  <c r="I540" i="7"/>
  <c r="J540" i="7"/>
  <c r="K540" i="7"/>
  <c r="L540" i="7"/>
  <c r="M540" i="7"/>
  <c r="I541" i="7"/>
  <c r="J541" i="7"/>
  <c r="K541" i="7"/>
  <c r="L541" i="7"/>
  <c r="M541" i="7"/>
  <c r="I542" i="7"/>
  <c r="J542" i="7"/>
  <c r="K542" i="7"/>
  <c r="L542" i="7"/>
  <c r="M542" i="7"/>
  <c r="I543" i="7"/>
  <c r="J543" i="7"/>
  <c r="K543" i="7"/>
  <c r="L543" i="7"/>
  <c r="M543" i="7"/>
  <c r="I544" i="7"/>
  <c r="J544" i="7"/>
  <c r="K544" i="7"/>
  <c r="L544" i="7"/>
  <c r="M544" i="7"/>
  <c r="I545" i="7"/>
  <c r="J545" i="7"/>
  <c r="K545" i="7"/>
  <c r="L545" i="7"/>
  <c r="M545" i="7"/>
  <c r="I546" i="7"/>
  <c r="J546" i="7"/>
  <c r="K546" i="7"/>
  <c r="L546" i="7"/>
  <c r="M546" i="7"/>
  <c r="I547" i="7"/>
  <c r="J547" i="7"/>
  <c r="K547" i="7"/>
  <c r="L547" i="7"/>
  <c r="M547" i="7"/>
  <c r="I548" i="7"/>
  <c r="J548" i="7"/>
  <c r="K548" i="7"/>
  <c r="L548" i="7"/>
  <c r="M548" i="7"/>
  <c r="I549" i="7"/>
  <c r="J549" i="7"/>
  <c r="K549" i="7"/>
  <c r="L549" i="7"/>
  <c r="M549" i="7"/>
  <c r="I550" i="7"/>
  <c r="J550" i="7"/>
  <c r="K550" i="7"/>
  <c r="L550" i="7"/>
  <c r="M550" i="7"/>
  <c r="I551" i="7"/>
  <c r="J551" i="7"/>
  <c r="K551" i="7"/>
  <c r="L551" i="7"/>
  <c r="M551" i="7"/>
  <c r="I552" i="7"/>
  <c r="J552" i="7"/>
  <c r="K552" i="7"/>
  <c r="L552" i="7"/>
  <c r="M552" i="7"/>
  <c r="I553" i="7"/>
  <c r="J553" i="7"/>
  <c r="K553" i="7"/>
  <c r="L553" i="7"/>
  <c r="M553" i="7"/>
  <c r="I554" i="7"/>
  <c r="J554" i="7"/>
  <c r="K554" i="7"/>
  <c r="L554" i="7"/>
  <c r="M554" i="7"/>
  <c r="I555" i="7"/>
  <c r="J555" i="7"/>
  <c r="K555" i="7"/>
  <c r="L555" i="7"/>
  <c r="M555" i="7"/>
  <c r="I556" i="7"/>
  <c r="J556" i="7"/>
  <c r="K556" i="7"/>
  <c r="L556" i="7"/>
  <c r="M556" i="7"/>
  <c r="I557" i="7"/>
  <c r="J557" i="7"/>
  <c r="K557" i="7"/>
  <c r="L557" i="7"/>
  <c r="M557" i="7"/>
  <c r="I558" i="7"/>
  <c r="J558" i="7"/>
  <c r="K558" i="7"/>
  <c r="L558" i="7"/>
  <c r="M558" i="7"/>
  <c r="I559" i="7"/>
  <c r="J559" i="7"/>
  <c r="K559" i="7"/>
  <c r="L559" i="7"/>
  <c r="M559" i="7"/>
  <c r="I560" i="7"/>
  <c r="J560" i="7"/>
  <c r="K560" i="7"/>
  <c r="L560" i="7"/>
  <c r="M560" i="7"/>
  <c r="I561" i="7"/>
  <c r="J561" i="7"/>
  <c r="K561" i="7"/>
  <c r="L561" i="7"/>
  <c r="M561" i="7"/>
  <c r="I562" i="7"/>
  <c r="J562" i="7"/>
  <c r="K562" i="7"/>
  <c r="L562" i="7"/>
  <c r="M562" i="7"/>
  <c r="I563" i="7"/>
  <c r="J563" i="7"/>
  <c r="K563" i="7"/>
  <c r="L563" i="7"/>
  <c r="M563" i="7"/>
  <c r="I564" i="7"/>
  <c r="J564" i="7"/>
  <c r="K564" i="7"/>
  <c r="L564" i="7"/>
  <c r="M564" i="7"/>
  <c r="I565" i="7"/>
  <c r="J565" i="7"/>
  <c r="K565" i="7"/>
  <c r="L565" i="7"/>
  <c r="M565" i="7"/>
  <c r="I566" i="7"/>
  <c r="J566" i="7"/>
  <c r="K566" i="7"/>
  <c r="L566" i="7"/>
  <c r="M566" i="7"/>
  <c r="I567" i="7"/>
  <c r="J567" i="7"/>
  <c r="K567" i="7"/>
  <c r="L567" i="7"/>
  <c r="M567" i="7"/>
  <c r="I568" i="7"/>
  <c r="J568" i="7"/>
  <c r="K568" i="7"/>
  <c r="L568" i="7"/>
  <c r="M568" i="7"/>
  <c r="I569" i="7"/>
  <c r="J569" i="7"/>
  <c r="K569" i="7"/>
  <c r="L569" i="7"/>
  <c r="M569" i="7"/>
  <c r="I570" i="7"/>
  <c r="J570" i="7"/>
  <c r="K570" i="7"/>
  <c r="L570" i="7"/>
  <c r="M570" i="7"/>
  <c r="I571" i="7"/>
  <c r="J571" i="7"/>
  <c r="K571" i="7"/>
  <c r="L571" i="7"/>
  <c r="M571" i="7"/>
  <c r="I572" i="7"/>
  <c r="J572" i="7"/>
  <c r="K572" i="7"/>
  <c r="L572" i="7"/>
  <c r="M572" i="7"/>
  <c r="I573" i="7"/>
  <c r="J573" i="7"/>
  <c r="K573" i="7"/>
  <c r="L573" i="7"/>
  <c r="M573" i="7"/>
  <c r="I574" i="7"/>
  <c r="J574" i="7"/>
  <c r="K574" i="7"/>
  <c r="L574" i="7"/>
  <c r="M574" i="7"/>
  <c r="I575" i="7"/>
  <c r="J575" i="7"/>
  <c r="K575" i="7"/>
  <c r="L575" i="7"/>
  <c r="M575" i="7"/>
  <c r="I576" i="7"/>
  <c r="J576" i="7"/>
  <c r="K576" i="7"/>
  <c r="L576" i="7"/>
  <c r="M576" i="7"/>
  <c r="I577" i="7"/>
  <c r="J577" i="7"/>
  <c r="K577" i="7"/>
  <c r="L577" i="7"/>
  <c r="M577" i="7"/>
  <c r="I578" i="7"/>
  <c r="J578" i="7"/>
  <c r="K578" i="7"/>
  <c r="L578" i="7"/>
  <c r="M578" i="7"/>
  <c r="I579" i="7"/>
  <c r="J579" i="7"/>
  <c r="K579" i="7"/>
  <c r="L579" i="7"/>
  <c r="M579" i="7"/>
  <c r="I580" i="7"/>
  <c r="J580" i="7"/>
  <c r="K580" i="7"/>
  <c r="L580" i="7"/>
  <c r="M580" i="7"/>
  <c r="I581" i="7"/>
  <c r="J581" i="7"/>
  <c r="K581" i="7"/>
  <c r="L581" i="7"/>
  <c r="M581" i="7"/>
  <c r="I582" i="7"/>
  <c r="J582" i="7"/>
  <c r="K582" i="7"/>
  <c r="L582" i="7"/>
  <c r="M582" i="7"/>
  <c r="I583" i="7"/>
  <c r="J583" i="7"/>
  <c r="K583" i="7"/>
  <c r="L583" i="7"/>
  <c r="M583" i="7"/>
  <c r="I584" i="7"/>
  <c r="J584" i="7"/>
  <c r="K584" i="7"/>
  <c r="L584" i="7"/>
  <c r="M584" i="7"/>
  <c r="I585" i="7"/>
  <c r="J585" i="7"/>
  <c r="K585" i="7"/>
  <c r="L585" i="7"/>
  <c r="M585" i="7"/>
  <c r="I586" i="7"/>
  <c r="J586" i="7"/>
  <c r="K586" i="7"/>
  <c r="L586" i="7"/>
  <c r="M586" i="7"/>
  <c r="I587" i="7"/>
  <c r="J587" i="7"/>
  <c r="K587" i="7"/>
  <c r="L587" i="7"/>
  <c r="M587" i="7"/>
  <c r="I588" i="7"/>
  <c r="J588" i="7"/>
  <c r="K588" i="7"/>
  <c r="L588" i="7"/>
  <c r="M588" i="7"/>
  <c r="I589" i="7"/>
  <c r="J589" i="7"/>
  <c r="K589" i="7"/>
  <c r="L589" i="7"/>
  <c r="M589" i="7"/>
  <c r="I590" i="7"/>
  <c r="J590" i="7"/>
  <c r="K590" i="7"/>
  <c r="L590" i="7"/>
  <c r="M590" i="7"/>
  <c r="I591" i="7"/>
  <c r="J591" i="7"/>
  <c r="K591" i="7"/>
  <c r="L591" i="7"/>
  <c r="M591" i="7"/>
  <c r="I592" i="7"/>
  <c r="J592" i="7"/>
  <c r="K592" i="7"/>
  <c r="L592" i="7"/>
  <c r="M592" i="7"/>
  <c r="I593" i="7"/>
  <c r="J593" i="7"/>
  <c r="K593" i="7"/>
  <c r="L593" i="7"/>
  <c r="M593" i="7"/>
  <c r="I594" i="7"/>
  <c r="J594" i="7"/>
  <c r="K594" i="7"/>
  <c r="L594" i="7"/>
  <c r="M594" i="7"/>
  <c r="I595" i="7"/>
  <c r="J595" i="7"/>
  <c r="K595" i="7"/>
  <c r="L595" i="7"/>
  <c r="M595" i="7"/>
  <c r="I596" i="7"/>
  <c r="J596" i="7"/>
  <c r="K596" i="7"/>
  <c r="L596" i="7"/>
  <c r="M596" i="7"/>
  <c r="I597" i="7"/>
  <c r="J597" i="7"/>
  <c r="K597" i="7"/>
  <c r="L597" i="7"/>
  <c r="M597" i="7"/>
  <c r="I598" i="7"/>
  <c r="J598" i="7"/>
  <c r="K598" i="7"/>
  <c r="L598" i="7"/>
  <c r="M598" i="7"/>
  <c r="I599" i="7"/>
  <c r="J599" i="7"/>
  <c r="K599" i="7"/>
  <c r="L599" i="7"/>
  <c r="M599" i="7"/>
  <c r="I600" i="7"/>
  <c r="J600" i="7"/>
  <c r="K600" i="7"/>
  <c r="L600" i="7"/>
  <c r="M600" i="7"/>
  <c r="I601" i="7"/>
  <c r="J601" i="7"/>
  <c r="K601" i="7"/>
  <c r="L601" i="7"/>
  <c r="M601" i="7"/>
  <c r="I602" i="7"/>
  <c r="J602" i="7"/>
  <c r="K602" i="7"/>
  <c r="L602" i="7"/>
  <c r="M602" i="7"/>
  <c r="I603" i="7"/>
  <c r="J603" i="7"/>
  <c r="K603" i="7"/>
  <c r="L603" i="7"/>
  <c r="M603" i="7"/>
  <c r="I604" i="7"/>
  <c r="J604" i="7"/>
  <c r="K604" i="7"/>
  <c r="L604" i="7"/>
  <c r="M604" i="7"/>
  <c r="I605" i="7"/>
  <c r="J605" i="7"/>
  <c r="K605" i="7"/>
  <c r="L605" i="7"/>
  <c r="M605" i="7"/>
  <c r="I606" i="7"/>
  <c r="J606" i="7"/>
  <c r="K606" i="7"/>
  <c r="L606" i="7"/>
  <c r="M606" i="7"/>
  <c r="I607" i="7"/>
  <c r="J607" i="7"/>
  <c r="K607" i="7"/>
  <c r="L607" i="7"/>
  <c r="M607" i="7"/>
  <c r="I608" i="7"/>
  <c r="J608" i="7"/>
  <c r="K608" i="7"/>
  <c r="L608" i="7"/>
  <c r="M608" i="7"/>
  <c r="I609" i="7"/>
  <c r="J609" i="7"/>
  <c r="K609" i="7"/>
  <c r="L609" i="7"/>
  <c r="M609" i="7"/>
  <c r="I610" i="7"/>
  <c r="J610" i="7"/>
  <c r="K610" i="7"/>
  <c r="L610" i="7"/>
  <c r="M610" i="7"/>
  <c r="I611" i="7"/>
  <c r="J611" i="7"/>
  <c r="K611" i="7"/>
  <c r="L611" i="7"/>
  <c r="M611" i="7"/>
  <c r="I612" i="7"/>
  <c r="J612" i="7"/>
  <c r="K612" i="7"/>
  <c r="L612" i="7"/>
  <c r="M612" i="7"/>
  <c r="I613" i="7"/>
  <c r="J613" i="7"/>
  <c r="K613" i="7"/>
  <c r="L613" i="7"/>
  <c r="M613" i="7"/>
  <c r="I614" i="7"/>
  <c r="J614" i="7"/>
  <c r="K614" i="7"/>
  <c r="L614" i="7"/>
  <c r="M614" i="7"/>
  <c r="I615" i="7"/>
  <c r="J615" i="7"/>
  <c r="K615" i="7"/>
  <c r="L615" i="7"/>
  <c r="M615" i="7"/>
  <c r="I616" i="7"/>
  <c r="J616" i="7"/>
  <c r="K616" i="7"/>
  <c r="L616" i="7"/>
  <c r="M616" i="7"/>
  <c r="I617" i="7"/>
  <c r="J617" i="7"/>
  <c r="K617" i="7"/>
  <c r="L617" i="7"/>
  <c r="M617" i="7"/>
  <c r="I618" i="7"/>
  <c r="J618" i="7"/>
  <c r="K618" i="7"/>
  <c r="L618" i="7"/>
  <c r="M618" i="7"/>
  <c r="I619" i="7"/>
  <c r="J619" i="7"/>
  <c r="K619" i="7"/>
  <c r="L619" i="7"/>
  <c r="M619" i="7"/>
  <c r="I620" i="7"/>
  <c r="J620" i="7"/>
  <c r="K620" i="7"/>
  <c r="L620" i="7"/>
  <c r="M620" i="7"/>
  <c r="I621" i="7"/>
  <c r="J621" i="7"/>
  <c r="K621" i="7"/>
  <c r="L621" i="7"/>
  <c r="M621" i="7"/>
  <c r="I622" i="7"/>
  <c r="J622" i="7"/>
  <c r="K622" i="7"/>
  <c r="L622" i="7"/>
  <c r="M622" i="7"/>
  <c r="I623" i="7"/>
  <c r="J623" i="7"/>
  <c r="K623" i="7"/>
  <c r="L623" i="7"/>
  <c r="M623" i="7"/>
  <c r="I624" i="7"/>
  <c r="J624" i="7"/>
  <c r="K624" i="7"/>
  <c r="L624" i="7"/>
  <c r="M624" i="7"/>
  <c r="I625" i="7"/>
  <c r="J625" i="7"/>
  <c r="K625" i="7"/>
  <c r="L625" i="7"/>
  <c r="M625" i="7"/>
  <c r="I626" i="7"/>
  <c r="J626" i="7"/>
  <c r="K626" i="7"/>
  <c r="L626" i="7"/>
  <c r="M626" i="7"/>
  <c r="I627" i="7"/>
  <c r="J627" i="7"/>
  <c r="K627" i="7"/>
  <c r="L627" i="7"/>
  <c r="M627" i="7"/>
  <c r="I628" i="7"/>
  <c r="J628" i="7"/>
  <c r="K628" i="7"/>
  <c r="L628" i="7"/>
  <c r="M628" i="7"/>
  <c r="I629" i="7"/>
  <c r="J629" i="7"/>
  <c r="K629" i="7"/>
  <c r="L629" i="7"/>
  <c r="M629" i="7"/>
  <c r="I630" i="7"/>
  <c r="J630" i="7"/>
  <c r="K630" i="7"/>
  <c r="L630" i="7"/>
  <c r="M630" i="7"/>
  <c r="I631" i="7"/>
  <c r="J631" i="7"/>
  <c r="K631" i="7"/>
  <c r="L631" i="7"/>
  <c r="M631" i="7"/>
  <c r="I632" i="7"/>
  <c r="J632" i="7"/>
  <c r="K632" i="7"/>
  <c r="L632" i="7"/>
  <c r="M632" i="7"/>
  <c r="I633" i="7"/>
  <c r="J633" i="7"/>
  <c r="K633" i="7"/>
  <c r="L633" i="7"/>
  <c r="M633" i="7"/>
  <c r="I634" i="7"/>
  <c r="J634" i="7"/>
  <c r="K634" i="7"/>
  <c r="L634" i="7"/>
  <c r="M634" i="7"/>
  <c r="I635" i="7"/>
  <c r="J635" i="7"/>
  <c r="K635" i="7"/>
  <c r="L635" i="7"/>
  <c r="M635" i="7"/>
  <c r="I636" i="7"/>
  <c r="J636" i="7"/>
  <c r="K636" i="7"/>
  <c r="L636" i="7"/>
  <c r="M636" i="7"/>
  <c r="I637" i="7"/>
  <c r="J637" i="7"/>
  <c r="K637" i="7"/>
  <c r="L637" i="7"/>
  <c r="M637" i="7"/>
  <c r="I638" i="7"/>
  <c r="J638" i="7"/>
  <c r="K638" i="7"/>
  <c r="L638" i="7"/>
  <c r="M638" i="7"/>
  <c r="I639" i="7"/>
  <c r="J639" i="7"/>
  <c r="K639" i="7"/>
  <c r="L639" i="7"/>
  <c r="M639" i="7"/>
  <c r="I640" i="7"/>
  <c r="J640" i="7"/>
  <c r="K640" i="7"/>
  <c r="L640" i="7"/>
  <c r="M640" i="7"/>
  <c r="I641" i="7"/>
  <c r="J641" i="7"/>
  <c r="K641" i="7"/>
  <c r="L641" i="7"/>
  <c r="M641" i="7"/>
  <c r="I642" i="7"/>
  <c r="J642" i="7"/>
  <c r="K642" i="7"/>
  <c r="L642" i="7"/>
  <c r="M642" i="7"/>
  <c r="I643" i="7"/>
  <c r="J643" i="7"/>
  <c r="K643" i="7"/>
  <c r="L643" i="7"/>
  <c r="M643" i="7"/>
  <c r="I644" i="7"/>
  <c r="J644" i="7"/>
  <c r="K644" i="7"/>
  <c r="L644" i="7"/>
  <c r="M644" i="7"/>
  <c r="I645" i="7"/>
  <c r="J645" i="7"/>
  <c r="K645" i="7"/>
  <c r="L645" i="7"/>
  <c r="M645" i="7"/>
  <c r="I646" i="7"/>
  <c r="J646" i="7"/>
  <c r="K646" i="7"/>
  <c r="L646" i="7"/>
  <c r="M646" i="7"/>
  <c r="I647" i="7"/>
  <c r="J647" i="7"/>
  <c r="K647" i="7"/>
  <c r="L647" i="7"/>
  <c r="M647" i="7"/>
  <c r="I648" i="7"/>
  <c r="J648" i="7"/>
  <c r="K648" i="7"/>
  <c r="L648" i="7"/>
  <c r="M648" i="7"/>
  <c r="I649" i="7"/>
  <c r="J649" i="7"/>
  <c r="K649" i="7"/>
  <c r="L649" i="7"/>
  <c r="M649" i="7"/>
  <c r="I650" i="7"/>
  <c r="J650" i="7"/>
  <c r="K650" i="7"/>
  <c r="L650" i="7"/>
  <c r="M650" i="7"/>
  <c r="I651" i="7"/>
  <c r="J651" i="7"/>
  <c r="K651" i="7"/>
  <c r="L651" i="7"/>
  <c r="M651" i="7"/>
  <c r="I652" i="7"/>
  <c r="J652" i="7"/>
  <c r="K652" i="7"/>
  <c r="L652" i="7"/>
  <c r="M652" i="7"/>
  <c r="I653" i="7"/>
  <c r="J653" i="7"/>
  <c r="K653" i="7"/>
  <c r="L653" i="7"/>
  <c r="M653" i="7"/>
  <c r="I654" i="7"/>
  <c r="J654" i="7"/>
  <c r="K654" i="7"/>
  <c r="L654" i="7"/>
  <c r="M654" i="7"/>
  <c r="I655" i="7"/>
  <c r="J655" i="7"/>
  <c r="K655" i="7"/>
  <c r="L655" i="7"/>
  <c r="M655" i="7"/>
  <c r="I656" i="7"/>
  <c r="J656" i="7"/>
  <c r="K656" i="7"/>
  <c r="L656" i="7"/>
  <c r="M656" i="7"/>
  <c r="I657" i="7"/>
  <c r="J657" i="7"/>
  <c r="K657" i="7"/>
  <c r="L657" i="7"/>
  <c r="M657" i="7"/>
  <c r="I658" i="7"/>
  <c r="J658" i="7"/>
  <c r="K658" i="7"/>
  <c r="L658" i="7"/>
  <c r="M658" i="7"/>
  <c r="I659" i="7"/>
  <c r="J659" i="7"/>
  <c r="K659" i="7"/>
  <c r="L659" i="7"/>
  <c r="M659" i="7"/>
  <c r="I660" i="7"/>
  <c r="J660" i="7"/>
  <c r="K660" i="7"/>
  <c r="L660" i="7"/>
  <c r="M660" i="7"/>
  <c r="I661" i="7"/>
  <c r="J661" i="7"/>
  <c r="K661" i="7"/>
  <c r="L661" i="7"/>
  <c r="M661" i="7"/>
  <c r="I662" i="7"/>
  <c r="J662" i="7"/>
  <c r="K662" i="7"/>
  <c r="L662" i="7"/>
  <c r="M662" i="7"/>
  <c r="I663" i="7"/>
  <c r="J663" i="7"/>
  <c r="K663" i="7"/>
  <c r="L663" i="7"/>
  <c r="M663" i="7"/>
  <c r="I664" i="7"/>
  <c r="J664" i="7"/>
  <c r="K664" i="7"/>
  <c r="L664" i="7"/>
  <c r="M664" i="7"/>
  <c r="I665" i="7"/>
  <c r="J665" i="7"/>
  <c r="K665" i="7"/>
  <c r="L665" i="7"/>
  <c r="M665" i="7"/>
  <c r="I666" i="7"/>
  <c r="J666" i="7"/>
  <c r="K666" i="7"/>
  <c r="L666" i="7"/>
  <c r="M666" i="7"/>
  <c r="I667" i="7"/>
  <c r="J667" i="7"/>
  <c r="K667" i="7"/>
  <c r="L667" i="7"/>
  <c r="M667" i="7"/>
  <c r="I668" i="7"/>
  <c r="J668" i="7"/>
  <c r="K668" i="7"/>
  <c r="L668" i="7"/>
  <c r="M668" i="7"/>
  <c r="I669" i="7"/>
  <c r="J669" i="7"/>
  <c r="K669" i="7"/>
  <c r="L669" i="7"/>
  <c r="M669" i="7"/>
  <c r="I670" i="7"/>
  <c r="J670" i="7"/>
  <c r="K670" i="7"/>
  <c r="L670" i="7"/>
  <c r="M670" i="7"/>
  <c r="I671" i="7"/>
  <c r="J671" i="7"/>
  <c r="K671" i="7"/>
  <c r="L671" i="7"/>
  <c r="M671" i="7"/>
  <c r="I672" i="7"/>
  <c r="J672" i="7"/>
  <c r="K672" i="7"/>
  <c r="L672" i="7"/>
  <c r="M672" i="7"/>
  <c r="I673" i="7"/>
  <c r="J673" i="7"/>
  <c r="K673" i="7"/>
  <c r="L673" i="7"/>
  <c r="M673" i="7"/>
  <c r="I674" i="7"/>
  <c r="J674" i="7"/>
  <c r="K674" i="7"/>
  <c r="L674" i="7"/>
  <c r="M674" i="7"/>
  <c r="I675" i="7"/>
  <c r="J675" i="7"/>
  <c r="K675" i="7"/>
  <c r="L675" i="7"/>
  <c r="M675" i="7"/>
  <c r="I676" i="7"/>
  <c r="J676" i="7"/>
  <c r="K676" i="7"/>
  <c r="L676" i="7"/>
  <c r="M676" i="7"/>
  <c r="I677" i="7"/>
  <c r="J677" i="7"/>
  <c r="K677" i="7"/>
  <c r="L677" i="7"/>
  <c r="M677" i="7"/>
  <c r="I678" i="7"/>
  <c r="J678" i="7"/>
  <c r="K678" i="7"/>
  <c r="L678" i="7"/>
  <c r="M678" i="7"/>
  <c r="I679" i="7"/>
  <c r="J679" i="7"/>
  <c r="K679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I682" i="7"/>
  <c r="J682" i="7"/>
  <c r="K682" i="7"/>
  <c r="L682" i="7"/>
  <c r="M682" i="7"/>
  <c r="I683" i="7"/>
  <c r="J683" i="7"/>
  <c r="K683" i="7"/>
  <c r="L683" i="7"/>
  <c r="M683" i="7"/>
  <c r="I684" i="7"/>
  <c r="J684" i="7"/>
  <c r="K684" i="7"/>
  <c r="L684" i="7"/>
  <c r="M684" i="7"/>
  <c r="I685" i="7"/>
  <c r="J685" i="7"/>
  <c r="K685" i="7"/>
  <c r="L685" i="7"/>
  <c r="M685" i="7"/>
  <c r="I686" i="7"/>
  <c r="J686" i="7"/>
  <c r="K686" i="7"/>
  <c r="L686" i="7"/>
  <c r="M686" i="7"/>
  <c r="I687" i="7"/>
  <c r="J687" i="7"/>
  <c r="K687" i="7"/>
  <c r="L687" i="7"/>
  <c r="M687" i="7"/>
  <c r="I688" i="7"/>
  <c r="J688" i="7"/>
  <c r="K688" i="7"/>
  <c r="L688" i="7"/>
  <c r="M688" i="7"/>
  <c r="I689" i="7"/>
  <c r="J689" i="7"/>
  <c r="K689" i="7"/>
  <c r="L689" i="7"/>
  <c r="M689" i="7"/>
  <c r="I690" i="7"/>
  <c r="J690" i="7"/>
  <c r="K690" i="7"/>
  <c r="L690" i="7"/>
  <c r="M690" i="7"/>
  <c r="I691" i="7"/>
  <c r="J691" i="7"/>
  <c r="K691" i="7"/>
  <c r="L691" i="7"/>
  <c r="M691" i="7"/>
  <c r="I692" i="7"/>
  <c r="J692" i="7"/>
  <c r="K692" i="7"/>
  <c r="L692" i="7"/>
  <c r="M692" i="7"/>
  <c r="I693" i="7"/>
  <c r="J693" i="7"/>
  <c r="K693" i="7"/>
  <c r="L693" i="7"/>
  <c r="M693" i="7"/>
  <c r="I694" i="7"/>
  <c r="J694" i="7"/>
  <c r="K694" i="7"/>
  <c r="L694" i="7"/>
  <c r="M694" i="7"/>
  <c r="I695" i="7"/>
  <c r="J695" i="7"/>
  <c r="K695" i="7"/>
  <c r="L695" i="7"/>
  <c r="M695" i="7"/>
  <c r="I696" i="7"/>
  <c r="J696" i="7"/>
  <c r="K696" i="7"/>
  <c r="L696" i="7"/>
  <c r="M696" i="7"/>
  <c r="I697" i="7"/>
  <c r="J697" i="7"/>
  <c r="K697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I701" i="7"/>
  <c r="J701" i="7"/>
  <c r="K701" i="7"/>
  <c r="L701" i="7"/>
  <c r="M701" i="7"/>
  <c r="I702" i="7"/>
  <c r="J702" i="7"/>
  <c r="K702" i="7"/>
  <c r="L702" i="7"/>
  <c r="M702" i="7"/>
  <c r="I703" i="7"/>
  <c r="J703" i="7"/>
  <c r="K703" i="7"/>
  <c r="L703" i="7"/>
  <c r="M703" i="7"/>
  <c r="I704" i="7"/>
  <c r="J704" i="7"/>
  <c r="K704" i="7"/>
  <c r="L704" i="7"/>
  <c r="M704" i="7"/>
  <c r="I705" i="7"/>
  <c r="J705" i="7"/>
  <c r="K705" i="7"/>
  <c r="L705" i="7"/>
  <c r="M705" i="7"/>
  <c r="I706" i="7"/>
  <c r="J706" i="7"/>
  <c r="K706" i="7"/>
  <c r="L706" i="7"/>
  <c r="M706" i="7"/>
  <c r="I707" i="7"/>
  <c r="J707" i="7"/>
  <c r="K707" i="7"/>
  <c r="L707" i="7"/>
  <c r="M707" i="7"/>
  <c r="I708" i="7"/>
  <c r="J708" i="7"/>
  <c r="K708" i="7"/>
  <c r="L708" i="7"/>
  <c r="M708" i="7"/>
  <c r="I709" i="7"/>
  <c r="J709" i="7"/>
  <c r="K709" i="7"/>
  <c r="L709" i="7"/>
  <c r="M709" i="7"/>
  <c r="I710" i="7"/>
  <c r="J710" i="7"/>
  <c r="K710" i="7"/>
  <c r="L710" i="7"/>
  <c r="M710" i="7"/>
  <c r="I711" i="7"/>
  <c r="J711" i="7"/>
  <c r="K711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I715" i="7"/>
  <c r="J715" i="7"/>
  <c r="K715" i="7"/>
  <c r="L715" i="7"/>
  <c r="M715" i="7"/>
  <c r="I716" i="7"/>
  <c r="J716" i="7"/>
  <c r="K716" i="7"/>
  <c r="L716" i="7"/>
  <c r="M716" i="7"/>
  <c r="I717" i="7"/>
  <c r="J717" i="7"/>
  <c r="K717" i="7"/>
  <c r="L717" i="7"/>
  <c r="M717" i="7"/>
  <c r="I718" i="7"/>
  <c r="J718" i="7"/>
  <c r="K718" i="7"/>
  <c r="L718" i="7"/>
  <c r="M718" i="7"/>
  <c r="I719" i="7"/>
  <c r="J719" i="7"/>
  <c r="K719" i="7"/>
  <c r="L719" i="7"/>
  <c r="M719" i="7"/>
  <c r="I720" i="7"/>
  <c r="J720" i="7"/>
  <c r="K720" i="7"/>
  <c r="L720" i="7"/>
  <c r="M720" i="7"/>
  <c r="I721" i="7"/>
  <c r="J721" i="7"/>
  <c r="K721" i="7"/>
  <c r="L721" i="7"/>
  <c r="M721" i="7"/>
  <c r="I722" i="7"/>
  <c r="J722" i="7"/>
  <c r="K722" i="7"/>
  <c r="L722" i="7"/>
  <c r="M722" i="7"/>
  <c r="I723" i="7"/>
  <c r="J723" i="7"/>
  <c r="K723" i="7"/>
  <c r="L723" i="7"/>
  <c r="M723" i="7"/>
  <c r="I724" i="7"/>
  <c r="J724" i="7"/>
  <c r="K724" i="7"/>
  <c r="L724" i="7"/>
  <c r="M724" i="7"/>
  <c r="I725" i="7"/>
  <c r="J725" i="7"/>
  <c r="K725" i="7"/>
  <c r="L725" i="7"/>
  <c r="M725" i="7"/>
  <c r="I726" i="7"/>
  <c r="J726" i="7"/>
  <c r="K726" i="7"/>
  <c r="L726" i="7"/>
  <c r="M726" i="7"/>
  <c r="I727" i="7"/>
  <c r="J727" i="7"/>
  <c r="K727" i="7"/>
  <c r="L727" i="7"/>
  <c r="M727" i="7"/>
  <c r="I728" i="7"/>
  <c r="J728" i="7"/>
  <c r="K728" i="7"/>
  <c r="L728" i="7"/>
  <c r="M728" i="7"/>
  <c r="I729" i="7"/>
  <c r="J729" i="7"/>
  <c r="K729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I734" i="7"/>
  <c r="J734" i="7"/>
  <c r="K734" i="7"/>
  <c r="L734" i="7"/>
  <c r="M734" i="7"/>
  <c r="I735" i="7"/>
  <c r="J735" i="7"/>
  <c r="K735" i="7"/>
  <c r="L735" i="7"/>
  <c r="M735" i="7"/>
  <c r="I736" i="7"/>
  <c r="J736" i="7"/>
  <c r="K736" i="7"/>
  <c r="L736" i="7"/>
  <c r="M736" i="7"/>
  <c r="I737" i="7"/>
  <c r="J737" i="7"/>
  <c r="K737" i="7"/>
  <c r="L737" i="7"/>
  <c r="M737" i="7"/>
  <c r="I738" i="7"/>
  <c r="J738" i="7"/>
  <c r="K738" i="7"/>
  <c r="L738" i="7"/>
  <c r="M738" i="7"/>
  <c r="I739" i="7"/>
  <c r="J739" i="7"/>
  <c r="K739" i="7"/>
  <c r="L739" i="7"/>
  <c r="M739" i="7"/>
  <c r="I740" i="7"/>
  <c r="J740" i="7"/>
  <c r="K740" i="7"/>
  <c r="L740" i="7"/>
  <c r="M740" i="7"/>
  <c r="I741" i="7"/>
  <c r="J741" i="7"/>
  <c r="K741" i="7"/>
  <c r="L741" i="7"/>
  <c r="M741" i="7"/>
  <c r="I742" i="7"/>
  <c r="J742" i="7"/>
  <c r="K742" i="7"/>
  <c r="L742" i="7"/>
  <c r="M742" i="7"/>
  <c r="I743" i="7"/>
  <c r="J743" i="7"/>
  <c r="K743" i="7"/>
  <c r="L743" i="7"/>
  <c r="M743" i="7"/>
  <c r="I744" i="7"/>
  <c r="J744" i="7"/>
  <c r="K744" i="7"/>
  <c r="L744" i="7"/>
  <c r="M744" i="7"/>
  <c r="I745" i="7"/>
  <c r="J745" i="7"/>
  <c r="K745" i="7"/>
  <c r="L745" i="7"/>
  <c r="M745" i="7"/>
  <c r="I746" i="7"/>
  <c r="J746" i="7"/>
  <c r="K746" i="7"/>
  <c r="L746" i="7"/>
  <c r="M746" i="7"/>
  <c r="I747" i="7"/>
  <c r="J747" i="7"/>
  <c r="K747" i="7"/>
  <c r="L747" i="7"/>
  <c r="M747" i="7"/>
  <c r="I748" i="7"/>
  <c r="J748" i="7"/>
  <c r="K748" i="7"/>
  <c r="L748" i="7"/>
  <c r="M748" i="7"/>
  <c r="I749" i="7"/>
  <c r="J749" i="7"/>
  <c r="K749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I95" i="5" s="1"/>
  <c r="F5" i="7"/>
  <c r="D6" i="7"/>
  <c r="E6" i="7"/>
  <c r="F6" i="7"/>
  <c r="D7" i="7"/>
  <c r="E7" i="7"/>
  <c r="F7" i="7"/>
  <c r="D8" i="7"/>
  <c r="E8" i="7"/>
  <c r="I99" i="5" s="1"/>
  <c r="F8" i="7"/>
  <c r="D9" i="7"/>
  <c r="E9" i="7"/>
  <c r="F9" i="7"/>
  <c r="D10" i="7"/>
  <c r="E10" i="7"/>
  <c r="F10" i="7"/>
  <c r="D11" i="7"/>
  <c r="I72" i="8" s="1"/>
  <c r="E11" i="7"/>
  <c r="F11" i="7"/>
  <c r="D12" i="7"/>
  <c r="E12" i="7"/>
  <c r="F12" i="7"/>
  <c r="D13" i="7"/>
  <c r="E13" i="7"/>
  <c r="J105" i="8" s="1"/>
  <c r="F13" i="7"/>
  <c r="K107" i="8" s="1"/>
  <c r="D14" i="7"/>
  <c r="E14" i="7"/>
  <c r="F14" i="7"/>
  <c r="D15" i="7"/>
  <c r="E15" i="7"/>
  <c r="F15" i="7"/>
  <c r="D16" i="7"/>
  <c r="I35" i="8" s="1"/>
  <c r="E16" i="7"/>
  <c r="F16" i="7"/>
  <c r="D17" i="7"/>
  <c r="E17" i="7"/>
  <c r="F17" i="7"/>
  <c r="D18" i="7"/>
  <c r="E18" i="7"/>
  <c r="F18" i="7"/>
  <c r="K111" i="8" s="1"/>
  <c r="D19" i="7"/>
  <c r="E19" i="7"/>
  <c r="F19" i="7"/>
  <c r="D20" i="7"/>
  <c r="E20" i="7"/>
  <c r="F20" i="7"/>
  <c r="D21" i="7"/>
  <c r="E21" i="7"/>
  <c r="J50" i="8" s="1"/>
  <c r="F21" i="7"/>
  <c r="K296" i="8" s="1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E112" i="7"/>
  <c r="F112" i="7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J159" i="8" s="1"/>
  <c r="F181" i="7"/>
  <c r="K308" i="8" s="1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E305" i="7"/>
  <c r="F305" i="7"/>
  <c r="D306" i="7"/>
  <c r="E306" i="7"/>
  <c r="F306" i="7"/>
  <c r="D307" i="7"/>
  <c r="I288" i="8" s="1"/>
  <c r="E307" i="7"/>
  <c r="F307" i="7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J239" i="8" s="1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I261" i="8" s="1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J209" i="8" s="1"/>
  <c r="F533" i="7"/>
  <c r="K219" i="8" s="1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I92" i="5" s="1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E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K325" i="8" s="1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I344" i="8" s="1"/>
  <c r="E649" i="7"/>
  <c r="J337" i="8" s="1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E665" i="7"/>
  <c r="J361" i="8" s="1"/>
  <c r="F665" i="7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E714" i="7"/>
  <c r="J369" i="8" s="1"/>
  <c r="F714" i="7"/>
  <c r="K369" i="8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J3" i="8"/>
  <c r="K3" i="8"/>
  <c r="J4" i="8"/>
  <c r="K4" i="8"/>
  <c r="J5" i="8"/>
  <c r="K5" i="8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K15" i="8"/>
  <c r="K16" i="8"/>
  <c r="K17" i="8"/>
  <c r="K18" i="8"/>
  <c r="K19" i="8"/>
  <c r="K20" i="8"/>
  <c r="J21" i="8"/>
  <c r="K21" i="8"/>
  <c r="K22" i="8"/>
  <c r="K23" i="8"/>
  <c r="K24" i="8"/>
  <c r="J25" i="8"/>
  <c r="K25" i="8"/>
  <c r="J26" i="8"/>
  <c r="K26" i="8"/>
  <c r="J27" i="8"/>
  <c r="K27" i="8"/>
  <c r="J28" i="8"/>
  <c r="K28" i="8"/>
  <c r="J29" i="8"/>
  <c r="K29" i="8"/>
  <c r="J30" i="8"/>
  <c r="K30" i="8"/>
  <c r="J31" i="8"/>
  <c r="K31" i="8"/>
  <c r="K32" i="8"/>
  <c r="J33" i="8"/>
  <c r="K33" i="8"/>
  <c r="K34" i="8"/>
  <c r="K35" i="8"/>
  <c r="K36" i="8"/>
  <c r="K37" i="8"/>
  <c r="K38" i="8"/>
  <c r="K39" i="8"/>
  <c r="K40" i="8"/>
  <c r="K41" i="8"/>
  <c r="J42" i="8"/>
  <c r="J43" i="8"/>
  <c r="J44" i="8"/>
  <c r="J45" i="8"/>
  <c r="J46" i="8"/>
  <c r="J47" i="8"/>
  <c r="J54" i="8"/>
  <c r="J55" i="8"/>
  <c r="K55" i="8"/>
  <c r="J56" i="8"/>
  <c r="K56" i="8"/>
  <c r="K57" i="8"/>
  <c r="J58" i="8"/>
  <c r="J59" i="8"/>
  <c r="J60" i="8"/>
  <c r="J61" i="8"/>
  <c r="J62" i="8"/>
  <c r="J63" i="8"/>
  <c r="K63" i="8"/>
  <c r="K64" i="8"/>
  <c r="J65" i="8"/>
  <c r="K65" i="8"/>
  <c r="J66" i="8"/>
  <c r="J67" i="8"/>
  <c r="J68" i="8"/>
  <c r="J69" i="8"/>
  <c r="J70" i="8"/>
  <c r="J71" i="8"/>
  <c r="K71" i="8"/>
  <c r="J72" i="8"/>
  <c r="J73" i="8"/>
  <c r="J74" i="8"/>
  <c r="J75" i="8"/>
  <c r="J76" i="8"/>
  <c r="J77" i="8"/>
  <c r="J78" i="8"/>
  <c r="J80" i="8"/>
  <c r="K80" i="8"/>
  <c r="J81" i="8"/>
  <c r="K81" i="8"/>
  <c r="J82" i="8"/>
  <c r="K82" i="8"/>
  <c r="J83" i="8"/>
  <c r="K83" i="8"/>
  <c r="J84" i="8"/>
  <c r="K84" i="8"/>
  <c r="J85" i="8"/>
  <c r="K85" i="8"/>
  <c r="J87" i="8"/>
  <c r="K87" i="8"/>
  <c r="J88" i="8"/>
  <c r="K88" i="8"/>
  <c r="J89" i="8"/>
  <c r="K89" i="8"/>
  <c r="J90" i="8"/>
  <c r="K90" i="8"/>
  <c r="J91" i="8"/>
  <c r="K91" i="8"/>
  <c r="J92" i="8"/>
  <c r="K92" i="8"/>
  <c r="J93" i="8"/>
  <c r="K93" i="8"/>
  <c r="J94" i="8"/>
  <c r="K94" i="8"/>
  <c r="J95" i="8"/>
  <c r="K95" i="8"/>
  <c r="J96" i="8"/>
  <c r="K96" i="8"/>
  <c r="J97" i="8"/>
  <c r="K97" i="8"/>
  <c r="J98" i="8"/>
  <c r="K98" i="8"/>
  <c r="J99" i="8"/>
  <c r="K99" i="8"/>
  <c r="J102" i="8"/>
  <c r="J103" i="8"/>
  <c r="J109" i="8"/>
  <c r="J110" i="8"/>
  <c r="J111" i="8"/>
  <c r="J112" i="8"/>
  <c r="J113" i="8"/>
  <c r="K113" i="8"/>
  <c r="J114" i="8"/>
  <c r="J115" i="8"/>
  <c r="J116" i="8"/>
  <c r="J117" i="8"/>
  <c r="K117" i="8"/>
  <c r="J118" i="8"/>
  <c r="J119" i="8"/>
  <c r="J120" i="8"/>
  <c r="J121" i="8"/>
  <c r="K121" i="8"/>
  <c r="J122" i="8"/>
  <c r="K122" i="8"/>
  <c r="J123" i="8"/>
  <c r="K123" i="8"/>
  <c r="J124" i="8"/>
  <c r="K124" i="8"/>
  <c r="J125" i="8"/>
  <c r="K125" i="8"/>
  <c r="K126" i="8"/>
  <c r="K127" i="8"/>
  <c r="J128" i="8"/>
  <c r="K128" i="8"/>
  <c r="J129" i="8"/>
  <c r="K129" i="8"/>
  <c r="J130" i="8"/>
  <c r="K130" i="8"/>
  <c r="J131" i="8"/>
  <c r="K131" i="8"/>
  <c r="J132" i="8"/>
  <c r="K132" i="8"/>
  <c r="J133" i="8"/>
  <c r="K133" i="8"/>
  <c r="J134" i="8"/>
  <c r="K134" i="8"/>
  <c r="J135" i="8"/>
  <c r="K135" i="8"/>
  <c r="J136" i="8"/>
  <c r="K136" i="8"/>
  <c r="J137" i="8"/>
  <c r="K137" i="8"/>
  <c r="J138" i="8"/>
  <c r="J139" i="8"/>
  <c r="K139" i="8"/>
  <c r="J140" i="8"/>
  <c r="K140" i="8"/>
  <c r="J141" i="8"/>
  <c r="K141" i="8"/>
  <c r="J142" i="8"/>
  <c r="J143" i="8"/>
  <c r="J144" i="8"/>
  <c r="K144" i="8"/>
  <c r="J146" i="8"/>
  <c r="K146" i="8"/>
  <c r="J147" i="8"/>
  <c r="K147" i="8"/>
  <c r="J148" i="8"/>
  <c r="K148" i="8"/>
  <c r="J149" i="8"/>
  <c r="K149" i="8"/>
  <c r="J150" i="8"/>
  <c r="K150" i="8"/>
  <c r="J151" i="8"/>
  <c r="K151" i="8"/>
  <c r="J152" i="8"/>
  <c r="K152" i="8"/>
  <c r="J153" i="8"/>
  <c r="K153" i="8"/>
  <c r="J154" i="8"/>
  <c r="K154" i="8"/>
  <c r="J155" i="8"/>
  <c r="K155" i="8"/>
  <c r="J156" i="8"/>
  <c r="K156" i="8"/>
  <c r="J163" i="8"/>
  <c r="J164" i="8"/>
  <c r="K165" i="8"/>
  <c r="K166" i="8"/>
  <c r="K167" i="8"/>
  <c r="K168" i="8"/>
  <c r="K169" i="8"/>
  <c r="K170" i="8"/>
  <c r="J171" i="8"/>
  <c r="J172" i="8"/>
  <c r="K172" i="8"/>
  <c r="K173" i="8"/>
  <c r="J174" i="8"/>
  <c r="K174" i="8"/>
  <c r="J175" i="8"/>
  <c r="K175" i="8"/>
  <c r="J176" i="8"/>
  <c r="K176" i="8"/>
  <c r="J177" i="8"/>
  <c r="K177" i="8"/>
  <c r="J178" i="8"/>
  <c r="K178" i="8"/>
  <c r="J179" i="8"/>
  <c r="K179" i="8"/>
  <c r="J180" i="8"/>
  <c r="K180" i="8"/>
  <c r="J181" i="8"/>
  <c r="K181" i="8"/>
  <c r="K183" i="8"/>
  <c r="J184" i="8"/>
  <c r="J185" i="8"/>
  <c r="K186" i="8"/>
  <c r="J187" i="8"/>
  <c r="K187" i="8"/>
  <c r="K188" i="8"/>
  <c r="J190" i="8"/>
  <c r="K190" i="8"/>
  <c r="J191" i="8"/>
  <c r="K191" i="8"/>
  <c r="J192" i="8"/>
  <c r="K192" i="8"/>
  <c r="J193" i="8"/>
  <c r="J194" i="8"/>
  <c r="K194" i="8"/>
  <c r="J195" i="8"/>
  <c r="K195" i="8"/>
  <c r="K196" i="8"/>
  <c r="J197" i="8"/>
  <c r="K197" i="8"/>
  <c r="K198" i="8"/>
  <c r="K199" i="8"/>
  <c r="J200" i="8"/>
  <c r="K200" i="8"/>
  <c r="J201" i="8"/>
  <c r="K201" i="8"/>
  <c r="J202" i="8"/>
  <c r="K202" i="8"/>
  <c r="J203" i="8"/>
  <c r="K203" i="8"/>
  <c r="J204" i="8"/>
  <c r="K205" i="8"/>
  <c r="K206" i="8"/>
  <c r="J207" i="8"/>
  <c r="K207" i="8"/>
  <c r="J212" i="8"/>
  <c r="K212" i="8"/>
  <c r="J213" i="8"/>
  <c r="K213" i="8"/>
  <c r="J214" i="8"/>
  <c r="K214" i="8"/>
  <c r="J218" i="8"/>
  <c r="K218" i="8"/>
  <c r="J225" i="8"/>
  <c r="J226" i="8"/>
  <c r="K226" i="8"/>
  <c r="J227" i="8"/>
  <c r="K227" i="8"/>
  <c r="J228" i="8"/>
  <c r="K228" i="8"/>
  <c r="J229" i="8"/>
  <c r="K229" i="8"/>
  <c r="J230" i="8"/>
  <c r="K230" i="8"/>
  <c r="J231" i="8"/>
  <c r="K231" i="8"/>
  <c r="J232" i="8"/>
  <c r="K232" i="8"/>
  <c r="J233" i="8"/>
  <c r="K233" i="8"/>
  <c r="J234" i="8"/>
  <c r="K234" i="8"/>
  <c r="J235" i="8"/>
  <c r="K235" i="8"/>
  <c r="J236" i="8"/>
  <c r="K236" i="8"/>
  <c r="J237" i="8"/>
  <c r="K237" i="8"/>
  <c r="J238" i="8"/>
  <c r="K238" i="8"/>
  <c r="K239" i="8"/>
  <c r="K240" i="8"/>
  <c r="K241" i="8"/>
  <c r="J242" i="8"/>
  <c r="K242" i="8"/>
  <c r="J243" i="8"/>
  <c r="J244" i="8"/>
  <c r="J245" i="8"/>
  <c r="J247" i="8"/>
  <c r="K247" i="8"/>
  <c r="J250" i="8"/>
  <c r="K250" i="8"/>
  <c r="K251" i="8"/>
  <c r="J252" i="8"/>
  <c r="K252" i="8"/>
  <c r="K253" i="8"/>
  <c r="J254" i="8"/>
  <c r="J255" i="8"/>
  <c r="K255" i="8"/>
  <c r="J256" i="8"/>
  <c r="K256" i="8"/>
  <c r="J257" i="8"/>
  <c r="K257" i="8"/>
  <c r="J259" i="8"/>
  <c r="K259" i="8"/>
  <c r="J260" i="8"/>
  <c r="K260" i="8"/>
  <c r="J261" i="8"/>
  <c r="K261" i="8"/>
  <c r="J262" i="8"/>
  <c r="K262" i="8"/>
  <c r="J263" i="8"/>
  <c r="K263" i="8"/>
  <c r="J264" i="8"/>
  <c r="K264" i="8"/>
  <c r="J265" i="8"/>
  <c r="K265" i="8"/>
  <c r="J266" i="8"/>
  <c r="K266" i="8"/>
  <c r="J267" i="8"/>
  <c r="K267" i="8"/>
  <c r="J268" i="8"/>
  <c r="K268" i="8"/>
  <c r="J269" i="8"/>
  <c r="K269" i="8"/>
  <c r="J270" i="8"/>
  <c r="K270" i="8"/>
  <c r="J271" i="8"/>
  <c r="K271" i="8"/>
  <c r="J272" i="8"/>
  <c r="K272" i="8"/>
  <c r="J273" i="8"/>
  <c r="K273" i="8"/>
  <c r="J274" i="8"/>
  <c r="J275" i="8"/>
  <c r="K275" i="8"/>
  <c r="J276" i="8"/>
  <c r="K276" i="8"/>
  <c r="J277" i="8"/>
  <c r="K277" i="8"/>
  <c r="J278" i="8"/>
  <c r="J280" i="8"/>
  <c r="K280" i="8"/>
  <c r="J281" i="8"/>
  <c r="J282" i="8"/>
  <c r="K283" i="8"/>
  <c r="K284" i="8"/>
  <c r="J285" i="8"/>
  <c r="K285" i="8"/>
  <c r="J286" i="8"/>
  <c r="J288" i="8"/>
  <c r="J289" i="8"/>
  <c r="K289" i="8"/>
  <c r="K290" i="8"/>
  <c r="K291" i="8"/>
  <c r="J292" i="8"/>
  <c r="K292" i="8"/>
  <c r="J294" i="8"/>
  <c r="K294" i="8"/>
  <c r="J295" i="8"/>
  <c r="K295" i="8"/>
  <c r="J297" i="8"/>
  <c r="K297" i="8"/>
  <c r="J300" i="8"/>
  <c r="K300" i="8"/>
  <c r="K301" i="8"/>
  <c r="J302" i="8"/>
  <c r="J303" i="8"/>
  <c r="K303" i="8"/>
  <c r="K305" i="8"/>
  <c r="K306" i="8"/>
  <c r="J307" i="8"/>
  <c r="K307" i="8"/>
  <c r="J310" i="8"/>
  <c r="K311" i="8"/>
  <c r="J312" i="8"/>
  <c r="K312" i="8"/>
  <c r="K313" i="8"/>
  <c r="J316" i="8"/>
  <c r="K316" i="8"/>
  <c r="J317" i="8"/>
  <c r="K317" i="8"/>
  <c r="J318" i="8"/>
  <c r="K318" i="8"/>
  <c r="J319" i="8"/>
  <c r="K319" i="8"/>
  <c r="J321" i="8"/>
  <c r="K321" i="8"/>
  <c r="J322" i="8"/>
  <c r="K322" i="8"/>
  <c r="J323" i="8"/>
  <c r="K323" i="8"/>
  <c r="J324" i="8"/>
  <c r="K324" i="8"/>
  <c r="K329" i="8"/>
  <c r="J330" i="8"/>
  <c r="K330" i="8"/>
  <c r="J331" i="8"/>
  <c r="K331" i="8"/>
  <c r="J332" i="8"/>
  <c r="K332" i="8"/>
  <c r="J336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J349" i="8"/>
  <c r="J350" i="8"/>
  <c r="K350" i="8"/>
  <c r="K351" i="8"/>
  <c r="K352" i="8"/>
  <c r="K353" i="8"/>
  <c r="K354" i="8"/>
  <c r="K355" i="8"/>
  <c r="K356" i="8"/>
  <c r="K357" i="8"/>
  <c r="J358" i="8"/>
  <c r="K358" i="8"/>
  <c r="J359" i="8"/>
  <c r="J360" i="8"/>
  <c r="K361" i="8"/>
  <c r="K362" i="8"/>
  <c r="K363" i="8"/>
  <c r="K364" i="8"/>
  <c r="K365" i="8"/>
  <c r="K366" i="8"/>
  <c r="K367" i="8"/>
  <c r="J368" i="8"/>
  <c r="K368" i="8"/>
  <c r="J371" i="8"/>
  <c r="K371" i="8"/>
  <c r="J373" i="8"/>
  <c r="K373" i="8"/>
  <c r="J375" i="8"/>
  <c r="K375" i="8"/>
  <c r="K376" i="8"/>
  <c r="J377" i="8"/>
  <c r="K377" i="8"/>
  <c r="J378" i="8"/>
  <c r="K378" i="8"/>
  <c r="J379" i="8"/>
  <c r="K379" i="8"/>
  <c r="J380" i="8"/>
  <c r="K380" i="8"/>
  <c r="J381" i="8"/>
  <c r="K381" i="8"/>
  <c r="J382" i="8"/>
  <c r="K382" i="8"/>
  <c r="J384" i="8"/>
  <c r="K384" i="8"/>
  <c r="J386" i="8"/>
  <c r="K386" i="8"/>
  <c r="J388" i="8"/>
  <c r="K388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9" i="8"/>
  <c r="I40" i="8"/>
  <c r="I48" i="8"/>
  <c r="I49" i="8"/>
  <c r="I50" i="8"/>
  <c r="I51" i="8"/>
  <c r="I52" i="8"/>
  <c r="I53" i="8"/>
  <c r="I54" i="8"/>
  <c r="I55" i="8"/>
  <c r="I56" i="8"/>
  <c r="I57" i="8"/>
  <c r="I63" i="8"/>
  <c r="I65" i="8"/>
  <c r="I71" i="8"/>
  <c r="I79" i="8"/>
  <c r="I80" i="8"/>
  <c r="I81" i="8"/>
  <c r="I82" i="8"/>
  <c r="I83" i="8"/>
  <c r="I84" i="8"/>
  <c r="I85" i="8"/>
  <c r="I86" i="8"/>
  <c r="I87" i="8"/>
  <c r="I88" i="8"/>
  <c r="I96" i="8"/>
  <c r="I100" i="8"/>
  <c r="I101" i="8"/>
  <c r="I102" i="8"/>
  <c r="I103" i="8"/>
  <c r="I104" i="8"/>
  <c r="I105" i="8"/>
  <c r="I106" i="8"/>
  <c r="I107" i="8"/>
  <c r="I108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8" i="8"/>
  <c r="I129" i="8"/>
  <c r="I130" i="8"/>
  <c r="I131" i="8"/>
  <c r="I132" i="8"/>
  <c r="I133" i="8"/>
  <c r="I134" i="8"/>
  <c r="I135" i="8"/>
  <c r="I136" i="8"/>
  <c r="I137" i="8"/>
  <c r="I140" i="8"/>
  <c r="I141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4" i="8"/>
  <c r="I195" i="8"/>
  <c r="I197" i="8"/>
  <c r="I199" i="8"/>
  <c r="I200" i="8"/>
  <c r="I201" i="8"/>
  <c r="I202" i="8"/>
  <c r="I203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46" i="8"/>
  <c r="I247" i="8"/>
  <c r="I248" i="8"/>
  <c r="I249" i="8"/>
  <c r="I250" i="8"/>
  <c r="I251" i="8"/>
  <c r="I252" i="8"/>
  <c r="I253" i="8"/>
  <c r="I255" i="8"/>
  <c r="I256" i="8"/>
  <c r="I257" i="8"/>
  <c r="I258" i="8"/>
  <c r="I259" i="8"/>
  <c r="I260" i="8"/>
  <c r="I265" i="8"/>
  <c r="I268" i="8"/>
  <c r="I271" i="8"/>
  <c r="I273" i="8"/>
  <c r="I275" i="8"/>
  <c r="I276" i="8"/>
  <c r="I277" i="8"/>
  <c r="I279" i="8"/>
  <c r="I280" i="8"/>
  <c r="I282" i="8"/>
  <c r="I284" i="8"/>
  <c r="I285" i="8"/>
  <c r="I287" i="8"/>
  <c r="I289" i="8"/>
  <c r="I290" i="8"/>
  <c r="I292" i="8"/>
  <c r="I293" i="8"/>
  <c r="I294" i="8"/>
  <c r="I295" i="8"/>
  <c r="I296" i="8"/>
  <c r="I297" i="8"/>
  <c r="I298" i="8"/>
  <c r="I299" i="8"/>
  <c r="I303" i="8"/>
  <c r="I304" i="8"/>
  <c r="I305" i="8"/>
  <c r="I306" i="8"/>
  <c r="I307" i="8"/>
  <c r="I308" i="8"/>
  <c r="I309" i="8"/>
  <c r="I310" i="8"/>
  <c r="I313" i="8"/>
  <c r="I314" i="8"/>
  <c r="I315" i="8"/>
  <c r="I316" i="8"/>
  <c r="I320" i="8"/>
  <c r="I321" i="8"/>
  <c r="I324" i="8"/>
  <c r="I325" i="8"/>
  <c r="I326" i="8"/>
  <c r="I327" i="8"/>
  <c r="I328" i="8"/>
  <c r="I330" i="8"/>
  <c r="I332" i="8"/>
  <c r="I333" i="8"/>
  <c r="I334" i="8"/>
  <c r="I335" i="8"/>
  <c r="I336" i="8"/>
  <c r="I351" i="8"/>
  <c r="I358" i="8"/>
  <c r="I359" i="8"/>
  <c r="I360" i="8"/>
  <c r="I365" i="8"/>
  <c r="I366" i="8"/>
  <c r="I369" i="8"/>
  <c r="I370" i="8"/>
  <c r="I371" i="8"/>
  <c r="I372" i="8"/>
  <c r="I373" i="8"/>
  <c r="I374" i="8"/>
  <c r="I375" i="8"/>
  <c r="I379" i="8"/>
  <c r="I381" i="8"/>
  <c r="I382" i="8"/>
  <c r="I383" i="8"/>
  <c r="I384" i="8"/>
  <c r="I385" i="8"/>
  <c r="I386" i="8"/>
  <c r="I387" i="8"/>
  <c r="I388" i="8"/>
  <c r="I389" i="8"/>
  <c r="G3" i="8"/>
  <c r="G4" i="8"/>
  <c r="G5" i="8"/>
  <c r="G6" i="8"/>
  <c r="G7" i="8"/>
  <c r="G8" i="8"/>
  <c r="G9" i="8"/>
  <c r="H9" i="8" s="1"/>
  <c r="G10" i="8"/>
  <c r="H10" i="8" s="1"/>
  <c r="G11" i="8"/>
  <c r="G12" i="8"/>
  <c r="G13" i="8"/>
  <c r="G14" i="8"/>
  <c r="G15" i="8"/>
  <c r="G16" i="8"/>
  <c r="G17" i="8"/>
  <c r="H17" i="8" s="1"/>
  <c r="G18" i="8"/>
  <c r="H18" i="8" s="1"/>
  <c r="G19" i="8"/>
  <c r="G20" i="8"/>
  <c r="G21" i="8"/>
  <c r="G22" i="8"/>
  <c r="G23" i="8"/>
  <c r="G24" i="8"/>
  <c r="G25" i="8"/>
  <c r="H25" i="8" s="1"/>
  <c r="G26" i="8"/>
  <c r="H26" i="8" s="1"/>
  <c r="G27" i="8"/>
  <c r="G28" i="8"/>
  <c r="G29" i="8"/>
  <c r="G30" i="8"/>
  <c r="G31" i="8"/>
  <c r="G32" i="8"/>
  <c r="G33" i="8"/>
  <c r="H33" i="8" s="1"/>
  <c r="G34" i="8"/>
  <c r="H34" i="8" s="1"/>
  <c r="G35" i="8"/>
  <c r="G36" i="8"/>
  <c r="G37" i="8"/>
  <c r="G38" i="8"/>
  <c r="G39" i="8"/>
  <c r="G40" i="8"/>
  <c r="G41" i="8"/>
  <c r="G42" i="8"/>
  <c r="H42" i="8" s="1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H57" i="8" s="1"/>
  <c r="G58" i="8"/>
  <c r="H58" i="8" s="1"/>
  <c r="G59" i="8"/>
  <c r="G60" i="8"/>
  <c r="G61" i="8"/>
  <c r="G62" i="8"/>
  <c r="G63" i="8"/>
  <c r="G64" i="8"/>
  <c r="G65" i="8"/>
  <c r="H65" i="8" s="1"/>
  <c r="G66" i="8"/>
  <c r="H66" i="8" s="1"/>
  <c r="G67" i="8"/>
  <c r="G68" i="8"/>
  <c r="G69" i="8"/>
  <c r="G70" i="8"/>
  <c r="G71" i="8"/>
  <c r="G72" i="8"/>
  <c r="G73" i="8"/>
  <c r="H73" i="8" s="1"/>
  <c r="G74" i="8"/>
  <c r="H74" i="8" s="1"/>
  <c r="G75" i="8"/>
  <c r="G76" i="8"/>
  <c r="G77" i="8"/>
  <c r="G78" i="8"/>
  <c r="G79" i="8"/>
  <c r="G80" i="8"/>
  <c r="G81" i="8"/>
  <c r="H81" i="8" s="1"/>
  <c r="G82" i="8"/>
  <c r="H82" i="8" s="1"/>
  <c r="G83" i="8"/>
  <c r="G84" i="8"/>
  <c r="G85" i="8"/>
  <c r="G86" i="8"/>
  <c r="G87" i="8"/>
  <c r="G88" i="8"/>
  <c r="G89" i="8"/>
  <c r="H89" i="8" s="1"/>
  <c r="G90" i="8"/>
  <c r="H90" i="8" s="1"/>
  <c r="G91" i="8"/>
  <c r="G92" i="8"/>
  <c r="G93" i="8"/>
  <c r="G94" i="8"/>
  <c r="G95" i="8"/>
  <c r="G96" i="8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H121" i="8" s="1"/>
  <c r="G122" i="8"/>
  <c r="H122" i="8" s="1"/>
  <c r="G123" i="8"/>
  <c r="G124" i="8"/>
  <c r="G125" i="8"/>
  <c r="G126" i="8"/>
  <c r="G127" i="8"/>
  <c r="G128" i="8"/>
  <c r="G129" i="8"/>
  <c r="H129" i="8" s="1"/>
  <c r="G130" i="8"/>
  <c r="H130" i="8" s="1"/>
  <c r="G131" i="8"/>
  <c r="G132" i="8"/>
  <c r="G133" i="8"/>
  <c r="G134" i="8"/>
  <c r="G135" i="8"/>
  <c r="G136" i="8"/>
  <c r="G137" i="8"/>
  <c r="H137" i="8" s="1"/>
  <c r="G138" i="8"/>
  <c r="H138" i="8" s="1"/>
  <c r="G139" i="8"/>
  <c r="G140" i="8"/>
  <c r="G141" i="8"/>
  <c r="G142" i="8"/>
  <c r="G143" i="8"/>
  <c r="G144" i="8"/>
  <c r="G145" i="8"/>
  <c r="H145" i="8" s="1"/>
  <c r="G146" i="8"/>
  <c r="H146" i="8" s="1"/>
  <c r="G147" i="8"/>
  <c r="G148" i="8"/>
  <c r="G149" i="8"/>
  <c r="G150" i="8"/>
  <c r="G151" i="8"/>
  <c r="G152" i="8"/>
  <c r="G153" i="8"/>
  <c r="H153" i="8" s="1"/>
  <c r="G154" i="8"/>
  <c r="H154" i="8" s="1"/>
  <c r="G155" i="8"/>
  <c r="G156" i="8"/>
  <c r="G157" i="8"/>
  <c r="G158" i="8"/>
  <c r="G159" i="8"/>
  <c r="G160" i="8"/>
  <c r="G161" i="8"/>
  <c r="H161" i="8" s="1"/>
  <c r="G162" i="8"/>
  <c r="H162" i="8" s="1"/>
  <c r="G163" i="8"/>
  <c r="G164" i="8"/>
  <c r="G165" i="8"/>
  <c r="G166" i="8"/>
  <c r="G167" i="8"/>
  <c r="G168" i="8"/>
  <c r="G169" i="8"/>
  <c r="G170" i="8"/>
  <c r="H170" i="8" s="1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H185" i="8" s="1"/>
  <c r="G186" i="8"/>
  <c r="H186" i="8" s="1"/>
  <c r="G187" i="8"/>
  <c r="G188" i="8"/>
  <c r="G189" i="8"/>
  <c r="G190" i="8"/>
  <c r="G191" i="8"/>
  <c r="G192" i="8"/>
  <c r="G193" i="8"/>
  <c r="H193" i="8" s="1"/>
  <c r="G194" i="8"/>
  <c r="H194" i="8" s="1"/>
  <c r="G195" i="8"/>
  <c r="G196" i="8"/>
  <c r="G197" i="8"/>
  <c r="G198" i="8"/>
  <c r="G199" i="8"/>
  <c r="G200" i="8"/>
  <c r="G201" i="8"/>
  <c r="H201" i="8" s="1"/>
  <c r="G202" i="8"/>
  <c r="H202" i="8" s="1"/>
  <c r="G203" i="8"/>
  <c r="G204" i="8"/>
  <c r="G205" i="8"/>
  <c r="G206" i="8"/>
  <c r="G207" i="8"/>
  <c r="G208" i="8"/>
  <c r="G209" i="8"/>
  <c r="H209" i="8" s="1"/>
  <c r="G210" i="8"/>
  <c r="H210" i="8" s="1"/>
  <c r="G211" i="8"/>
  <c r="G212" i="8"/>
  <c r="G213" i="8"/>
  <c r="G214" i="8"/>
  <c r="G215" i="8"/>
  <c r="G216" i="8"/>
  <c r="G217" i="8"/>
  <c r="H217" i="8" s="1"/>
  <c r="G218" i="8"/>
  <c r="H218" i="8" s="1"/>
  <c r="G219" i="8"/>
  <c r="G220" i="8"/>
  <c r="G221" i="8"/>
  <c r="G222" i="8"/>
  <c r="G223" i="8"/>
  <c r="G224" i="8"/>
  <c r="G225" i="8"/>
  <c r="H225" i="8" s="1"/>
  <c r="G226" i="8"/>
  <c r="H226" i="8" s="1"/>
  <c r="G227" i="8"/>
  <c r="G228" i="8"/>
  <c r="G229" i="8"/>
  <c r="G230" i="8"/>
  <c r="G231" i="8"/>
  <c r="G232" i="8"/>
  <c r="G233" i="8"/>
  <c r="G234" i="8"/>
  <c r="H234" i="8" s="1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H249" i="8" s="1"/>
  <c r="G250" i="8"/>
  <c r="H250" i="8" s="1"/>
  <c r="G251" i="8"/>
  <c r="G252" i="8"/>
  <c r="G253" i="8"/>
  <c r="G254" i="8"/>
  <c r="G255" i="8"/>
  <c r="G256" i="8"/>
  <c r="G257" i="8"/>
  <c r="H257" i="8" s="1"/>
  <c r="G258" i="8"/>
  <c r="H258" i="8" s="1"/>
  <c r="G259" i="8"/>
  <c r="G260" i="8"/>
  <c r="G261" i="8"/>
  <c r="G262" i="8"/>
  <c r="G263" i="8"/>
  <c r="G264" i="8"/>
  <c r="G265" i="8"/>
  <c r="H265" i="8" s="1"/>
  <c r="G266" i="8"/>
  <c r="H266" i="8" s="1"/>
  <c r="G267" i="8"/>
  <c r="G268" i="8"/>
  <c r="G269" i="8"/>
  <c r="G270" i="8"/>
  <c r="G271" i="8"/>
  <c r="G272" i="8"/>
  <c r="G273" i="8"/>
  <c r="H273" i="8" s="1"/>
  <c r="G274" i="8"/>
  <c r="H274" i="8" s="1"/>
  <c r="G275" i="8"/>
  <c r="G276" i="8"/>
  <c r="G277" i="8"/>
  <c r="G278" i="8"/>
  <c r="G279" i="8"/>
  <c r="G280" i="8"/>
  <c r="G281" i="8"/>
  <c r="H281" i="8" s="1"/>
  <c r="G282" i="8"/>
  <c r="H282" i="8" s="1"/>
  <c r="G283" i="8"/>
  <c r="G284" i="8"/>
  <c r="G285" i="8"/>
  <c r="G286" i="8"/>
  <c r="G287" i="8"/>
  <c r="G288" i="8"/>
  <c r="G289" i="8"/>
  <c r="H289" i="8" s="1"/>
  <c r="G290" i="8"/>
  <c r="H290" i="8" s="1"/>
  <c r="G291" i="8"/>
  <c r="G292" i="8"/>
  <c r="G293" i="8"/>
  <c r="G294" i="8"/>
  <c r="G295" i="8"/>
  <c r="G296" i="8"/>
  <c r="G297" i="8"/>
  <c r="G298" i="8"/>
  <c r="H298" i="8" s="1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H313" i="8" s="1"/>
  <c r="G314" i="8"/>
  <c r="H314" i="8" s="1"/>
  <c r="G315" i="8"/>
  <c r="G316" i="8"/>
  <c r="G317" i="8"/>
  <c r="G318" i="8"/>
  <c r="G319" i="8"/>
  <c r="G320" i="8"/>
  <c r="G321" i="8"/>
  <c r="H321" i="8" s="1"/>
  <c r="G322" i="8"/>
  <c r="H322" i="8" s="1"/>
  <c r="G323" i="8"/>
  <c r="G324" i="8"/>
  <c r="G325" i="8"/>
  <c r="G326" i="8"/>
  <c r="G327" i="8"/>
  <c r="G328" i="8"/>
  <c r="G329" i="8"/>
  <c r="H329" i="8" s="1"/>
  <c r="G330" i="8"/>
  <c r="H330" i="8" s="1"/>
  <c r="G331" i="8"/>
  <c r="G332" i="8"/>
  <c r="G333" i="8"/>
  <c r="G334" i="8"/>
  <c r="G335" i="8"/>
  <c r="G336" i="8"/>
  <c r="G337" i="8"/>
  <c r="H337" i="8" s="1"/>
  <c r="G338" i="8"/>
  <c r="H338" i="8" s="1"/>
  <c r="G339" i="8"/>
  <c r="G340" i="8"/>
  <c r="G341" i="8"/>
  <c r="G342" i="8"/>
  <c r="G343" i="8"/>
  <c r="G344" i="8"/>
  <c r="G345" i="8"/>
  <c r="H345" i="8" s="1"/>
  <c r="G346" i="8"/>
  <c r="H346" i="8" s="1"/>
  <c r="G347" i="8"/>
  <c r="G348" i="8"/>
  <c r="G349" i="8"/>
  <c r="G350" i="8"/>
  <c r="G351" i="8"/>
  <c r="G352" i="8"/>
  <c r="G353" i="8"/>
  <c r="H353" i="8" s="1"/>
  <c r="G354" i="8"/>
  <c r="H354" i="8" s="1"/>
  <c r="G355" i="8"/>
  <c r="G356" i="8"/>
  <c r="G357" i="8"/>
  <c r="G358" i="8"/>
  <c r="G359" i="8"/>
  <c r="G360" i="8"/>
  <c r="G361" i="8"/>
  <c r="H361" i="8" s="1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2" i="8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3" i="8"/>
  <c r="H211" i="8"/>
  <c r="H219" i="8"/>
  <c r="H227" i="8"/>
  <c r="H235" i="8"/>
  <c r="H243" i="8"/>
  <c r="H251" i="8"/>
  <c r="H259" i="8"/>
  <c r="H267" i="8"/>
  <c r="H275" i="8"/>
  <c r="H283" i="8"/>
  <c r="H291" i="8"/>
  <c r="H299" i="8"/>
  <c r="H307" i="8"/>
  <c r="H315" i="8"/>
  <c r="H323" i="8"/>
  <c r="H331" i="8"/>
  <c r="H339" i="8"/>
  <c r="H347" i="8"/>
  <c r="H362" i="8"/>
  <c r="H363" i="8"/>
  <c r="H35" i="9"/>
  <c r="I35" i="9"/>
  <c r="J35" i="9"/>
  <c r="G35" i="9"/>
  <c r="D369" i="8"/>
  <c r="E369" i="8"/>
  <c r="D370" i="8"/>
  <c r="E370" i="8"/>
  <c r="D371" i="8"/>
  <c r="E371" i="8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M384" i="8"/>
  <c r="N384" i="8"/>
  <c r="O384" i="8"/>
  <c r="M385" i="8"/>
  <c r="N385" i="8"/>
  <c r="O385" i="8"/>
  <c r="M386" i="8"/>
  <c r="N386" i="8"/>
  <c r="O386" i="8"/>
  <c r="M387" i="8"/>
  <c r="N387" i="8"/>
  <c r="O387" i="8"/>
  <c r="M388" i="8"/>
  <c r="N388" i="8"/>
  <c r="O388" i="8"/>
  <c r="M389" i="8"/>
  <c r="N389" i="8"/>
  <c r="O389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197" i="8"/>
  <c r="N197" i="8"/>
  <c r="O197" i="8"/>
  <c r="M198" i="8"/>
  <c r="N198" i="8"/>
  <c r="O198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O2" i="8"/>
  <c r="N2" i="8"/>
  <c r="M2" i="8"/>
  <c r="Q2" i="4"/>
  <c r="Q56" i="4"/>
  <c r="Q69" i="4"/>
  <c r="Q73" i="4"/>
  <c r="Q100" i="4"/>
  <c r="Q103" i="4"/>
  <c r="Q110" i="4"/>
  <c r="Q136" i="4"/>
  <c r="Q137" i="4"/>
  <c r="Q148" i="4"/>
  <c r="Q155" i="4"/>
  <c r="Q160" i="4"/>
  <c r="Q163" i="4"/>
  <c r="Q174" i="4"/>
  <c r="Q180" i="4"/>
  <c r="Q192" i="4"/>
  <c r="Q199" i="4"/>
  <c r="Q202" i="4"/>
  <c r="Q205" i="4"/>
  <c r="Q206" i="4"/>
  <c r="Q208" i="4"/>
  <c r="Q210" i="4"/>
  <c r="Q213" i="4"/>
  <c r="Q251" i="4"/>
  <c r="Q274" i="4"/>
  <c r="Q279" i="4"/>
  <c r="Q289" i="4"/>
  <c r="Q291" i="4"/>
  <c r="Q295" i="4"/>
  <c r="Q319" i="4"/>
  <c r="Q363" i="4"/>
  <c r="Q368" i="4"/>
  <c r="Q370" i="4"/>
  <c r="Q373" i="4"/>
  <c r="Q384" i="4"/>
  <c r="Q386" i="4"/>
  <c r="Q407" i="4"/>
  <c r="Q408" i="4"/>
  <c r="Q412" i="4"/>
  <c r="Q4" i="4"/>
  <c r="Q33" i="4"/>
  <c r="Q34" i="4"/>
  <c r="Q36" i="4"/>
  <c r="Q37" i="4"/>
  <c r="Q39" i="4"/>
  <c r="Q40" i="4"/>
  <c r="Q41" i="4"/>
  <c r="Q43" i="4"/>
  <c r="Q44" i="4"/>
  <c r="Q45" i="4"/>
  <c r="Q46" i="4"/>
  <c r="Q47" i="4"/>
  <c r="Q49" i="4"/>
  <c r="Q51" i="4"/>
  <c r="Q52" i="4"/>
  <c r="Q53" i="4"/>
  <c r="Q59" i="4"/>
  <c r="Q60" i="4"/>
  <c r="Q61" i="4"/>
  <c r="Q63" i="4"/>
  <c r="Q64" i="4"/>
  <c r="Q65" i="4"/>
  <c r="Q66" i="4"/>
  <c r="Q67" i="4"/>
  <c r="Q68" i="4"/>
  <c r="Q70" i="4"/>
  <c r="Q71" i="4"/>
  <c r="Q72" i="4"/>
  <c r="Q74" i="4"/>
  <c r="Q75" i="4"/>
  <c r="Q76" i="4"/>
  <c r="Q77" i="4"/>
  <c r="Q78" i="4"/>
  <c r="Q80" i="4"/>
  <c r="Q81" i="4"/>
  <c r="Q82" i="4"/>
  <c r="Q84" i="4"/>
  <c r="Q85" i="4"/>
  <c r="Q86" i="4"/>
  <c r="Q87" i="4"/>
  <c r="Q88" i="4"/>
  <c r="Q89" i="4"/>
  <c r="Q90" i="4"/>
  <c r="Q91" i="4"/>
  <c r="Q93" i="4"/>
  <c r="Q95" i="4"/>
  <c r="Q96" i="4"/>
  <c r="Q101" i="4"/>
  <c r="Q105" i="4"/>
  <c r="Q106" i="4"/>
  <c r="Q107" i="4"/>
  <c r="Q108" i="4"/>
  <c r="Q112" i="4"/>
  <c r="Q116" i="4"/>
  <c r="Q117" i="4"/>
  <c r="Q118" i="4"/>
  <c r="Q120" i="4"/>
  <c r="Q121" i="4"/>
  <c r="Q123" i="4"/>
  <c r="Q124" i="4"/>
  <c r="Q125" i="4"/>
  <c r="Q126" i="4"/>
  <c r="Q127" i="4"/>
  <c r="Q128" i="4"/>
  <c r="Q129" i="4"/>
  <c r="Q131" i="4"/>
  <c r="Q132" i="4"/>
  <c r="Q133" i="4"/>
  <c r="Q134" i="4"/>
  <c r="Q135" i="4"/>
  <c r="Q142" i="4"/>
  <c r="Q143" i="4"/>
  <c r="Q144" i="4"/>
  <c r="Q145" i="4"/>
  <c r="Q149" i="4"/>
  <c r="Q150" i="4"/>
  <c r="Q151" i="4"/>
  <c r="Q152" i="4"/>
  <c r="Q154" i="4"/>
  <c r="Q156" i="4"/>
  <c r="Q157" i="4"/>
  <c r="Q158" i="4"/>
  <c r="Q161" i="4"/>
  <c r="Q162" i="4"/>
  <c r="Q165" i="4"/>
  <c r="Q166" i="4"/>
  <c r="Q167" i="4"/>
  <c r="Q168" i="4"/>
  <c r="Q169" i="4"/>
  <c r="Q171" i="4"/>
  <c r="Q173" i="4"/>
  <c r="Q175" i="4"/>
  <c r="Q176" i="4"/>
  <c r="Q177" i="4"/>
  <c r="Q178" i="4"/>
  <c r="Q181" i="4"/>
  <c r="Q183" i="4"/>
  <c r="Q184" i="4"/>
  <c r="Q186" i="4"/>
  <c r="Q190" i="4"/>
  <c r="Q191" i="4"/>
  <c r="Q193" i="4"/>
  <c r="Q194" i="4"/>
  <c r="Q195" i="4"/>
  <c r="Q197" i="4"/>
  <c r="Q198" i="4"/>
  <c r="Q200" i="4"/>
  <c r="Q203" i="4"/>
  <c r="Q204" i="4"/>
  <c r="Q207" i="4"/>
  <c r="Q209" i="4"/>
  <c r="Q214" i="4"/>
  <c r="Q215" i="4"/>
  <c r="Q217" i="4"/>
  <c r="Q221" i="4"/>
  <c r="Q230" i="4"/>
  <c r="Q231" i="4"/>
  <c r="Q232" i="4"/>
  <c r="Q234" i="4"/>
  <c r="Q235" i="4"/>
  <c r="Q236" i="4"/>
  <c r="Q238" i="4"/>
  <c r="Q239" i="4"/>
  <c r="Q240" i="4"/>
  <c r="Q241" i="4"/>
  <c r="Q243" i="4"/>
  <c r="Q244" i="4"/>
  <c r="Q246" i="4"/>
  <c r="Q248" i="4"/>
  <c r="Q249" i="4"/>
  <c r="Q252" i="4"/>
  <c r="Q253" i="4"/>
  <c r="Q254" i="4"/>
  <c r="Q255" i="4"/>
  <c r="Q257" i="4"/>
  <c r="Q258" i="4"/>
  <c r="Q259" i="4"/>
  <c r="Q260" i="4"/>
  <c r="Q261" i="4"/>
  <c r="Q262" i="4"/>
  <c r="Q269" i="4"/>
  <c r="Q271" i="4"/>
  <c r="Q272" i="4"/>
  <c r="Q273" i="4"/>
  <c r="Q275" i="4"/>
  <c r="Q276" i="4"/>
  <c r="Q277" i="4"/>
  <c r="Q280" i="4"/>
  <c r="Q283" i="4"/>
  <c r="Q284" i="4"/>
  <c r="Q285" i="4"/>
  <c r="Q286" i="4"/>
  <c r="Q287" i="4"/>
  <c r="Q290" i="4"/>
  <c r="Q292" i="4"/>
  <c r="Q297" i="4"/>
  <c r="Q298" i="4"/>
  <c r="Q299" i="4"/>
  <c r="Q300" i="4"/>
  <c r="Q301" i="4"/>
  <c r="Q302" i="4"/>
  <c r="Q303" i="4"/>
  <c r="Q306" i="4"/>
  <c r="Q309" i="4"/>
  <c r="Q310" i="4"/>
  <c r="Q311" i="4"/>
  <c r="Q314" i="4"/>
  <c r="Q315" i="4"/>
  <c r="Q317" i="4"/>
  <c r="Q318" i="4"/>
  <c r="Q320" i="4"/>
  <c r="Q321" i="4"/>
  <c r="Q322" i="4"/>
  <c r="Q323" i="4"/>
  <c r="Q350" i="4"/>
  <c r="Q352" i="4"/>
  <c r="Q353" i="4"/>
  <c r="Q354" i="4"/>
  <c r="Q355" i="4"/>
  <c r="Q357" i="4"/>
  <c r="Q358" i="4"/>
  <c r="Q361" i="4"/>
  <c r="Q364" i="4"/>
  <c r="Q365" i="4"/>
  <c r="Q366" i="4"/>
  <c r="Q369" i="4"/>
  <c r="Q371" i="4"/>
  <c r="Q372" i="4"/>
  <c r="Q374" i="4"/>
  <c r="Q376" i="4"/>
  <c r="Q377" i="4"/>
  <c r="Q378" i="4"/>
  <c r="Q379" i="4"/>
  <c r="Q380" i="4"/>
  <c r="Q382" i="4"/>
  <c r="Q383" i="4"/>
  <c r="Q385" i="4"/>
  <c r="Q389" i="4"/>
  <c r="Q390" i="4"/>
  <c r="Q391" i="4"/>
  <c r="Q393" i="4"/>
  <c r="Q394" i="4"/>
  <c r="Q396" i="4"/>
  <c r="Q399" i="4"/>
  <c r="Q400" i="4"/>
  <c r="Q401" i="4"/>
  <c r="Q402" i="4"/>
  <c r="Q403" i="4"/>
  <c r="Q404" i="4"/>
  <c r="Q405" i="4"/>
  <c r="Q406" i="4"/>
  <c r="Q409" i="4"/>
  <c r="Q411" i="4"/>
  <c r="Q415" i="4"/>
  <c r="Q416" i="4"/>
  <c r="Q417" i="4"/>
  <c r="Q418" i="4"/>
  <c r="Q419" i="4"/>
  <c r="Q420" i="4"/>
  <c r="Q421" i="4"/>
  <c r="J3" i="7"/>
  <c r="I3" i="7"/>
  <c r="K3" i="7"/>
  <c r="H3" i="8"/>
  <c r="H4" i="8"/>
  <c r="H5" i="8"/>
  <c r="H6" i="8"/>
  <c r="H7" i="8"/>
  <c r="H8" i="8"/>
  <c r="H12" i="8"/>
  <c r="H13" i="8"/>
  <c r="H14" i="8"/>
  <c r="H15" i="8"/>
  <c r="H16" i="8"/>
  <c r="H20" i="8"/>
  <c r="H21" i="8"/>
  <c r="H22" i="8"/>
  <c r="H23" i="8"/>
  <c r="H24" i="8"/>
  <c r="H28" i="8"/>
  <c r="H29" i="8"/>
  <c r="H30" i="8"/>
  <c r="H31" i="8"/>
  <c r="H32" i="8"/>
  <c r="H36" i="8"/>
  <c r="H37" i="8"/>
  <c r="H38" i="8"/>
  <c r="H39" i="8"/>
  <c r="H40" i="8"/>
  <c r="H41" i="8"/>
  <c r="H44" i="8"/>
  <c r="H45" i="8"/>
  <c r="H46" i="8"/>
  <c r="H47" i="8"/>
  <c r="H48" i="8"/>
  <c r="H49" i="8"/>
  <c r="H50" i="8"/>
  <c r="H52" i="8"/>
  <c r="H53" i="8"/>
  <c r="H54" i="8"/>
  <c r="H55" i="8"/>
  <c r="H56" i="8"/>
  <c r="H60" i="8"/>
  <c r="H61" i="8"/>
  <c r="H62" i="8"/>
  <c r="H63" i="8"/>
  <c r="H64" i="8"/>
  <c r="H68" i="8"/>
  <c r="H69" i="8"/>
  <c r="H70" i="8"/>
  <c r="H71" i="8"/>
  <c r="H72" i="8"/>
  <c r="H76" i="8"/>
  <c r="H77" i="8"/>
  <c r="H78" i="8"/>
  <c r="H79" i="8"/>
  <c r="H80" i="8"/>
  <c r="H84" i="8"/>
  <c r="H85" i="8"/>
  <c r="H86" i="8"/>
  <c r="H87" i="8"/>
  <c r="H88" i="8"/>
  <c r="H92" i="8"/>
  <c r="H93" i="8"/>
  <c r="H94" i="8"/>
  <c r="H95" i="8"/>
  <c r="H96" i="8"/>
  <c r="H100" i="8"/>
  <c r="H101" i="8"/>
  <c r="H102" i="8"/>
  <c r="H103" i="8"/>
  <c r="H104" i="8"/>
  <c r="H105" i="8"/>
  <c r="H108" i="8"/>
  <c r="H109" i="8"/>
  <c r="H110" i="8"/>
  <c r="H111" i="8"/>
  <c r="H112" i="8"/>
  <c r="H113" i="8"/>
  <c r="H114" i="8"/>
  <c r="H116" i="8"/>
  <c r="H117" i="8"/>
  <c r="H118" i="8"/>
  <c r="H119" i="8"/>
  <c r="H120" i="8"/>
  <c r="H124" i="8"/>
  <c r="H125" i="8"/>
  <c r="H126" i="8"/>
  <c r="H127" i="8"/>
  <c r="H128" i="8"/>
  <c r="H132" i="8"/>
  <c r="H133" i="8"/>
  <c r="H134" i="8"/>
  <c r="H135" i="8"/>
  <c r="H136" i="8"/>
  <c r="H140" i="8"/>
  <c r="H141" i="8"/>
  <c r="H142" i="8"/>
  <c r="H143" i="8"/>
  <c r="H144" i="8"/>
  <c r="H148" i="8"/>
  <c r="H149" i="8"/>
  <c r="H150" i="8"/>
  <c r="H151" i="8"/>
  <c r="H152" i="8"/>
  <c r="H156" i="8"/>
  <c r="H157" i="8"/>
  <c r="H158" i="8"/>
  <c r="H159" i="8"/>
  <c r="H160" i="8"/>
  <c r="H164" i="8"/>
  <c r="H165" i="8"/>
  <c r="H166" i="8"/>
  <c r="H167" i="8"/>
  <c r="H168" i="8"/>
  <c r="H169" i="8"/>
  <c r="H172" i="8"/>
  <c r="H173" i="8"/>
  <c r="H174" i="8"/>
  <c r="H175" i="8"/>
  <c r="H176" i="8"/>
  <c r="H177" i="8"/>
  <c r="H178" i="8"/>
  <c r="H180" i="8"/>
  <c r="H181" i="8"/>
  <c r="H182" i="8"/>
  <c r="H183" i="8"/>
  <c r="H184" i="8"/>
  <c r="H188" i="8"/>
  <c r="H189" i="8"/>
  <c r="H190" i="8"/>
  <c r="H191" i="8"/>
  <c r="H192" i="8"/>
  <c r="H196" i="8"/>
  <c r="H197" i="8"/>
  <c r="H198" i="8"/>
  <c r="H199" i="8"/>
  <c r="H200" i="8"/>
  <c r="H204" i="8"/>
  <c r="H205" i="8"/>
  <c r="H206" i="8"/>
  <c r="H207" i="8"/>
  <c r="H208" i="8"/>
  <c r="H212" i="8"/>
  <c r="H213" i="8"/>
  <c r="H214" i="8"/>
  <c r="H215" i="8"/>
  <c r="H216" i="8"/>
  <c r="H220" i="8"/>
  <c r="H221" i="8"/>
  <c r="H222" i="8"/>
  <c r="H223" i="8"/>
  <c r="H224" i="8"/>
  <c r="H228" i="8"/>
  <c r="H229" i="8"/>
  <c r="H230" i="8"/>
  <c r="H231" i="8"/>
  <c r="H232" i="8"/>
  <c r="H233" i="8"/>
  <c r="H236" i="8"/>
  <c r="H237" i="8"/>
  <c r="H238" i="8"/>
  <c r="H239" i="8"/>
  <c r="H240" i="8"/>
  <c r="H241" i="8"/>
  <c r="H242" i="8"/>
  <c r="H244" i="8"/>
  <c r="H245" i="8"/>
  <c r="H246" i="8"/>
  <c r="H247" i="8"/>
  <c r="H248" i="8"/>
  <c r="H252" i="8"/>
  <c r="H253" i="8"/>
  <c r="H254" i="8"/>
  <c r="H255" i="8"/>
  <c r="H256" i="8"/>
  <c r="H260" i="8"/>
  <c r="H261" i="8"/>
  <c r="H262" i="8"/>
  <c r="H263" i="8"/>
  <c r="H264" i="8"/>
  <c r="H268" i="8"/>
  <c r="H269" i="8"/>
  <c r="H270" i="8"/>
  <c r="H271" i="8"/>
  <c r="H272" i="8"/>
  <c r="H276" i="8"/>
  <c r="H277" i="8"/>
  <c r="H278" i="8"/>
  <c r="H279" i="8"/>
  <c r="H280" i="8"/>
  <c r="H284" i="8"/>
  <c r="H285" i="8"/>
  <c r="H286" i="8"/>
  <c r="H287" i="8"/>
  <c r="H288" i="8"/>
  <c r="H292" i="8"/>
  <c r="H293" i="8"/>
  <c r="H294" i="8"/>
  <c r="H295" i="8"/>
  <c r="H296" i="8"/>
  <c r="H297" i="8"/>
  <c r="H300" i="8"/>
  <c r="H301" i="8"/>
  <c r="H302" i="8"/>
  <c r="H303" i="8"/>
  <c r="H304" i="8"/>
  <c r="H305" i="8"/>
  <c r="H306" i="8"/>
  <c r="H308" i="8"/>
  <c r="H309" i="8"/>
  <c r="H310" i="8"/>
  <c r="H311" i="8"/>
  <c r="H312" i="8"/>
  <c r="H316" i="8"/>
  <c r="H317" i="8"/>
  <c r="H318" i="8"/>
  <c r="H319" i="8"/>
  <c r="H320" i="8"/>
  <c r="H324" i="8"/>
  <c r="H325" i="8"/>
  <c r="H326" i="8"/>
  <c r="H327" i="8"/>
  <c r="H328" i="8"/>
  <c r="H332" i="8"/>
  <c r="H333" i="8"/>
  <c r="H334" i="8"/>
  <c r="H335" i="8"/>
  <c r="H336" i="8"/>
  <c r="H340" i="8"/>
  <c r="H341" i="8"/>
  <c r="H342" i="8"/>
  <c r="H343" i="8"/>
  <c r="H344" i="8"/>
  <c r="H348" i="8"/>
  <c r="H349" i="8"/>
  <c r="H350" i="8"/>
  <c r="H351" i="8"/>
  <c r="H352" i="8"/>
  <c r="H355" i="8"/>
  <c r="H356" i="8"/>
  <c r="H357" i="8"/>
  <c r="H358" i="8"/>
  <c r="H359" i="8"/>
  <c r="H360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2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I102" i="5" l="1"/>
  <c r="I94" i="5"/>
  <c r="I142" i="8"/>
  <c r="I34" i="8"/>
  <c r="K389" i="8"/>
  <c r="K385" i="8"/>
  <c r="K372" i="8"/>
  <c r="J314" i="8"/>
  <c r="J308" i="8"/>
  <c r="J296" i="8"/>
  <c r="J246" i="8"/>
  <c r="J220" i="8"/>
  <c r="J208" i="8"/>
  <c r="J158" i="8"/>
  <c r="J145" i="8"/>
  <c r="K118" i="8"/>
  <c r="K114" i="8"/>
  <c r="K110" i="8"/>
  <c r="K104" i="8"/>
  <c r="J86" i="8"/>
  <c r="J49" i="8"/>
  <c r="I100" i="5"/>
  <c r="I91" i="5"/>
  <c r="I101" i="5"/>
  <c r="I93" i="5"/>
  <c r="I376" i="8"/>
  <c r="I367" i="8"/>
  <c r="I329" i="8"/>
  <c r="I41" i="8"/>
  <c r="J389" i="8"/>
  <c r="J385" i="8"/>
  <c r="J372" i="8"/>
  <c r="K360" i="8"/>
  <c r="J219" i="8"/>
  <c r="J157" i="8"/>
  <c r="J104" i="8"/>
  <c r="J48" i="8"/>
  <c r="K108" i="8"/>
  <c r="I364" i="8"/>
  <c r="I38" i="8"/>
  <c r="K387" i="8"/>
  <c r="J383" i="8"/>
  <c r="K370" i="8"/>
  <c r="J299" i="8"/>
  <c r="J249" i="8"/>
  <c r="J224" i="8"/>
  <c r="J217" i="8"/>
  <c r="K184" i="8"/>
  <c r="J162" i="8"/>
  <c r="K120" i="8"/>
  <c r="K116" i="8"/>
  <c r="K112" i="8"/>
  <c r="J108" i="8"/>
  <c r="J101" i="8"/>
  <c r="J53" i="8"/>
  <c r="I106" i="5"/>
  <c r="I98" i="5"/>
  <c r="K374" i="8"/>
  <c r="I105" i="5"/>
  <c r="I97" i="5"/>
  <c r="I363" i="8"/>
  <c r="I311" i="8"/>
  <c r="I283" i="8"/>
  <c r="I198" i="8"/>
  <c r="I127" i="8"/>
  <c r="I64" i="8"/>
  <c r="I37" i="8"/>
  <c r="J387" i="8"/>
  <c r="J374" i="8"/>
  <c r="J370" i="8"/>
  <c r="K310" i="8"/>
  <c r="J304" i="8"/>
  <c r="J298" i="8"/>
  <c r="J293" i="8"/>
  <c r="J287" i="8"/>
  <c r="J248" i="8"/>
  <c r="J223" i="8"/>
  <c r="J216" i="8"/>
  <c r="J211" i="8"/>
  <c r="J161" i="8"/>
  <c r="J107" i="8"/>
  <c r="J100" i="8"/>
  <c r="J79" i="8"/>
  <c r="J52" i="8"/>
  <c r="I104" i="5"/>
  <c r="I96" i="5"/>
  <c r="I362" i="8"/>
  <c r="I301" i="8"/>
  <c r="I126" i="8"/>
  <c r="I36" i="8"/>
  <c r="J333" i="8"/>
  <c r="J320" i="8"/>
  <c r="J258" i="8"/>
  <c r="J222" i="8"/>
  <c r="J215" i="8"/>
  <c r="J210" i="8"/>
  <c r="J189" i="8"/>
  <c r="J160" i="8"/>
  <c r="K119" i="8"/>
  <c r="K115" i="8"/>
  <c r="J106" i="8"/>
  <c r="J51" i="8"/>
  <c r="I103" i="5"/>
  <c r="I291" i="8"/>
  <c r="I196" i="8"/>
  <c r="J315" i="8"/>
  <c r="J309" i="8"/>
  <c r="J279" i="8"/>
  <c r="J221" i="8"/>
  <c r="J182" i="8"/>
  <c r="I267" i="8"/>
  <c r="J357" i="8"/>
  <c r="J353" i="8"/>
  <c r="J344" i="8"/>
  <c r="Q114" i="4"/>
  <c r="I323" i="8"/>
  <c r="J348" i="8"/>
  <c r="J340" i="8"/>
  <c r="K279" i="8"/>
  <c r="I322" i="8"/>
  <c r="I266" i="8"/>
  <c r="K335" i="8"/>
  <c r="J241" i="8"/>
  <c r="K103" i="8"/>
  <c r="J343" i="8"/>
  <c r="I272" i="8"/>
  <c r="I264" i="8"/>
  <c r="K383" i="8"/>
  <c r="K328" i="8"/>
  <c r="J240" i="8"/>
  <c r="J356" i="8"/>
  <c r="J339" i="8"/>
  <c r="I319" i="8"/>
  <c r="I263" i="8"/>
  <c r="J355" i="8"/>
  <c r="J346" i="8"/>
  <c r="J342" i="8"/>
  <c r="J338" i="8"/>
  <c r="K327" i="8"/>
  <c r="K160" i="8"/>
  <c r="J347" i="8"/>
  <c r="I318" i="8"/>
  <c r="I270" i="8"/>
  <c r="I262" i="8"/>
  <c r="K326" i="8"/>
  <c r="K220" i="8"/>
  <c r="J352" i="8"/>
  <c r="K334" i="8"/>
  <c r="I317" i="8"/>
  <c r="I269" i="8"/>
  <c r="J354" i="8"/>
  <c r="J345" i="8"/>
  <c r="J341" i="8"/>
  <c r="I361" i="8"/>
  <c r="I348" i="8"/>
  <c r="K245" i="8"/>
  <c r="K349" i="8"/>
  <c r="K142" i="8"/>
  <c r="I139" i="8"/>
  <c r="I179" i="8"/>
  <c r="I180" i="8"/>
  <c r="J165" i="8"/>
  <c r="J169" i="8"/>
  <c r="J205" i="8"/>
  <c r="J253" i="8"/>
  <c r="J305" i="8"/>
  <c r="J313" i="8"/>
  <c r="J22" i="8"/>
  <c r="J166" i="8"/>
  <c r="J170" i="8"/>
  <c r="J206" i="8"/>
  <c r="J167" i="8"/>
  <c r="J199" i="8"/>
  <c r="J168" i="8"/>
  <c r="J188" i="8"/>
  <c r="J284" i="8"/>
  <c r="K45" i="8"/>
  <c r="K61" i="8"/>
  <c r="K193" i="8"/>
  <c r="K46" i="8"/>
  <c r="K58" i="8"/>
  <c r="K62" i="8"/>
  <c r="K138" i="8"/>
  <c r="K274" i="8"/>
  <c r="K302" i="8"/>
  <c r="I89" i="8"/>
  <c r="I97" i="8"/>
  <c r="I377" i="8"/>
  <c r="I90" i="8"/>
  <c r="I98" i="8"/>
  <c r="I91" i="8"/>
  <c r="I92" i="8"/>
  <c r="I300" i="8"/>
  <c r="I380" i="8"/>
  <c r="I93" i="8"/>
  <c r="I95" i="8"/>
  <c r="K69" i="8"/>
  <c r="K73" i="8"/>
  <c r="K77" i="8"/>
  <c r="K109" i="8"/>
  <c r="K281" i="8"/>
  <c r="K42" i="8"/>
  <c r="K66" i="8"/>
  <c r="K70" i="8"/>
  <c r="K74" i="8"/>
  <c r="K78" i="8"/>
  <c r="K254" i="8"/>
  <c r="K278" i="8"/>
  <c r="K286" i="8"/>
  <c r="J17" i="8"/>
  <c r="J57" i="8"/>
  <c r="Q31" i="4"/>
  <c r="J18" i="8"/>
  <c r="J186" i="8"/>
  <c r="J290" i="8"/>
  <c r="J306" i="8"/>
  <c r="J15" i="8"/>
  <c r="J19" i="8"/>
  <c r="J23" i="8"/>
  <c r="J251" i="8"/>
  <c r="J351" i="8"/>
  <c r="J16" i="8"/>
  <c r="J20" i="8"/>
  <c r="J24" i="8"/>
  <c r="J32" i="8"/>
  <c r="I352" i="8"/>
  <c r="I94" i="8"/>
  <c r="K315" i="8"/>
  <c r="K304" i="8"/>
  <c r="K299" i="8"/>
  <c r="K216" i="8"/>
  <c r="K143" i="8"/>
  <c r="K72" i="8"/>
  <c r="K67" i="8"/>
  <c r="K51" i="8"/>
  <c r="J325" i="8"/>
  <c r="J326" i="8"/>
  <c r="J334" i="8"/>
  <c r="J327" i="8"/>
  <c r="J335" i="8"/>
  <c r="J328" i="8"/>
  <c r="I193" i="8"/>
  <c r="I58" i="8"/>
  <c r="I138" i="8"/>
  <c r="I274" i="8"/>
  <c r="I43" i="8"/>
  <c r="I59" i="8"/>
  <c r="I44" i="8"/>
  <c r="I60" i="8"/>
  <c r="I156" i="8"/>
  <c r="I45" i="8"/>
  <c r="I61" i="8"/>
  <c r="I47" i="8"/>
  <c r="J37" i="8"/>
  <c r="J41" i="8"/>
  <c r="J301" i="8"/>
  <c r="J329" i="8"/>
  <c r="J34" i="8"/>
  <c r="J38" i="8"/>
  <c r="J198" i="8"/>
  <c r="J35" i="8"/>
  <c r="J39" i="8"/>
  <c r="J183" i="8"/>
  <c r="J291" i="8"/>
  <c r="J311" i="8"/>
  <c r="J36" i="8"/>
  <c r="J40" i="8"/>
  <c r="J64" i="8"/>
  <c r="J196" i="8"/>
  <c r="I350" i="8"/>
  <c r="I62" i="8"/>
  <c r="K359" i="8"/>
  <c r="K288" i="8"/>
  <c r="K215" i="8"/>
  <c r="K211" i="8"/>
  <c r="K76" i="8"/>
  <c r="K60" i="8"/>
  <c r="K44" i="8"/>
  <c r="I243" i="8"/>
  <c r="I244" i="8"/>
  <c r="I245" i="8"/>
  <c r="I349" i="8"/>
  <c r="J365" i="8"/>
  <c r="J362" i="8"/>
  <c r="J366" i="8"/>
  <c r="J363" i="8"/>
  <c r="J367" i="8"/>
  <c r="J364" i="8"/>
  <c r="J376" i="8"/>
  <c r="K145" i="8"/>
  <c r="K157" i="8"/>
  <c r="K161" i="8"/>
  <c r="K309" i="8"/>
  <c r="K158" i="8"/>
  <c r="K162" i="8"/>
  <c r="K182" i="8"/>
  <c r="K246" i="8"/>
  <c r="I254" i="8"/>
  <c r="I78" i="8"/>
  <c r="K224" i="8"/>
  <c r="K171" i="8"/>
  <c r="K164" i="8"/>
  <c r="K159" i="8"/>
  <c r="I337" i="8"/>
  <c r="I345" i="8"/>
  <c r="I353" i="8"/>
  <c r="I338" i="8"/>
  <c r="I346" i="8"/>
  <c r="I354" i="8"/>
  <c r="I339" i="8"/>
  <c r="I347" i="8"/>
  <c r="I355" i="8"/>
  <c r="I340" i="8"/>
  <c r="I356" i="8"/>
  <c r="I341" i="8"/>
  <c r="I357" i="8"/>
  <c r="I343" i="8"/>
  <c r="I241" i="8"/>
  <c r="I242" i="8"/>
  <c r="I378" i="8"/>
  <c r="I331" i="8"/>
  <c r="I239" i="8"/>
  <c r="K209" i="8"/>
  <c r="K217" i="8"/>
  <c r="K221" i="8"/>
  <c r="K225" i="8"/>
  <c r="K333" i="8"/>
  <c r="K210" i="8"/>
  <c r="K222" i="8"/>
  <c r="K258" i="8"/>
  <c r="K298" i="8"/>
  <c r="K314" i="8"/>
  <c r="K101" i="8"/>
  <c r="K105" i="8"/>
  <c r="K185" i="8"/>
  <c r="K102" i="8"/>
  <c r="K106" i="8"/>
  <c r="K282" i="8"/>
  <c r="I342" i="8"/>
  <c r="I312" i="8"/>
  <c r="I278" i="8"/>
  <c r="I240" i="8"/>
  <c r="K287" i="8"/>
  <c r="K244" i="8"/>
  <c r="K204" i="8"/>
  <c r="K75" i="8"/>
  <c r="K59" i="8"/>
  <c r="K48" i="8"/>
  <c r="K43" i="8"/>
  <c r="I143" i="8"/>
  <c r="J173" i="8"/>
  <c r="J126" i="8"/>
  <c r="J127" i="8"/>
  <c r="J283" i="8"/>
  <c r="I73" i="8"/>
  <c r="I281" i="8"/>
  <c r="I42" i="8"/>
  <c r="I66" i="8"/>
  <c r="I74" i="8"/>
  <c r="I67" i="8"/>
  <c r="I75" i="8"/>
  <c r="I99" i="8"/>
  <c r="I68" i="8"/>
  <c r="I76" i="8"/>
  <c r="I204" i="8"/>
  <c r="I69" i="8"/>
  <c r="I77" i="8"/>
  <c r="I109" i="8"/>
  <c r="I286" i="8"/>
  <c r="I46" i="8"/>
  <c r="K223" i="8"/>
  <c r="K163" i="8"/>
  <c r="K100" i="8"/>
  <c r="K49" i="8"/>
  <c r="K53" i="8"/>
  <c r="K189" i="8"/>
  <c r="K249" i="8"/>
  <c r="K293" i="8"/>
  <c r="K50" i="8"/>
  <c r="K54" i="8"/>
  <c r="K86" i="8"/>
  <c r="I368" i="8"/>
  <c r="I302" i="8"/>
  <c r="I70" i="8"/>
  <c r="K320" i="8"/>
  <c r="K248" i="8"/>
  <c r="K243" i="8"/>
  <c r="K208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F376" i="8"/>
  <c r="F377" i="8"/>
  <c r="F378" i="8"/>
  <c r="F380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2" i="8" l="1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T359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414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9" i="4"/>
  <c r="AE50" i="4"/>
  <c r="AE51" i="4"/>
  <c r="AE52" i="4"/>
  <c r="AE53" i="4"/>
  <c r="AE54" i="4"/>
  <c r="AE56" i="4"/>
  <c r="AE58" i="4"/>
  <c r="AE59" i="4"/>
  <c r="AE60" i="4"/>
  <c r="AE61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3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8" i="4"/>
  <c r="AE389" i="4"/>
  <c r="AE390" i="4"/>
  <c r="AE391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62" i="4"/>
  <c r="AE392" i="4"/>
  <c r="AE48" i="4"/>
  <c r="AE268" i="4"/>
  <c r="AE387" i="4"/>
  <c r="AE57" i="4"/>
  <c r="AE104" i="4"/>
  <c r="AE102" i="4"/>
  <c r="AE360" i="4"/>
  <c r="AE55" i="4"/>
  <c r="AE226" i="4"/>
  <c r="AE227" i="4"/>
  <c r="AE225" i="4"/>
  <c r="AE224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2" i="4"/>
  <c r="T224" i="4"/>
  <c r="T225" i="4"/>
  <c r="T227" i="4"/>
  <c r="T226" i="4"/>
  <c r="T55" i="4"/>
  <c r="T360" i="4"/>
  <c r="T102" i="4"/>
  <c r="T104" i="4"/>
  <c r="T57" i="4"/>
  <c r="T387" i="4"/>
  <c r="T268" i="4"/>
  <c r="T48" i="4"/>
  <c r="T392" i="4"/>
  <c r="T62" i="4"/>
  <c r="T422" i="4"/>
  <c r="T421" i="4"/>
  <c r="T420" i="4"/>
  <c r="T419" i="4"/>
  <c r="T418" i="4"/>
  <c r="T417" i="4"/>
  <c r="T416" i="4"/>
  <c r="T415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1" i="4"/>
  <c r="T390" i="4"/>
  <c r="T389" i="4"/>
  <c r="T388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58" i="4"/>
  <c r="T357" i="4"/>
  <c r="T356" i="4"/>
  <c r="T355" i="4"/>
  <c r="T354" i="4"/>
  <c r="T353" i="4"/>
  <c r="T352" i="4"/>
  <c r="T351" i="4"/>
  <c r="T350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3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1" i="4"/>
  <c r="T60" i="4"/>
  <c r="T59" i="4"/>
  <c r="T58" i="4"/>
  <c r="T56" i="4"/>
  <c r="T54" i="4"/>
  <c r="T53" i="4"/>
  <c r="T52" i="4"/>
  <c r="T51" i="4"/>
  <c r="T50" i="4"/>
  <c r="T49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9" i="4"/>
  <c r="W50" i="4"/>
  <c r="W51" i="4"/>
  <c r="W52" i="4"/>
  <c r="W53" i="4"/>
  <c r="W54" i="4"/>
  <c r="W56" i="4"/>
  <c r="W58" i="4"/>
  <c r="W59" i="4"/>
  <c r="W60" i="4"/>
  <c r="W61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3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8" i="4"/>
  <c r="W389" i="4"/>
  <c r="W390" i="4"/>
  <c r="W391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9" i="4"/>
  <c r="AA50" i="4"/>
  <c r="AA51" i="4"/>
  <c r="AA52" i="4"/>
  <c r="AA53" i="4"/>
  <c r="AA54" i="4"/>
  <c r="AA56" i="4"/>
  <c r="AA58" i="4"/>
  <c r="AA59" i="4"/>
  <c r="AA60" i="4"/>
  <c r="AA61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3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8" i="4"/>
  <c r="AA389" i="4"/>
  <c r="AA390" i="4"/>
  <c r="AA391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AF457" i="4" s="1"/>
  <c r="Q458" i="4"/>
  <c r="AF458" i="4" s="1"/>
  <c r="Q459" i="4"/>
  <c r="AF459" i="4" s="1"/>
  <c r="Q460" i="4"/>
  <c r="AF460" i="4" s="1"/>
  <c r="Q461" i="4"/>
  <c r="AF461" i="4" s="1"/>
  <c r="Q462" i="4"/>
  <c r="AF462" i="4" s="1"/>
  <c r="Q463" i="4"/>
  <c r="AF463" i="4" s="1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9" i="4"/>
  <c r="AI50" i="4"/>
  <c r="AI51" i="4"/>
  <c r="AI52" i="4"/>
  <c r="AI53" i="4"/>
  <c r="AI54" i="4"/>
  <c r="AI56" i="4"/>
  <c r="AI58" i="4"/>
  <c r="AI59" i="4"/>
  <c r="AI60" i="4"/>
  <c r="AI61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3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8" i="4"/>
  <c r="AI389" i="4"/>
  <c r="AI390" i="4"/>
  <c r="AI391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62" i="4"/>
  <c r="AI392" i="4"/>
  <c r="AI48" i="4"/>
  <c r="AI268" i="4"/>
  <c r="AI387" i="4"/>
  <c r="AI57" i="4"/>
  <c r="AI104" i="4"/>
  <c r="AI102" i="4"/>
  <c r="AI360" i="4"/>
  <c r="AI55" i="4"/>
  <c r="AI226" i="4"/>
  <c r="AI227" i="4"/>
  <c r="AI225" i="4"/>
  <c r="AI224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450" i="4"/>
  <c r="AI451" i="4"/>
  <c r="AI452" i="4"/>
  <c r="AI453" i="4"/>
  <c r="AI454" i="4"/>
  <c r="AI455" i="4"/>
  <c r="AI456" i="4"/>
  <c r="AI457" i="4"/>
  <c r="AI458" i="4"/>
  <c r="AI459" i="4"/>
  <c r="AI460" i="4"/>
  <c r="AI461" i="4"/>
  <c r="AI462" i="4"/>
  <c r="AI463" i="4"/>
  <c r="AI464" i="4"/>
  <c r="AI465" i="4"/>
  <c r="AI466" i="4"/>
  <c r="AI467" i="4"/>
  <c r="AI468" i="4"/>
  <c r="AI469" i="4"/>
  <c r="AI470" i="4"/>
  <c r="AI471" i="4"/>
  <c r="AI472" i="4"/>
  <c r="AI473" i="4"/>
  <c r="AI474" i="4"/>
  <c r="AI475" i="4"/>
  <c r="AI476" i="4"/>
  <c r="AI477" i="4"/>
  <c r="AI478" i="4"/>
  <c r="AI2" i="4"/>
  <c r="AG11" i="4"/>
  <c r="AG50" i="4"/>
  <c r="AG79" i="4"/>
  <c r="AG94" i="4"/>
  <c r="AG109" i="4"/>
  <c r="AG113" i="4"/>
  <c r="AG115" i="4"/>
  <c r="AG119" i="4"/>
  <c r="AG130" i="4"/>
  <c r="AG138" i="4"/>
  <c r="AG140" i="4"/>
  <c r="AG182" i="4"/>
  <c r="AG212" i="4"/>
  <c r="AG216" i="4"/>
  <c r="AG218" i="4"/>
  <c r="AG219" i="4"/>
  <c r="AG220" i="4"/>
  <c r="AG222" i="4"/>
  <c r="AG223" i="4"/>
  <c r="AG228" i="4"/>
  <c r="AG242" i="4"/>
  <c r="AG245" i="4"/>
  <c r="AG256" i="4"/>
  <c r="AG294" i="4"/>
  <c r="AG304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9" i="4"/>
  <c r="AG397" i="4"/>
  <c r="AG410" i="4"/>
  <c r="AG414" i="4"/>
  <c r="AG62" i="4"/>
  <c r="AG392" i="4"/>
  <c r="AG48" i="4"/>
  <c r="AG268" i="4"/>
  <c r="AG387" i="4"/>
  <c r="AG57" i="4"/>
  <c r="AG104" i="4"/>
  <c r="AG102" i="4"/>
  <c r="AG360" i="4"/>
  <c r="AG55" i="4"/>
  <c r="AG226" i="4"/>
  <c r="AG227" i="4"/>
  <c r="AG225" i="4"/>
  <c r="AG224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F62" i="4"/>
  <c r="AF392" i="4"/>
  <c r="AF48" i="4"/>
  <c r="AF268" i="4"/>
  <c r="AF387" i="4"/>
  <c r="AF57" i="4"/>
  <c r="AF104" i="4"/>
  <c r="AF102" i="4"/>
  <c r="AF360" i="4"/>
  <c r="AF55" i="4"/>
  <c r="AF226" i="4"/>
  <c r="AF227" i="4"/>
  <c r="AF225" i="4"/>
  <c r="AF224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9" i="4"/>
  <c r="AH50" i="4"/>
  <c r="AH51" i="4"/>
  <c r="AH52" i="4"/>
  <c r="AH53" i="4"/>
  <c r="AH54" i="4"/>
  <c r="AH56" i="4"/>
  <c r="AH58" i="4"/>
  <c r="AH59" i="4"/>
  <c r="AH60" i="4"/>
  <c r="AH61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3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8" i="4"/>
  <c r="AH389" i="4"/>
  <c r="AH390" i="4"/>
  <c r="AH391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62" i="4"/>
  <c r="AH392" i="4"/>
  <c r="AH48" i="4"/>
  <c r="AH268" i="4"/>
  <c r="AH387" i="4"/>
  <c r="AH57" i="4"/>
  <c r="AH104" i="4"/>
  <c r="AH102" i="4"/>
  <c r="AH360" i="4"/>
  <c r="AH55" i="4"/>
  <c r="AH226" i="4"/>
  <c r="AH227" i="4"/>
  <c r="AH225" i="4"/>
  <c r="AH224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2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G476" i="4"/>
  <c r="AF477" i="4"/>
  <c r="AG477" i="4"/>
  <c r="AF478" i="4"/>
  <c r="AG478" i="4"/>
  <c r="AF479" i="4"/>
  <c r="AG479" i="4"/>
  <c r="AF480" i="4"/>
  <c r="AG480" i="4"/>
  <c r="AF481" i="4"/>
  <c r="AG481" i="4"/>
  <c r="AF482" i="4"/>
  <c r="AG482" i="4"/>
  <c r="AF483" i="4"/>
  <c r="AG483" i="4"/>
  <c r="AF484" i="4"/>
  <c r="AG484" i="4"/>
  <c r="AF485" i="4"/>
  <c r="AG485" i="4"/>
  <c r="AF486" i="4"/>
  <c r="AG486" i="4"/>
  <c r="F82" i="5"/>
  <c r="F38" i="5"/>
  <c r="F74" i="5"/>
  <c r="F5" i="5"/>
  <c r="F11" i="5"/>
  <c r="F26" i="5"/>
  <c r="F30" i="5"/>
  <c r="F47" i="5"/>
  <c r="F71" i="5"/>
  <c r="F77" i="5"/>
  <c r="F49" i="5"/>
  <c r="F55" i="5"/>
  <c r="F70" i="5"/>
  <c r="F3" i="5"/>
  <c r="F27" i="5"/>
  <c r="F33" i="5"/>
  <c r="F9" i="5"/>
  <c r="F10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8" i="5"/>
  <c r="F29" i="5"/>
  <c r="F31" i="5"/>
  <c r="F32" i="5"/>
  <c r="F34" i="5"/>
  <c r="F35" i="5"/>
  <c r="F36" i="5"/>
  <c r="F37" i="5"/>
  <c r="F39" i="5"/>
  <c r="F40" i="5"/>
  <c r="F41" i="5"/>
  <c r="F42" i="5"/>
  <c r="F43" i="5"/>
  <c r="F44" i="5"/>
  <c r="F45" i="5"/>
  <c r="F46" i="5"/>
  <c r="F48" i="5"/>
  <c r="F50" i="5"/>
  <c r="F51" i="5"/>
  <c r="F52" i="5"/>
  <c r="F53" i="5"/>
  <c r="F54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2" i="5"/>
  <c r="F73" i="5"/>
  <c r="F75" i="5"/>
  <c r="F76" i="5"/>
  <c r="F78" i="5"/>
  <c r="F79" i="5"/>
  <c r="F80" i="5"/>
  <c r="F81" i="5"/>
  <c r="F83" i="5"/>
  <c r="F84" i="5"/>
  <c r="F85" i="5"/>
  <c r="F86" i="5"/>
  <c r="F87" i="5"/>
  <c r="F88" i="5"/>
  <c r="F89" i="5"/>
  <c r="F90" i="5"/>
  <c r="F4" i="5"/>
  <c r="F6" i="5"/>
  <c r="F7" i="5"/>
  <c r="F8" i="5"/>
  <c r="H3" i="7"/>
  <c r="AF352" i="4" l="1"/>
  <c r="AF123" i="4"/>
  <c r="AF31" i="4"/>
  <c r="AF186" i="4"/>
  <c r="AF299" i="4"/>
  <c r="AF158" i="4"/>
  <c r="AF100" i="4"/>
  <c r="AF40" i="4"/>
  <c r="AF310" i="4"/>
  <c r="AF253" i="4"/>
  <c r="AF191" i="4"/>
  <c r="AF195" i="4"/>
  <c r="AF89" i="4"/>
  <c r="AF81" i="4"/>
  <c r="AF290" i="4"/>
  <c r="AF213" i="4"/>
  <c r="AF232" i="4"/>
  <c r="AF132" i="4"/>
  <c r="AF194" i="4"/>
  <c r="AF389" i="4"/>
  <c r="AF372" i="4"/>
  <c r="AF415" i="4"/>
  <c r="AF390" i="4"/>
  <c r="AF373" i="4"/>
  <c r="AF292" i="4"/>
  <c r="AF276" i="4"/>
  <c r="AF251" i="4"/>
  <c r="AF243" i="4"/>
  <c r="AF215" i="4"/>
  <c r="AF167" i="4"/>
  <c r="AF143" i="4"/>
  <c r="AF135" i="4"/>
  <c r="AF127" i="4"/>
  <c r="AF41" i="4"/>
  <c r="AF252" i="4"/>
  <c r="AF176" i="4"/>
  <c r="AF399" i="4"/>
  <c r="AF175" i="4"/>
  <c r="AF405" i="4"/>
  <c r="AF396" i="4"/>
  <c r="AF385" i="4"/>
  <c r="AF377" i="4"/>
  <c r="AF358" i="4"/>
  <c r="AF350" i="4"/>
  <c r="AF306" i="4"/>
  <c r="AF297" i="4"/>
  <c r="AF287" i="4"/>
  <c r="AF277" i="4"/>
  <c r="AF269" i="4"/>
  <c r="AF249" i="4"/>
  <c r="AF239" i="4"/>
  <c r="AF230" i="4"/>
  <c r="AF200" i="4"/>
  <c r="AF192" i="4"/>
  <c r="AF183" i="4"/>
  <c r="AF174" i="4"/>
  <c r="AF165" i="4"/>
  <c r="AF156" i="4"/>
  <c r="AF128" i="4"/>
  <c r="AF107" i="4"/>
  <c r="AF95" i="4"/>
  <c r="AF60" i="4"/>
  <c r="AF47" i="4"/>
  <c r="AF4" i="4"/>
  <c r="AF421" i="4"/>
  <c r="AF376" i="4"/>
  <c r="AF207" i="4"/>
  <c r="AF199" i="4"/>
  <c r="AF155" i="4"/>
  <c r="AF93" i="4"/>
  <c r="AF85" i="4"/>
  <c r="AF46" i="4"/>
  <c r="AF2" i="4"/>
  <c r="AF284" i="4"/>
  <c r="AF235" i="4"/>
  <c r="AF407" i="4"/>
  <c r="AF101" i="4"/>
  <c r="AF365" i="4"/>
  <c r="AF320" i="4"/>
  <c r="AF214" i="4"/>
  <c r="AF151" i="4"/>
  <c r="AF124" i="4"/>
  <c r="AF73" i="4"/>
  <c r="AF33" i="4"/>
  <c r="AF353" i="4"/>
  <c r="AF300" i="4"/>
  <c r="AF280" i="4"/>
  <c r="AF262" i="4"/>
  <c r="AF203" i="4"/>
  <c r="AF177" i="4"/>
  <c r="AF168" i="4"/>
  <c r="AF150" i="4"/>
  <c r="AF112" i="4"/>
  <c r="AF72" i="4"/>
  <c r="AF64" i="4"/>
  <c r="AF52" i="4"/>
  <c r="AF379" i="4"/>
  <c r="AF371" i="4"/>
  <c r="AF363" i="4"/>
  <c r="AF279" i="4"/>
  <c r="AF241" i="4"/>
  <c r="AF202" i="4"/>
  <c r="AF408" i="4"/>
  <c r="AF400" i="4"/>
  <c r="AF380" i="4"/>
  <c r="AF364" i="4"/>
  <c r="AF319" i="4"/>
  <c r="AF318" i="4"/>
  <c r="AF309" i="4"/>
  <c r="AF289" i="4"/>
  <c r="AF271" i="4"/>
  <c r="AF261" i="4"/>
  <c r="AF210" i="4"/>
  <c r="AF149" i="4"/>
  <c r="AF131" i="4"/>
  <c r="AF122" i="4"/>
  <c r="AF110" i="4"/>
  <c r="AF88" i="4"/>
  <c r="AF80" i="4"/>
  <c r="AF71" i="4"/>
  <c r="AF63" i="4"/>
  <c r="AF51" i="4"/>
  <c r="AF406" i="4"/>
  <c r="AF386" i="4"/>
  <c r="AF378" i="4"/>
  <c r="AF370" i="4"/>
  <c r="AF361" i="4"/>
  <c r="AF317" i="4"/>
  <c r="AF298" i="4"/>
  <c r="AF260" i="4"/>
  <c r="AF240" i="4"/>
  <c r="AF231" i="4"/>
  <c r="AF209" i="4"/>
  <c r="AF193" i="4"/>
  <c r="AF184" i="4"/>
  <c r="AF166" i="4"/>
  <c r="AF157" i="4"/>
  <c r="AF148" i="4"/>
  <c r="AF129" i="4"/>
  <c r="AF121" i="4"/>
  <c r="AF108" i="4"/>
  <c r="AF96" i="4"/>
  <c r="AF87" i="4"/>
  <c r="AF78" i="4"/>
  <c r="AF70" i="4"/>
  <c r="AF61" i="4"/>
  <c r="AF49" i="4"/>
  <c r="AF39" i="4"/>
  <c r="AF369" i="4"/>
  <c r="AF420" i="4"/>
  <c r="AF69" i="4"/>
  <c r="AF357" i="4"/>
  <c r="AF315" i="4"/>
  <c r="AF295" i="4"/>
  <c r="AF248" i="4"/>
  <c r="AF238" i="4"/>
  <c r="AF181" i="4"/>
  <c r="AF173" i="4"/>
  <c r="AF163" i="4"/>
  <c r="AF145" i="4"/>
  <c r="AF118" i="4"/>
  <c r="AF412" i="4"/>
  <c r="AF403" i="4"/>
  <c r="AF393" i="4"/>
  <c r="AF383" i="4"/>
  <c r="AF322" i="4"/>
  <c r="AF314" i="4"/>
  <c r="AF303" i="4"/>
  <c r="AF285" i="4"/>
  <c r="AF275" i="4"/>
  <c r="AF257" i="4"/>
  <c r="AF236" i="4"/>
  <c r="AF217" i="4"/>
  <c r="AF206" i="4"/>
  <c r="AF198" i="4"/>
  <c r="AF190" i="4"/>
  <c r="AF180" i="4"/>
  <c r="AF171" i="4"/>
  <c r="AF162" i="4"/>
  <c r="AF154" i="4"/>
  <c r="AF144" i="4"/>
  <c r="AF126" i="4"/>
  <c r="AF117" i="4"/>
  <c r="AF105" i="4"/>
  <c r="AF84" i="4"/>
  <c r="AF75" i="4"/>
  <c r="AF67" i="4"/>
  <c r="AF56" i="4"/>
  <c r="AF45" i="4"/>
  <c r="AF36" i="4"/>
  <c r="AF419" i="4"/>
  <c r="AF404" i="4"/>
  <c r="AF394" i="4"/>
  <c r="AF384" i="4"/>
  <c r="AF368" i="4"/>
  <c r="AF323" i="4"/>
  <c r="AF286" i="4"/>
  <c r="AF258" i="4"/>
  <c r="AF221" i="4"/>
  <c r="AF136" i="4"/>
  <c r="AF106" i="4"/>
  <c r="AF76" i="4"/>
  <c r="AF68" i="4"/>
  <c r="AF59" i="4"/>
  <c r="AF37" i="4"/>
  <c r="AF411" i="4"/>
  <c r="AF402" i="4"/>
  <c r="AF391" i="4"/>
  <c r="AF382" i="4"/>
  <c r="AF374" i="4"/>
  <c r="AF366" i="4"/>
  <c r="AF355" i="4"/>
  <c r="AF321" i="4"/>
  <c r="AF302" i="4"/>
  <c r="AF274" i="4"/>
  <c r="AF255" i="4"/>
  <c r="AF246" i="4"/>
  <c r="AF205" i="4"/>
  <c r="AF197" i="4"/>
  <c r="AF161" i="4"/>
  <c r="AF152" i="4"/>
  <c r="AF134" i="4"/>
  <c r="AF125" i="4"/>
  <c r="AF116" i="4"/>
  <c r="AF103" i="4"/>
  <c r="AF91" i="4"/>
  <c r="AF74" i="4"/>
  <c r="AF66" i="4"/>
  <c r="AF44" i="4"/>
  <c r="AF34" i="4"/>
  <c r="AF418" i="4"/>
  <c r="AF208" i="4"/>
  <c r="AF137" i="4"/>
  <c r="AF86" i="4"/>
  <c r="AF77" i="4"/>
  <c r="AF409" i="4"/>
  <c r="AF401" i="4"/>
  <c r="AF354" i="4"/>
  <c r="AF311" i="4"/>
  <c r="AF301" i="4"/>
  <c r="AF291" i="4"/>
  <c r="AF283" i="4"/>
  <c r="AF273" i="4"/>
  <c r="AF254" i="4"/>
  <c r="AF244" i="4"/>
  <c r="AF234" i="4"/>
  <c r="AF204" i="4"/>
  <c r="AF178" i="4"/>
  <c r="AF169" i="4"/>
  <c r="AF160" i="4"/>
  <c r="AF142" i="4"/>
  <c r="AF133" i="4"/>
  <c r="AF90" i="4"/>
  <c r="AF82" i="4"/>
  <c r="AF65" i="4"/>
  <c r="AF53" i="4"/>
  <c r="AF43" i="4"/>
  <c r="AF417" i="4"/>
  <c r="AF120" i="4"/>
  <c r="AF259" i="4"/>
  <c r="AF272" i="4"/>
  <c r="AF416" i="4"/>
  <c r="AG417" i="4"/>
  <c r="AG6" i="4"/>
  <c r="AG87" i="4"/>
  <c r="AG78" i="4"/>
  <c r="AG240" i="4"/>
  <c r="AG106" i="4"/>
  <c r="AG28" i="4"/>
  <c r="AG272" i="4"/>
  <c r="AG354" i="4"/>
  <c r="AG285" i="4"/>
  <c r="AG396" i="4"/>
  <c r="AG198" i="4"/>
  <c r="AG158" i="4"/>
  <c r="AG16" i="4"/>
  <c r="I73" i="4" a="1"/>
  <c r="I73" i="4" s="1"/>
  <c r="AG73" i="4" s="1"/>
  <c r="I373" i="4" a="1"/>
  <c r="I373" i="4" s="1"/>
  <c r="AG373" i="4" s="1"/>
  <c r="AG7" i="4"/>
  <c r="I202" i="4" a="1"/>
  <c r="I202" i="4" s="1"/>
  <c r="AG202" i="4" s="1"/>
  <c r="I408" i="4" a="1"/>
  <c r="I408" i="4" s="1"/>
  <c r="AG408" i="4" s="1"/>
  <c r="I14" i="4" a="1"/>
  <c r="I14" i="4" s="1"/>
  <c r="AG14" i="4" s="1"/>
  <c r="I384" i="4" a="1"/>
  <c r="I384" i="4" s="1"/>
  <c r="AG384" i="4" s="1"/>
  <c r="AG204" i="4"/>
  <c r="AG258" i="4"/>
  <c r="I174" i="4" a="1"/>
  <c r="I174" i="4" s="1"/>
  <c r="AG174" i="4" s="1"/>
  <c r="AG276" i="4"/>
  <c r="AG350" i="4"/>
  <c r="I199" i="4" a="1"/>
  <c r="I199" i="4" s="1"/>
  <c r="AG199" i="4" s="1"/>
  <c r="AG32" i="4"/>
  <c r="AG322" i="4"/>
  <c r="I21" i="4" a="1"/>
  <c r="I21" i="4" s="1"/>
  <c r="AG21" i="4" s="1"/>
  <c r="AG238" i="4"/>
  <c r="AG303" i="4"/>
  <c r="AG317" i="4"/>
  <c r="AG134" i="4"/>
  <c r="AG161" i="4"/>
  <c r="AG70" i="4"/>
  <c r="AG88" i="4"/>
  <c r="AG127" i="4"/>
  <c r="AG323" i="4"/>
  <c r="AG275" i="4"/>
  <c r="AG40" i="4"/>
  <c r="AG257" i="4"/>
  <c r="AG277" i="4"/>
  <c r="AG310" i="4"/>
  <c r="AG247" i="4"/>
  <c r="AG273" i="4"/>
  <c r="AG90" i="4"/>
  <c r="AG203" i="4"/>
  <c r="I208" i="4" a="1"/>
  <c r="I208" i="4" s="1"/>
  <c r="AG208" i="4" s="1"/>
  <c r="I295" i="4" a="1"/>
  <c r="I295" i="4" s="1"/>
  <c r="AG295" i="4" s="1"/>
  <c r="I363" i="4" a="1"/>
  <c r="I363" i="4" s="1"/>
  <c r="AG363" i="4" s="1"/>
  <c r="AG255" i="4"/>
  <c r="AG65" i="4"/>
  <c r="I136" i="4" a="1"/>
  <c r="I136" i="4" s="1"/>
  <c r="AG136" i="4" s="1"/>
  <c r="I412" i="4" a="1"/>
  <c r="I412" i="4" s="1"/>
  <c r="AG412" i="4" s="1"/>
  <c r="I137" i="4" a="1"/>
  <c r="I137" i="4" s="1"/>
  <c r="AG137" i="4" s="1"/>
  <c r="I291" i="4" a="1"/>
  <c r="I291" i="4" s="1"/>
  <c r="AG291" i="4" s="1"/>
  <c r="I8" i="4" a="1"/>
  <c r="I8" i="4" s="1"/>
  <c r="AG8" i="4" s="1"/>
  <c r="AG95" i="4"/>
  <c r="I210" i="4" a="1"/>
  <c r="I210" i="4" s="1"/>
  <c r="AG210" i="4" s="1"/>
  <c r="AG9" i="4"/>
  <c r="AG243" i="4"/>
  <c r="I103" i="4" a="1"/>
  <c r="I103" i="4" s="1"/>
  <c r="AG103" i="4" s="1"/>
  <c r="AG271" i="4"/>
  <c r="AG269" i="4"/>
  <c r="AG207" i="4"/>
  <c r="I155" i="4" a="1"/>
  <c r="I155" i="4" s="1"/>
  <c r="AG155" i="4" s="1"/>
  <c r="AG306" i="4"/>
  <c r="AG184" i="4"/>
  <c r="I279" i="4" a="1"/>
  <c r="I279" i="4" s="1"/>
  <c r="AG279" i="4" s="1"/>
  <c r="AG17" i="4"/>
  <c r="AG320" i="4"/>
  <c r="AG195" i="4"/>
  <c r="AG260" i="4"/>
  <c r="AG129" i="4"/>
  <c r="AG4" i="4"/>
  <c r="AG89" i="4"/>
  <c r="AG173" i="4"/>
  <c r="AG67" i="4"/>
  <c r="AG374" i="4"/>
  <c r="AG411" i="4"/>
  <c r="AG420" i="4"/>
  <c r="AG249" i="4"/>
  <c r="AG167" i="4"/>
  <c r="AG261" i="4"/>
  <c r="AG401" i="4"/>
  <c r="AG200" i="4"/>
  <c r="AG63" i="4"/>
  <c r="AG292" i="4"/>
  <c r="AG321" i="4"/>
  <c r="AG252" i="4"/>
  <c r="AG366" i="4"/>
  <c r="AG253" i="4"/>
  <c r="AG18" i="4"/>
  <c r="AG20" i="4"/>
  <c r="AG93" i="4"/>
  <c r="AG135" i="4"/>
  <c r="AG352" i="4"/>
  <c r="AG419" i="4"/>
  <c r="AG118" i="4"/>
  <c r="AG71" i="4"/>
  <c r="AG36" i="4"/>
  <c r="AG389" i="4"/>
  <c r="AG91" i="4"/>
  <c r="AG29" i="4"/>
  <c r="AG283" i="4"/>
  <c r="AG46" i="4"/>
  <c r="AG284" i="4"/>
  <c r="AG85" i="4"/>
  <c r="AG142" i="4"/>
  <c r="AG34" i="4"/>
  <c r="AG74" i="4"/>
  <c r="AG416" i="4"/>
  <c r="AG80" i="4"/>
  <c r="AG131" i="4"/>
  <c r="AG244" i="4"/>
  <c r="AG236" i="4"/>
  <c r="AG371" i="4"/>
  <c r="AG405" i="4"/>
  <c r="AG404" i="4"/>
  <c r="AG406" i="4"/>
  <c r="I407" i="4" a="1"/>
  <c r="I407" i="4" s="1"/>
  <c r="AG407" i="4" s="1"/>
  <c r="AG377" i="4"/>
  <c r="AG378" i="4"/>
  <c r="AG379" i="4"/>
  <c r="AG96" i="4"/>
  <c r="AG311" i="4"/>
  <c r="AG47" i="4"/>
  <c r="I370" i="4" a="1"/>
  <c r="I370" i="4" s="1"/>
  <c r="AG370" i="4" s="1"/>
  <c r="AG293" i="4"/>
  <c r="AG38" i="4"/>
  <c r="AG170" i="4"/>
  <c r="AG265" i="4"/>
  <c r="AG98" i="4"/>
  <c r="AG201" i="4"/>
  <c r="AG196" i="4"/>
  <c r="AG381" i="4"/>
  <c r="AG179" i="4"/>
  <c r="AG101" i="4"/>
  <c r="AG146" i="4"/>
  <c r="AG395" i="4"/>
  <c r="I205" i="4" a="1"/>
  <c r="I205" i="4" s="1"/>
  <c r="AG205" i="4" s="1"/>
  <c r="I251" i="4" a="1"/>
  <c r="I251" i="4" s="1"/>
  <c r="AG251" i="4" s="1"/>
  <c r="I12" i="4" a="1"/>
  <c r="I12" i="4" s="1"/>
  <c r="AG12" i="4" s="1"/>
  <c r="AG35" i="4"/>
  <c r="AG237" i="4"/>
  <c r="AG185" i="4"/>
  <c r="AG189" i="4"/>
  <c r="AG42" i="4"/>
  <c r="AG296" i="4"/>
  <c r="AG153" i="4"/>
  <c r="AG312" i="4"/>
  <c r="AG307" i="4"/>
  <c r="AG263" i="4"/>
  <c r="AG211" i="4"/>
  <c r="AG58" i="4"/>
  <c r="AG281" i="4"/>
  <c r="AG164" i="4"/>
  <c r="AG362" i="4"/>
  <c r="AG99" i="4"/>
  <c r="AG282" i="4"/>
  <c r="AG229" i="4"/>
  <c r="AG250" i="4"/>
  <c r="AG97" i="4"/>
  <c r="AG413" i="4"/>
  <c r="AG5" i="4"/>
  <c r="I163" i="4" a="1"/>
  <c r="I163" i="4" s="1"/>
  <c r="AG163" i="4" s="1"/>
  <c r="I368" i="4" a="1"/>
  <c r="I368" i="4" s="1"/>
  <c r="AG368" i="4" s="1"/>
  <c r="AG13" i="4"/>
  <c r="AG176" i="4"/>
  <c r="AG43" i="4"/>
  <c r="AG369" i="4"/>
  <c r="I192" i="4" a="1"/>
  <c r="I192" i="4" s="1"/>
  <c r="AG192" i="4" s="1"/>
  <c r="I319" i="4" a="1"/>
  <c r="I319" i="4" s="1"/>
  <c r="AG319" i="4" s="1"/>
  <c r="I56" i="4" a="1"/>
  <c r="I56" i="4" s="1"/>
  <c r="AG56" i="4" s="1"/>
  <c r="I100" i="4" a="1"/>
  <c r="I100" i="4" s="1"/>
  <c r="AG100" i="4" s="1"/>
  <c r="AG26" i="4"/>
  <c r="AG318" i="4"/>
  <c r="AG372" i="4"/>
  <c r="AG191" i="4"/>
  <c r="AG171" i="4"/>
  <c r="AG254" i="4"/>
  <c r="AG177" i="4"/>
  <c r="AG259" i="4"/>
  <c r="AG394" i="4"/>
  <c r="AG165" i="4"/>
  <c r="AG105" i="4"/>
  <c r="AG403" i="4"/>
  <c r="I160" i="4" a="1"/>
  <c r="I160" i="4" s="1"/>
  <c r="AG160" i="4" s="1"/>
  <c r="I386" i="4" a="1"/>
  <c r="I386" i="4" s="1"/>
  <c r="AG386" i="4" s="1"/>
  <c r="I213" i="4" a="1"/>
  <c r="I213" i="4" s="1"/>
  <c r="AG213" i="4" s="1"/>
  <c r="AG133" i="4"/>
  <c r="AG108" i="4"/>
  <c r="AG286" i="4"/>
  <c r="AG112" i="4"/>
  <c r="AG393" i="4"/>
  <c r="AG353" i="4"/>
  <c r="AG143" i="4"/>
  <c r="AG187" i="4"/>
  <c r="AG388" i="4"/>
  <c r="AG10" i="4"/>
  <c r="AG132" i="4"/>
  <c r="AG22" i="4"/>
  <c r="AG116" i="4"/>
  <c r="AG409" i="4"/>
  <c r="AG125" i="4"/>
  <c r="AG114" i="4"/>
  <c r="AG278" i="4"/>
  <c r="AG159" i="4"/>
  <c r="AG313" i="4"/>
  <c r="AG270" i="4"/>
  <c r="AG54" i="4"/>
  <c r="AG288" i="4"/>
  <c r="AG267" i="4"/>
  <c r="AG147" i="4"/>
  <c r="AG141" i="4"/>
  <c r="AG139" i="4"/>
  <c r="AG308" i="4"/>
  <c r="AG367" i="4"/>
  <c r="AG233" i="4"/>
  <c r="AG351" i="4"/>
  <c r="AG266" i="4"/>
  <c r="AG122" i="4"/>
  <c r="AG15" i="4"/>
  <c r="AG382" i="4"/>
  <c r="AG315" i="4"/>
  <c r="AG209" i="4"/>
  <c r="AG383" i="4"/>
  <c r="AG301" i="4"/>
  <c r="AG121" i="4"/>
  <c r="AG33" i="4"/>
  <c r="AG300" i="4"/>
  <c r="AG287" i="4"/>
  <c r="AG280" i="4"/>
  <c r="AG193" i="4"/>
  <c r="AG234" i="4"/>
  <c r="AG421" i="4"/>
  <c r="AG151" i="4"/>
  <c r="AG298" i="4"/>
  <c r="AG299" i="4"/>
  <c r="AG168" i="4"/>
  <c r="AG361" i="4"/>
  <c r="AG197" i="4"/>
  <c r="AG309" i="4"/>
  <c r="AG166" i="4"/>
  <c r="AG162" i="4"/>
  <c r="AG181" i="4"/>
  <c r="AG365" i="4"/>
  <c r="AG84" i="4"/>
  <c r="AG41" i="4"/>
  <c r="AG157" i="4"/>
  <c r="AG314" i="4"/>
  <c r="AG248" i="4"/>
  <c r="AG400" i="4"/>
  <c r="AG77" i="4"/>
  <c r="AG402" i="4"/>
  <c r="I23" i="4" a="1"/>
  <c r="I23" i="4" s="1"/>
  <c r="AG23" i="4" s="1"/>
  <c r="I69" i="4" a="1"/>
  <c r="I69" i="4" s="1"/>
  <c r="AG69" i="4" s="1"/>
  <c r="I274" i="4" a="1"/>
  <c r="I274" i="4" s="1"/>
  <c r="AG274" i="4" s="1"/>
  <c r="AG385" i="4"/>
  <c r="AG61" i="4"/>
  <c r="AG156" i="4"/>
  <c r="AG418" i="4"/>
  <c r="AG25" i="4"/>
  <c r="AG399" i="4"/>
  <c r="AG178" i="4"/>
  <c r="AG149" i="4"/>
  <c r="AG144" i="4"/>
  <c r="AG86" i="4"/>
  <c r="AG232" i="4"/>
  <c r="AG150" i="4"/>
  <c r="AG107" i="4"/>
  <c r="AG39" i="4"/>
  <c r="AG124" i="4"/>
  <c r="AG92" i="4"/>
  <c r="AG83" i="4"/>
  <c r="AG49" i="4"/>
  <c r="AG364" i="4"/>
  <c r="AG376" i="4"/>
  <c r="AG154" i="4"/>
  <c r="AG235" i="4"/>
  <c r="AG68" i="4"/>
  <c r="AG356" i="4"/>
  <c r="AG422" i="4"/>
  <c r="I148" i="4" a="1"/>
  <c r="I148" i="4" s="1"/>
  <c r="AG148" i="4" s="1"/>
  <c r="I110" i="4" a="1"/>
  <c r="I110" i="4" s="1"/>
  <c r="AG110" i="4" s="1"/>
  <c r="I180" i="4" a="1"/>
  <c r="I180" i="4" s="1"/>
  <c r="AG180" i="4" s="1"/>
  <c r="AG172" i="4"/>
  <c r="AG380" i="4"/>
  <c r="AG169" i="4"/>
  <c r="AG82" i="4"/>
  <c r="AG76" i="4"/>
  <c r="AG53" i="4"/>
  <c r="AG231" i="4"/>
  <c r="AG60" i="4"/>
  <c r="AG358" i="4"/>
  <c r="AG81" i="4"/>
  <c r="AG75" i="4"/>
  <c r="AG52" i="4"/>
  <c r="AG230" i="4"/>
  <c r="AG59" i="4"/>
  <c r="AG357" i="4"/>
  <c r="AG183" i="4"/>
  <c r="AG246" i="4"/>
  <c r="AG64" i="4"/>
  <c r="AG355" i="4"/>
  <c r="AG66" i="4"/>
  <c r="AG239" i="4"/>
  <c r="AG241" i="4"/>
  <c r="AG45" i="4"/>
  <c r="AG117" i="4"/>
  <c r="AG123" i="4"/>
  <c r="AG415" i="4"/>
  <c r="I2" i="4" a="1"/>
  <c r="I2" i="4" s="1"/>
  <c r="AG2" i="4" s="1"/>
  <c r="I289" i="4" a="1"/>
  <c r="I289" i="4" s="1"/>
  <c r="AG289" i="4" s="1"/>
  <c r="I206" i="4" a="1"/>
  <c r="I206" i="4" s="1"/>
  <c r="AG206" i="4" s="1"/>
  <c r="AG3" i="4"/>
  <c r="AG19" i="4"/>
  <c r="AG175" i="4"/>
  <c r="AG390" i="4"/>
  <c r="AG214" i="4"/>
  <c r="AG215" i="4"/>
  <c r="AG217" i="4"/>
  <c r="AG221" i="4"/>
  <c r="AG27" i="4"/>
  <c r="AG398" i="4"/>
  <c r="AG126" i="4"/>
  <c r="AG37" i="4"/>
  <c r="AG128" i="4"/>
  <c r="AG190" i="4"/>
  <c r="AG262" i="4"/>
  <c r="AG152" i="4"/>
  <c r="AG44" i="4"/>
  <c r="AG72" i="4"/>
  <c r="AG51" i="4"/>
  <c r="AG120" i="4"/>
  <c r="AG194" i="4"/>
  <c r="AG186" i="4"/>
  <c r="AG145" i="4"/>
  <c r="AG297" i="4"/>
  <c r="AG31" i="4"/>
  <c r="AG290" i="4"/>
  <c r="AG302" i="4"/>
  <c r="AG30" i="4"/>
  <c r="AG188" i="4"/>
  <c r="AG375" i="4"/>
  <c r="AG305" i="4"/>
  <c r="AG111" i="4"/>
  <c r="AG264" i="4"/>
  <c r="AG24" i="4"/>
  <c r="AG316" i="4"/>
  <c r="AG391" i="4"/>
  <c r="M3" i="7"/>
  <c r="Q247" i="4"/>
  <c r="AF247" i="4" s="1"/>
  <c r="L3" i="7"/>
  <c r="I75" i="5" l="1"/>
  <c r="I31" i="5"/>
  <c r="I64" i="5"/>
  <c r="I20" i="5"/>
  <c r="I84" i="5"/>
  <c r="I40" i="5"/>
  <c r="I6" i="5"/>
  <c r="I50" i="5"/>
  <c r="I23" i="5"/>
  <c r="I67" i="5"/>
  <c r="I54" i="5"/>
  <c r="I10" i="5"/>
  <c r="I24" i="5"/>
  <c r="I68" i="5"/>
  <c r="I39" i="5"/>
  <c r="I83" i="5"/>
  <c r="I35" i="5"/>
  <c r="I79" i="5"/>
  <c r="I66" i="5"/>
  <c r="I22" i="5"/>
  <c r="I16" i="5"/>
  <c r="I60" i="5"/>
  <c r="I56" i="5"/>
  <c r="I12" i="5"/>
  <c r="I28" i="5"/>
  <c r="I72" i="5"/>
  <c r="I57" i="5"/>
  <c r="I13" i="5"/>
  <c r="I87" i="5"/>
  <c r="I43" i="5"/>
  <c r="I70" i="5"/>
  <c r="I26" i="5"/>
  <c r="I41" i="5"/>
  <c r="I85" i="5"/>
  <c r="I47" i="5"/>
  <c r="I3" i="5"/>
  <c r="I44" i="5"/>
  <c r="I88" i="5"/>
  <c r="I63" i="5"/>
  <c r="I19" i="5"/>
  <c r="I7" i="5"/>
  <c r="I51" i="5"/>
  <c r="I55" i="5"/>
  <c r="I11" i="5"/>
  <c r="I9" i="5"/>
  <c r="I53" i="5"/>
  <c r="I36" i="5"/>
  <c r="I80" i="5"/>
  <c r="I15" i="5"/>
  <c r="I46" i="5"/>
  <c r="I90" i="5"/>
  <c r="I17" i="5"/>
  <c r="I61" i="5"/>
  <c r="I25" i="5"/>
  <c r="I69" i="5"/>
  <c r="I49" i="5"/>
  <c r="I5" i="5"/>
  <c r="I8" i="5"/>
  <c r="I52" i="5"/>
  <c r="I45" i="5"/>
  <c r="I89" i="5"/>
  <c r="I76" i="5"/>
  <c r="I32" i="5"/>
  <c r="I30" i="5"/>
  <c r="I74" i="5"/>
  <c r="I27" i="5"/>
  <c r="I71" i="5"/>
  <c r="I86" i="5"/>
  <c r="I42" i="5"/>
  <c r="I37" i="5"/>
  <c r="I81" i="5"/>
  <c r="I77" i="5"/>
  <c r="I33" i="5"/>
  <c r="I4" i="5"/>
  <c r="I48" i="5"/>
  <c r="I65" i="5"/>
  <c r="I21" i="5"/>
  <c r="I73" i="5"/>
  <c r="I29" i="5"/>
  <c r="I78" i="5"/>
  <c r="I34" i="5"/>
  <c r="I58" i="5"/>
  <c r="I14" i="5"/>
  <c r="I18" i="5"/>
  <c r="I62" i="5"/>
  <c r="I38" i="5"/>
  <c r="I82" i="5"/>
  <c r="Q381" i="4"/>
  <c r="AF381" i="4" s="1"/>
  <c r="Q159" i="4"/>
  <c r="Q308" i="4"/>
  <c r="AF308" i="4" s="1"/>
  <c r="Q307" i="4"/>
  <c r="AF307" i="4" s="1"/>
  <c r="Q28" i="4"/>
  <c r="AF28" i="4" s="1"/>
  <c r="Q38" i="4"/>
  <c r="AF38" i="4" s="1"/>
  <c r="Q388" i="4"/>
  <c r="AF388" i="4" s="1"/>
  <c r="Q395" i="4"/>
  <c r="AF395" i="4" s="1"/>
  <c r="Q296" i="4"/>
  <c r="AF296" i="4" s="1"/>
  <c r="Q170" i="4"/>
  <c r="AF170" i="4" s="1"/>
  <c r="Q267" i="4"/>
  <c r="Q141" i="4"/>
  <c r="AF141" i="4" s="1"/>
  <c r="Q153" i="4"/>
  <c r="AF153" i="4" s="1"/>
  <c r="Q13" i="4"/>
  <c r="AF13" i="4" s="1"/>
  <c r="Q263" i="4"/>
  <c r="AF263" i="4" s="1"/>
  <c r="Q351" i="4"/>
  <c r="AF351" i="4" s="1"/>
  <c r="Q21" i="4"/>
  <c r="AF21" i="4" s="1"/>
  <c r="Q281" i="4"/>
  <c r="AF281" i="4" s="1"/>
  <c r="Q266" i="4"/>
  <c r="AF266" i="4" s="1"/>
  <c r="Q22" i="4"/>
  <c r="AF22" i="4" s="1"/>
  <c r="Q179" i="4"/>
  <c r="AF179" i="4" s="1"/>
  <c r="Q288" i="4"/>
  <c r="AF288" i="4" s="1"/>
  <c r="Q16" i="4"/>
  <c r="AF16" i="4" s="1"/>
  <c r="Q185" i="4"/>
  <c r="AF185" i="4" s="1"/>
  <c r="Q54" i="4"/>
  <c r="AF54" i="4" s="1"/>
  <c r="Q29" i="4"/>
  <c r="AF29" i="4" s="1"/>
  <c r="Q58" i="4"/>
  <c r="AF58" i="4" s="1"/>
  <c r="Q356" i="4"/>
  <c r="AF356" i="4" s="1"/>
  <c r="Q8" i="4"/>
  <c r="AF8" i="4" s="1"/>
  <c r="Q305" i="4"/>
  <c r="AF305" i="4" s="1"/>
  <c r="Q413" i="4"/>
  <c r="AF413" i="4" s="1"/>
  <c r="Q140" i="4"/>
  <c r="AF140" i="4" s="1"/>
  <c r="Q188" i="4"/>
  <c r="AF188" i="4" s="1"/>
  <c r="Q375" i="4"/>
  <c r="Q147" i="4"/>
  <c r="AF147" i="4" s="1"/>
  <c r="Q35" i="4"/>
  <c r="AF35" i="4" s="1"/>
  <c r="Q6" i="4"/>
  <c r="AF6" i="4" s="1"/>
  <c r="Q313" i="4"/>
  <c r="AF313" i="4" s="1"/>
  <c r="Q237" i="4"/>
  <c r="AF237" i="4" s="1"/>
  <c r="Q270" i="4"/>
  <c r="AF270" i="4" s="1"/>
  <c r="Q99" i="4"/>
  <c r="AF99" i="4" s="1"/>
  <c r="Q83" i="4"/>
  <c r="Q30" i="4"/>
  <c r="AF30" i="4" s="1"/>
  <c r="Q10" i="4"/>
  <c r="AF10" i="4" s="1"/>
  <c r="Q362" i="4"/>
  <c r="AF362" i="4" s="1"/>
  <c r="Q92" i="4"/>
  <c r="AF92" i="4" s="1"/>
  <c r="Q265" i="4"/>
  <c r="AF265" i="4" s="1"/>
  <c r="Q7" i="4"/>
  <c r="AF7" i="4" s="1"/>
  <c r="Q187" i="4"/>
  <c r="Q12" i="4"/>
  <c r="AF12" i="4" s="1"/>
  <c r="Q146" i="4"/>
  <c r="AF146" i="4" s="1"/>
  <c r="Q42" i="4"/>
  <c r="AF42" i="4" s="1"/>
  <c r="Q25" i="4"/>
  <c r="AF25" i="4" s="1"/>
  <c r="Q164" i="4"/>
  <c r="AF164" i="4" s="1"/>
  <c r="Q122" i="4"/>
  <c r="Q14" i="4"/>
  <c r="AF14" i="4" s="1"/>
  <c r="Q94" i="4"/>
  <c r="AF94" i="4" s="1"/>
  <c r="Q212" i="4"/>
  <c r="Q327" i="4"/>
  <c r="AF327" i="4" s="1"/>
  <c r="Q335" i="4"/>
  <c r="AF335" i="4" s="1"/>
  <c r="Q328" i="4"/>
  <c r="AF328" i="4" s="1"/>
  <c r="Q336" i="4"/>
  <c r="AF336" i="4" s="1"/>
  <c r="Q329" i="4"/>
  <c r="AF329" i="4" s="1"/>
  <c r="Q414" i="4"/>
  <c r="AF414" i="4" s="1"/>
  <c r="Q228" i="4"/>
  <c r="AF228" i="4" s="1"/>
  <c r="Q115" i="4"/>
  <c r="AF115" i="4" s="1"/>
  <c r="Q330" i="4"/>
  <c r="AF330" i="4" s="1"/>
  <c r="Q333" i="4"/>
  <c r="AF333" i="4" s="1"/>
  <c r="Q334" i="4"/>
  <c r="AF334" i="4" s="1"/>
  <c r="Q331" i="4"/>
  <c r="AF331" i="4" s="1"/>
  <c r="Q326" i="4"/>
  <c r="AF326" i="4" s="1"/>
  <c r="Q324" i="4"/>
  <c r="AF324" i="4" s="1"/>
  <c r="Q332" i="4"/>
  <c r="AF332" i="4" s="1"/>
  <c r="Q138" i="4"/>
  <c r="AF138" i="4" s="1"/>
  <c r="Q325" i="4"/>
  <c r="Q293" i="4"/>
  <c r="AF293" i="4" s="1"/>
  <c r="Q55" i="4"/>
  <c r="Q102" i="4"/>
  <c r="Q104" i="4"/>
  <c r="Q224" i="4"/>
  <c r="Q360" i="4"/>
  <c r="Q225" i="4"/>
  <c r="Q226" i="4"/>
  <c r="Q227" i="4"/>
  <c r="Q27" i="4"/>
  <c r="AF27" i="4" s="1"/>
  <c r="Q250" i="4"/>
  <c r="AF250" i="4" s="1"/>
  <c r="Q20" i="4"/>
  <c r="AF20" i="4" s="1"/>
  <c r="Q18" i="4"/>
  <c r="AF18" i="4" s="1"/>
  <c r="Q422" i="4"/>
  <c r="AF422" i="4" s="1"/>
  <c r="Q229" i="4"/>
  <c r="AF229" i="4" s="1"/>
  <c r="Q196" i="4"/>
  <c r="AF196" i="4" s="1"/>
  <c r="Q242" i="4"/>
  <c r="AF242" i="4" s="1"/>
  <c r="Q343" i="4"/>
  <c r="AF343" i="4" s="1"/>
  <c r="Q109" i="4"/>
  <c r="AF109" i="4" s="1"/>
  <c r="Q344" i="4"/>
  <c r="AF344" i="4" s="1"/>
  <c r="Q256" i="4"/>
  <c r="AF256" i="4" s="1"/>
  <c r="Q337" i="4"/>
  <c r="AF337" i="4" s="1"/>
  <c r="Q345" i="4"/>
  <c r="AF345" i="4" s="1"/>
  <c r="Q11" i="4"/>
  <c r="AF11" i="4" s="1"/>
  <c r="Q341" i="4"/>
  <c r="AF341" i="4" s="1"/>
  <c r="Q342" i="4"/>
  <c r="AF342" i="4" s="1"/>
  <c r="Q338" i="4"/>
  <c r="AF338" i="4" s="1"/>
  <c r="Q346" i="4"/>
  <c r="AF346" i="4" s="1"/>
  <c r="Q79" i="4"/>
  <c r="AF79" i="4" s="1"/>
  <c r="Q119" i="4"/>
  <c r="AF119" i="4" s="1"/>
  <c r="Q304" i="4"/>
  <c r="AF304" i="4" s="1"/>
  <c r="Q339" i="4"/>
  <c r="AF339" i="4" s="1"/>
  <c r="Q347" i="4"/>
  <c r="AF347" i="4" s="1"/>
  <c r="Q349" i="4"/>
  <c r="AF349" i="4" s="1"/>
  <c r="Q359" i="4"/>
  <c r="AF359" i="4" s="1"/>
  <c r="Q130" i="4"/>
  <c r="AF130" i="4" s="1"/>
  <c r="Q340" i="4"/>
  <c r="AF340" i="4" s="1"/>
  <c r="Q348" i="4"/>
  <c r="AF348" i="4" s="1"/>
  <c r="Q50" i="4"/>
  <c r="AF50" i="4" s="1"/>
  <c r="Q139" i="4"/>
  <c r="AF139" i="4" s="1"/>
  <c r="Q26" i="4"/>
  <c r="AF26" i="4" s="1"/>
  <c r="Q312" i="4"/>
  <c r="AF312" i="4" s="1"/>
  <c r="Q268" i="4"/>
  <c r="Q57" i="4"/>
  <c r="Q392" i="4"/>
  <c r="Q62" i="4"/>
  <c r="Q48" i="4"/>
  <c r="Q387" i="4"/>
  <c r="Q397" i="4"/>
  <c r="AF397" i="4" s="1"/>
  <c r="Q216" i="4"/>
  <c r="AF216" i="4" s="1"/>
  <c r="Q245" i="4"/>
  <c r="AF245" i="4" s="1"/>
  <c r="Q410" i="4"/>
  <c r="AF410" i="4" s="1"/>
  <c r="Q113" i="4"/>
  <c r="AF113" i="4" s="1"/>
  <c r="Q218" i="4"/>
  <c r="AF218" i="4" s="1"/>
  <c r="Q219" i="4"/>
  <c r="AF219" i="4" s="1"/>
  <c r="Q294" i="4"/>
  <c r="AF294" i="4" s="1"/>
  <c r="Q220" i="4"/>
  <c r="AF220" i="4" s="1"/>
  <c r="Q222" i="4"/>
  <c r="AF222" i="4" s="1"/>
  <c r="Q223" i="4"/>
  <c r="AF223" i="4" s="1"/>
  <c r="Q182" i="4"/>
  <c r="AF182" i="4" s="1"/>
  <c r="Q97" i="4"/>
  <c r="AF97" i="4" s="1"/>
  <c r="Q398" i="4"/>
  <c r="AF398" i="4" s="1"/>
  <c r="Q9" i="4"/>
  <c r="AF9" i="4" s="1"/>
  <c r="Q23" i="4"/>
  <c r="AF23" i="4" s="1"/>
  <c r="Q367" i="4"/>
  <c r="AF367" i="4" s="1"/>
  <c r="Q282" i="4"/>
  <c r="AF282" i="4" s="1"/>
  <c r="Q201" i="4"/>
  <c r="AF201" i="4" s="1"/>
  <c r="Q189" i="4"/>
  <c r="AF189" i="4" s="1"/>
  <c r="Q278" i="4"/>
  <c r="AF278" i="4" s="1"/>
  <c r="Q15" i="4"/>
  <c r="AF15" i="4" s="1"/>
  <c r="Q172" i="4"/>
  <c r="AF172" i="4" s="1"/>
  <c r="Q24" i="4"/>
  <c r="AF24" i="4" s="1"/>
  <c r="Q5" i="4"/>
  <c r="AF5" i="4" s="1"/>
  <c r="Q111" i="4"/>
  <c r="AF111" i="4" s="1"/>
  <c r="Q316" i="4"/>
  <c r="AF316" i="4" s="1"/>
  <c r="Q264" i="4"/>
  <c r="AF264" i="4" s="1"/>
  <c r="Q3" i="4"/>
  <c r="AF3" i="4" s="1"/>
  <c r="Q19" i="4"/>
  <c r="AF19" i="4" s="1"/>
  <c r="Q98" i="4"/>
  <c r="AF98" i="4" s="1"/>
  <c r="Q32" i="4"/>
  <c r="AF32" i="4" s="1"/>
  <c r="Q233" i="4"/>
  <c r="AF233" i="4" s="1"/>
  <c r="Q17" i="4"/>
  <c r="AF17" i="4" s="1"/>
  <c r="Q211" i="4"/>
  <c r="AF211" i="4" s="1"/>
  <c r="AF212" i="4"/>
  <c r="AF325" i="4"/>
  <c r="AF159" i="4"/>
  <c r="AF83" i="4"/>
  <c r="AF375" i="4"/>
  <c r="AF267" i="4"/>
  <c r="G5" i="7" l="1" a="1"/>
  <c r="G5" i="7" s="1"/>
  <c r="G6" i="7" a="1"/>
  <c r="G6" i="7" s="1"/>
  <c r="G4" i="7" a="1"/>
  <c r="G4" i="7" s="1"/>
  <c r="G11" i="7" a="1"/>
  <c r="G11" i="7" s="1"/>
  <c r="G16" i="7" a="1"/>
  <c r="G16" i="7" s="1"/>
  <c r="G21" i="7" a="1"/>
  <c r="G21" i="7" s="1"/>
  <c r="G27" i="7" a="1"/>
  <c r="G27" i="7" s="1"/>
  <c r="G32" i="7" a="1"/>
  <c r="G32" i="7" s="1"/>
  <c r="G37" i="7" a="1"/>
  <c r="G37" i="7" s="1"/>
  <c r="G43" i="7" a="1"/>
  <c r="G43" i="7" s="1"/>
  <c r="G48" i="7" a="1"/>
  <c r="G48" i="7" s="1"/>
  <c r="G53" i="7" a="1"/>
  <c r="G53" i="7" s="1"/>
  <c r="G59" i="7" a="1"/>
  <c r="G59" i="7" s="1"/>
  <c r="G64" i="7" a="1"/>
  <c r="G64" i="7" s="1"/>
  <c r="G69" i="7" a="1"/>
  <c r="G69" i="7" s="1"/>
  <c r="G75" i="7" a="1"/>
  <c r="G75" i="7" s="1"/>
  <c r="G80" i="7" a="1"/>
  <c r="G80" i="7" s="1"/>
  <c r="G85" i="7" a="1"/>
  <c r="G85" i="7" s="1"/>
  <c r="G91" i="7" a="1"/>
  <c r="G91" i="7" s="1"/>
  <c r="G96" i="7" a="1"/>
  <c r="G96" i="7" s="1"/>
  <c r="G101" i="7" a="1"/>
  <c r="G101" i="7" s="1"/>
  <c r="G107" i="7" a="1"/>
  <c r="G107" i="7" s="1"/>
  <c r="G112" i="7" a="1"/>
  <c r="G112" i="7" s="1"/>
  <c r="G117" i="7" a="1"/>
  <c r="G117" i="7" s="1"/>
  <c r="G123" i="7" a="1"/>
  <c r="G123" i="7" s="1"/>
  <c r="G128" i="7" a="1"/>
  <c r="G128" i="7" s="1"/>
  <c r="G22" i="7" a="1"/>
  <c r="G22" i="7" s="1"/>
  <c r="G38" i="7" a="1"/>
  <c r="G38" i="7" s="1"/>
  <c r="G54" i="7" a="1"/>
  <c r="G54" i="7" s="1"/>
  <c r="G70" i="7" a="1"/>
  <c r="G70" i="7" s="1"/>
  <c r="G86" i="7" a="1"/>
  <c r="G86" i="7" s="1"/>
  <c r="G102" i="7" a="1"/>
  <c r="G102" i="7" s="1"/>
  <c r="G118" i="7" a="1"/>
  <c r="G118" i="7" s="1"/>
  <c r="G134" i="7" a="1"/>
  <c r="G134" i="7" s="1"/>
  <c r="G150" i="7" a="1"/>
  <c r="G150" i="7" s="1"/>
  <c r="G166" i="7" a="1"/>
  <c r="G166" i="7" s="1"/>
  <c r="G182" i="7" a="1"/>
  <c r="G182" i="7" s="1"/>
  <c r="G198" i="7" a="1"/>
  <c r="G198" i="7" s="1"/>
  <c r="G214" i="7" a="1"/>
  <c r="G214" i="7" s="1"/>
  <c r="G230" i="7" a="1"/>
  <c r="G230" i="7" s="1"/>
  <c r="G246" i="7" a="1"/>
  <c r="G246" i="7" s="1"/>
  <c r="G262" i="7" a="1"/>
  <c r="G262" i="7" s="1"/>
  <c r="G278" i="7" a="1"/>
  <c r="G278" i="7" s="1"/>
  <c r="G294" i="7" a="1"/>
  <c r="G294" i="7" s="1"/>
  <c r="G310" i="7" a="1"/>
  <c r="G310" i="7" s="1"/>
  <c r="G326" i="7" a="1"/>
  <c r="G326" i="7" s="1"/>
  <c r="G342" i="7" a="1"/>
  <c r="G342" i="7" s="1"/>
  <c r="G7" i="7" a="1"/>
  <c r="G7" i="7" s="1"/>
  <c r="G12" i="7" a="1"/>
  <c r="G12" i="7" s="1"/>
  <c r="G17" i="7" a="1"/>
  <c r="G17" i="7" s="1"/>
  <c r="G23" i="7" a="1"/>
  <c r="G23" i="7" s="1"/>
  <c r="G28" i="7" a="1"/>
  <c r="G28" i="7" s="1"/>
  <c r="G33" i="7" a="1"/>
  <c r="G33" i="7" s="1"/>
  <c r="G39" i="7" a="1"/>
  <c r="G39" i="7" s="1"/>
  <c r="G44" i="7" a="1"/>
  <c r="G44" i="7" s="1"/>
  <c r="G49" i="7" a="1"/>
  <c r="G49" i="7" s="1"/>
  <c r="G55" i="7" a="1"/>
  <c r="G55" i="7" s="1"/>
  <c r="G60" i="7" a="1"/>
  <c r="G60" i="7" s="1"/>
  <c r="G65" i="7" a="1"/>
  <c r="G65" i="7" s="1"/>
  <c r="G71" i="7" a="1"/>
  <c r="G71" i="7" s="1"/>
  <c r="G76" i="7" a="1"/>
  <c r="G76" i="7" s="1"/>
  <c r="G81" i="7" a="1"/>
  <c r="G81" i="7" s="1"/>
  <c r="G87" i="7" a="1"/>
  <c r="G87" i="7" s="1"/>
  <c r="G92" i="7" a="1"/>
  <c r="G92" i="7" s="1"/>
  <c r="G97" i="7" a="1"/>
  <c r="G97" i="7" s="1"/>
  <c r="G103" i="7" a="1"/>
  <c r="G103" i="7" s="1"/>
  <c r="G108" i="7" a="1"/>
  <c r="G108" i="7" s="1"/>
  <c r="G113" i="7" a="1"/>
  <c r="G113" i="7" s="1"/>
  <c r="G119" i="7" a="1"/>
  <c r="G119" i="7" s="1"/>
  <c r="G124" i="7" a="1"/>
  <c r="G124" i="7" s="1"/>
  <c r="G18" i="7" a="1"/>
  <c r="G18" i="7" s="1"/>
  <c r="G34" i="7" a="1"/>
  <c r="G34" i="7" s="1"/>
  <c r="G50" i="7" a="1"/>
  <c r="G50" i="7" s="1"/>
  <c r="G66" i="7" a="1"/>
  <c r="G66" i="7" s="1"/>
  <c r="G82" i="7" a="1"/>
  <c r="G82" i="7" s="1"/>
  <c r="G98" i="7" a="1"/>
  <c r="G98" i="7" s="1"/>
  <c r="G114" i="7" a="1"/>
  <c r="G114" i="7" s="1"/>
  <c r="G130" i="7" a="1"/>
  <c r="G130" i="7" s="1"/>
  <c r="G146" i="7" a="1"/>
  <c r="G146" i="7" s="1"/>
  <c r="G162" i="7" a="1"/>
  <c r="G162" i="7" s="1"/>
  <c r="G178" i="7" a="1"/>
  <c r="G178" i="7" s="1"/>
  <c r="G194" i="7" a="1"/>
  <c r="G194" i="7" s="1"/>
  <c r="G210" i="7" a="1"/>
  <c r="G210" i="7" s="1"/>
  <c r="G226" i="7" a="1"/>
  <c r="G226" i="7" s="1"/>
  <c r="G242" i="7" a="1"/>
  <c r="G242" i="7" s="1"/>
  <c r="G258" i="7" a="1"/>
  <c r="G258" i="7" s="1"/>
  <c r="G274" i="7" a="1"/>
  <c r="G274" i="7" s="1"/>
  <c r="G290" i="7" a="1"/>
  <c r="G290" i="7" s="1"/>
  <c r="G306" i="7" a="1"/>
  <c r="G306" i="7" s="1"/>
  <c r="G322" i="7" a="1"/>
  <c r="G322" i="7" s="1"/>
  <c r="G8" i="7" a="1"/>
  <c r="G8" i="7" s="1"/>
  <c r="G13" i="7" a="1"/>
  <c r="G13" i="7" s="1"/>
  <c r="G19" i="7" a="1"/>
  <c r="G19" i="7" s="1"/>
  <c r="G24" i="7" a="1"/>
  <c r="G24" i="7" s="1"/>
  <c r="G29" i="7" a="1"/>
  <c r="G29" i="7" s="1"/>
  <c r="G35" i="7" a="1"/>
  <c r="G35" i="7" s="1"/>
  <c r="G40" i="7" a="1"/>
  <c r="G40" i="7" s="1"/>
  <c r="G45" i="7" a="1"/>
  <c r="G45" i="7" s="1"/>
  <c r="G51" i="7" a="1"/>
  <c r="G51" i="7" s="1"/>
  <c r="G56" i="7" a="1"/>
  <c r="G56" i="7" s="1"/>
  <c r="G61" i="7" a="1"/>
  <c r="G61" i="7" s="1"/>
  <c r="G67" i="7" a="1"/>
  <c r="G67" i="7" s="1"/>
  <c r="G72" i="7" a="1"/>
  <c r="G72" i="7" s="1"/>
  <c r="G77" i="7" a="1"/>
  <c r="G77" i="7" s="1"/>
  <c r="G83" i="7" a="1"/>
  <c r="G83" i="7" s="1"/>
  <c r="G88" i="7" a="1"/>
  <c r="G88" i="7" s="1"/>
  <c r="G93" i="7" a="1"/>
  <c r="G93" i="7" s="1"/>
  <c r="G99" i="7" a="1"/>
  <c r="G99" i="7" s="1"/>
  <c r="G104" i="7" a="1"/>
  <c r="G104" i="7" s="1"/>
  <c r="G109" i="7" a="1"/>
  <c r="G109" i="7" s="1"/>
  <c r="G115" i="7" a="1"/>
  <c r="G115" i="7" s="1"/>
  <c r="G120" i="7" a="1"/>
  <c r="G120" i="7" s="1"/>
  <c r="G125" i="7" a="1"/>
  <c r="G125" i="7" s="1"/>
  <c r="G14" i="7" a="1"/>
  <c r="G14" i="7" s="1"/>
  <c r="G30" i="7" a="1"/>
  <c r="G30" i="7" s="1"/>
  <c r="G46" i="7" a="1"/>
  <c r="G46" i="7" s="1"/>
  <c r="G62" i="7" a="1"/>
  <c r="G62" i="7" s="1"/>
  <c r="G78" i="7" a="1"/>
  <c r="G78" i="7" s="1"/>
  <c r="G94" i="7" a="1"/>
  <c r="G94" i="7" s="1"/>
  <c r="G110" i="7" a="1"/>
  <c r="G110" i="7" s="1"/>
  <c r="G126" i="7" a="1"/>
  <c r="G126" i="7" s="1"/>
  <c r="G142" i="7" a="1"/>
  <c r="G142" i="7" s="1"/>
  <c r="G158" i="7" a="1"/>
  <c r="G158" i="7" s="1"/>
  <c r="G174" i="7" a="1"/>
  <c r="G174" i="7" s="1"/>
  <c r="G190" i="7" a="1"/>
  <c r="G190" i="7" s="1"/>
  <c r="G206" i="7" a="1"/>
  <c r="G206" i="7" s="1"/>
  <c r="G9" i="7" a="1"/>
  <c r="G9" i="7" s="1"/>
  <c r="G31" i="7" a="1"/>
  <c r="G31" i="7" s="1"/>
  <c r="G52" i="7" a="1"/>
  <c r="G52" i="7" s="1"/>
  <c r="G73" i="7" a="1"/>
  <c r="G73" i="7" s="1"/>
  <c r="G95" i="7" a="1"/>
  <c r="G95" i="7" s="1"/>
  <c r="G116" i="7" a="1"/>
  <c r="G116" i="7" s="1"/>
  <c r="G132" i="7" a="1"/>
  <c r="G132" i="7" s="1"/>
  <c r="G140" i="7" a="1"/>
  <c r="G140" i="7" s="1"/>
  <c r="G157" i="7" a="1"/>
  <c r="G157" i="7" s="1"/>
  <c r="G165" i="7" a="1"/>
  <c r="G165" i="7" s="1"/>
  <c r="G175" i="7" a="1"/>
  <c r="G175" i="7" s="1"/>
  <c r="G183" i="7" a="1"/>
  <c r="G183" i="7" s="1"/>
  <c r="G200" i="7" a="1"/>
  <c r="G200" i="7" s="1"/>
  <c r="G10" i="7" a="1"/>
  <c r="G10" i="7" s="1"/>
  <c r="G74" i="7" a="1"/>
  <c r="G74" i="7" s="1"/>
  <c r="G141" i="7" a="1"/>
  <c r="G141" i="7" s="1"/>
  <c r="G149" i="7" a="1"/>
  <c r="G149" i="7" s="1"/>
  <c r="G159" i="7" a="1"/>
  <c r="G159" i="7" s="1"/>
  <c r="G167" i="7" a="1"/>
  <c r="G167" i="7" s="1"/>
  <c r="G184" i="7" a="1"/>
  <c r="G184" i="7" s="1"/>
  <c r="G192" i="7" a="1"/>
  <c r="G192" i="7" s="1"/>
  <c r="G201" i="7" a="1"/>
  <c r="G201" i="7" s="1"/>
  <c r="G209" i="7" a="1"/>
  <c r="G209" i="7" s="1"/>
  <c r="G231" i="7" a="1"/>
  <c r="G231" i="7" s="1"/>
  <c r="G238" i="7" a="1"/>
  <c r="G238" i="7" s="1"/>
  <c r="G252" i="7" a="1"/>
  <c r="G252" i="7" s="1"/>
  <c r="G266" i="7" a="1"/>
  <c r="G266" i="7" s="1"/>
  <c r="G273" i="7" a="1"/>
  <c r="G273" i="7" s="1"/>
  <c r="G295" i="7" a="1"/>
  <c r="G295" i="7" s="1"/>
  <c r="G302" i="7" a="1"/>
  <c r="G302" i="7" s="1"/>
  <c r="G316" i="7" a="1"/>
  <c r="G316" i="7" s="1"/>
  <c r="G329" i="7" a="1"/>
  <c r="G329" i="7" s="1"/>
  <c r="G341" i="7" a="1"/>
  <c r="G341" i="7" s="1"/>
  <c r="G347" i="7" a="1"/>
  <c r="G347" i="7" s="1"/>
  <c r="G356" i="7" a="1"/>
  <c r="G356" i="7" s="1"/>
  <c r="G365" i="7" a="1"/>
  <c r="G365" i="7" s="1"/>
  <c r="G374" i="7" a="1"/>
  <c r="G374" i="7" s="1"/>
  <c r="G379" i="7" a="1"/>
  <c r="G379" i="7" s="1"/>
  <c r="G388" i="7" a="1"/>
  <c r="G388" i="7" s="1"/>
  <c r="G397" i="7" a="1"/>
  <c r="G397" i="7" s="1"/>
  <c r="G406" i="7" a="1"/>
  <c r="G406" i="7" s="1"/>
  <c r="G411" i="7" a="1"/>
  <c r="G411" i="7" s="1"/>
  <c r="G420" i="7" a="1"/>
  <c r="G420" i="7" s="1"/>
  <c r="G429" i="7" a="1"/>
  <c r="G429" i="7" s="1"/>
  <c r="G433" i="7" a="1"/>
  <c r="G433" i="7" s="1"/>
  <c r="G437" i="7" a="1"/>
  <c r="G437" i="7" s="1"/>
  <c r="G441" i="7" a="1"/>
  <c r="G441" i="7" s="1"/>
  <c r="G445" i="7" a="1"/>
  <c r="G445" i="7" s="1"/>
  <c r="G449" i="7" a="1"/>
  <c r="G449" i="7" s="1"/>
  <c r="G453" i="7" a="1"/>
  <c r="G453" i="7" s="1"/>
  <c r="G457" i="7" a="1"/>
  <c r="G457" i="7" s="1"/>
  <c r="G461" i="7" a="1"/>
  <c r="G461" i="7" s="1"/>
  <c r="G465" i="7" a="1"/>
  <c r="G465" i="7" s="1"/>
  <c r="G469" i="7" a="1"/>
  <c r="G469" i="7" s="1"/>
  <c r="G473" i="7" a="1"/>
  <c r="G473" i="7" s="1"/>
  <c r="G477" i="7" a="1"/>
  <c r="G477" i="7" s="1"/>
  <c r="G481" i="7" a="1"/>
  <c r="G481" i="7" s="1"/>
  <c r="G485" i="7" a="1"/>
  <c r="G485" i="7" s="1"/>
  <c r="G489" i="7" a="1"/>
  <c r="G489" i="7" s="1"/>
  <c r="G493" i="7" a="1"/>
  <c r="G493" i="7" s="1"/>
  <c r="G497" i="7" a="1"/>
  <c r="G497" i="7" s="1"/>
  <c r="G15" i="7" a="1"/>
  <c r="G15" i="7" s="1"/>
  <c r="G36" i="7" a="1"/>
  <c r="G36" i="7" s="1"/>
  <c r="G57" i="7" a="1"/>
  <c r="G57" i="7" s="1"/>
  <c r="G79" i="7" a="1"/>
  <c r="G79" i="7" s="1"/>
  <c r="G100" i="7" a="1"/>
  <c r="G100" i="7" s="1"/>
  <c r="G121" i="7" a="1"/>
  <c r="G121" i="7" s="1"/>
  <c r="G133" i="7" a="1"/>
  <c r="G133" i="7" s="1"/>
  <c r="G143" i="7" a="1"/>
  <c r="G143" i="7" s="1"/>
  <c r="G151" i="7" a="1"/>
  <c r="G151" i="7" s="1"/>
  <c r="G168" i="7" a="1"/>
  <c r="G168" i="7" s="1"/>
  <c r="G176" i="7" a="1"/>
  <c r="G176" i="7" s="1"/>
  <c r="G185" i="7" a="1"/>
  <c r="G185" i="7" s="1"/>
  <c r="G193" i="7" a="1"/>
  <c r="G193" i="7" s="1"/>
  <c r="G202" i="7" a="1"/>
  <c r="G202" i="7" s="1"/>
  <c r="G211" i="7" a="1"/>
  <c r="G211" i="7" s="1"/>
  <c r="G217" i="7" a="1"/>
  <c r="G217" i="7" s="1"/>
  <c r="G224" i="7" a="1"/>
  <c r="G224" i="7" s="1"/>
  <c r="G232" i="7" a="1"/>
  <c r="G232" i="7" s="1"/>
  <c r="G239" i="7" a="1"/>
  <c r="G239" i="7" s="1"/>
  <c r="G245" i="7" a="1"/>
  <c r="G245" i="7" s="1"/>
  <c r="G253" i="7" a="1"/>
  <c r="G253" i="7" s="1"/>
  <c r="G260" i="7" a="1"/>
  <c r="G260" i="7" s="1"/>
  <c r="G267" i="7" a="1"/>
  <c r="G267" i="7" s="1"/>
  <c r="G275" i="7" a="1"/>
  <c r="G275" i="7" s="1"/>
  <c r="G281" i="7" a="1"/>
  <c r="G281" i="7" s="1"/>
  <c r="G288" i="7" a="1"/>
  <c r="G288" i="7" s="1"/>
  <c r="G296" i="7" a="1"/>
  <c r="G296" i="7" s="1"/>
  <c r="G303" i="7" a="1"/>
  <c r="G303" i="7" s="1"/>
  <c r="G309" i="7" a="1"/>
  <c r="G309" i="7" s="1"/>
  <c r="G317" i="7" a="1"/>
  <c r="G317" i="7" s="1"/>
  <c r="G324" i="7" a="1"/>
  <c r="G324" i="7" s="1"/>
  <c r="G330" i="7" a="1"/>
  <c r="G330" i="7" s="1"/>
  <c r="G336" i="7" a="1"/>
  <c r="G336" i="7" s="1"/>
  <c r="G343" i="7" a="1"/>
  <c r="G343" i="7" s="1"/>
  <c r="G352" i="7" a="1"/>
  <c r="G352" i="7" s="1"/>
  <c r="G361" i="7" a="1"/>
  <c r="G361" i="7" s="1"/>
  <c r="G370" i="7" a="1"/>
  <c r="G370" i="7" s="1"/>
  <c r="G375" i="7" a="1"/>
  <c r="G375" i="7" s="1"/>
  <c r="G384" i="7" a="1"/>
  <c r="G384" i="7" s="1"/>
  <c r="G393" i="7" a="1"/>
  <c r="G393" i="7" s="1"/>
  <c r="G402" i="7" a="1"/>
  <c r="G402" i="7" s="1"/>
  <c r="G407" i="7" a="1"/>
  <c r="G407" i="7" s="1"/>
  <c r="G416" i="7" a="1"/>
  <c r="G416" i="7" s="1"/>
  <c r="G425" i="7" a="1"/>
  <c r="G425" i="7" s="1"/>
  <c r="G58" i="7" a="1"/>
  <c r="G58" i="7" s="1"/>
  <c r="G122" i="7" a="1"/>
  <c r="G122" i="7" s="1"/>
  <c r="G135" i="7" a="1"/>
  <c r="G135" i="7" s="1"/>
  <c r="G152" i="7" a="1"/>
  <c r="G152" i="7" s="1"/>
  <c r="G160" i="7" a="1"/>
  <c r="G160" i="7" s="1"/>
  <c r="G169" i="7" a="1"/>
  <c r="G169" i="7" s="1"/>
  <c r="G177" i="7" a="1"/>
  <c r="G177" i="7" s="1"/>
  <c r="G186" i="7" a="1"/>
  <c r="G186" i="7" s="1"/>
  <c r="G195" i="7" a="1"/>
  <c r="G195" i="7" s="1"/>
  <c r="G203" i="7" a="1"/>
  <c r="G203" i="7" s="1"/>
  <c r="G218" i="7" a="1"/>
  <c r="G218" i="7" s="1"/>
  <c r="G225" i="7" a="1"/>
  <c r="G225" i="7" s="1"/>
  <c r="G247" i="7" a="1"/>
  <c r="G247" i="7" s="1"/>
  <c r="G254" i="7" a="1"/>
  <c r="G254" i="7" s="1"/>
  <c r="G268" i="7" a="1"/>
  <c r="G268" i="7" s="1"/>
  <c r="G282" i="7" a="1"/>
  <c r="G282" i="7" s="1"/>
  <c r="G289" i="7" a="1"/>
  <c r="G289" i="7" s="1"/>
  <c r="G311" i="7" a="1"/>
  <c r="G311" i="7" s="1"/>
  <c r="G318" i="7" a="1"/>
  <c r="G318" i="7" s="1"/>
  <c r="G331" i="7" a="1"/>
  <c r="G331" i="7" s="1"/>
  <c r="G337" i="7" a="1"/>
  <c r="G337" i="7" s="1"/>
  <c r="G348" i="7" a="1"/>
  <c r="G348" i="7" s="1"/>
  <c r="G357" i="7" a="1"/>
  <c r="G357" i="7" s="1"/>
  <c r="G366" i="7" a="1"/>
  <c r="G366" i="7" s="1"/>
  <c r="G371" i="7" a="1"/>
  <c r="G371" i="7" s="1"/>
  <c r="G380" i="7" a="1"/>
  <c r="G380" i="7" s="1"/>
  <c r="G389" i="7" a="1"/>
  <c r="G389" i="7" s="1"/>
  <c r="G398" i="7" a="1"/>
  <c r="G398" i="7" s="1"/>
  <c r="G403" i="7" a="1"/>
  <c r="G403" i="7" s="1"/>
  <c r="G412" i="7" a="1"/>
  <c r="G412" i="7" s="1"/>
  <c r="G421" i="7" a="1"/>
  <c r="G421" i="7" s="1"/>
  <c r="G430" i="7" a="1"/>
  <c r="G430" i="7" s="1"/>
  <c r="G434" i="7" a="1"/>
  <c r="G434" i="7" s="1"/>
  <c r="G438" i="7" a="1"/>
  <c r="G438" i="7" s="1"/>
  <c r="G442" i="7" a="1"/>
  <c r="G442" i="7" s="1"/>
  <c r="G446" i="7" a="1"/>
  <c r="G446" i="7" s="1"/>
  <c r="G450" i="7" a="1"/>
  <c r="G450" i="7" s="1"/>
  <c r="G454" i="7" a="1"/>
  <c r="G454" i="7" s="1"/>
  <c r="G458" i="7" a="1"/>
  <c r="G458" i="7" s="1"/>
  <c r="G462" i="7" a="1"/>
  <c r="G462" i="7" s="1"/>
  <c r="G466" i="7" a="1"/>
  <c r="G466" i="7" s="1"/>
  <c r="G470" i="7" a="1"/>
  <c r="G470" i="7" s="1"/>
  <c r="G474" i="7" a="1"/>
  <c r="G474" i="7" s="1"/>
  <c r="G478" i="7" a="1"/>
  <c r="G478" i="7" s="1"/>
  <c r="G20" i="7" a="1"/>
  <c r="G20" i="7" s="1"/>
  <c r="G41" i="7" a="1"/>
  <c r="G41" i="7" s="1"/>
  <c r="G63" i="7" a="1"/>
  <c r="G63" i="7" s="1"/>
  <c r="G84" i="7" a="1"/>
  <c r="G84" i="7" s="1"/>
  <c r="G105" i="7" a="1"/>
  <c r="G105" i="7" s="1"/>
  <c r="G127" i="7" a="1"/>
  <c r="G127" i="7" s="1"/>
  <c r="G136" i="7" a="1"/>
  <c r="G136" i="7" s="1"/>
  <c r="G144" i="7" a="1"/>
  <c r="G144" i="7" s="1"/>
  <c r="G153" i="7" a="1"/>
  <c r="G153" i="7" s="1"/>
  <c r="G161" i="7" a="1"/>
  <c r="G161" i="7" s="1"/>
  <c r="G170" i="7" a="1"/>
  <c r="G170" i="7" s="1"/>
  <c r="G179" i="7" a="1"/>
  <c r="G179" i="7" s="1"/>
  <c r="G187" i="7" a="1"/>
  <c r="G187" i="7" s="1"/>
  <c r="G196" i="7" a="1"/>
  <c r="G196" i="7" s="1"/>
  <c r="G204" i="7" a="1"/>
  <c r="G204" i="7" s="1"/>
  <c r="G212" i="7" a="1"/>
  <c r="G212" i="7" s="1"/>
  <c r="G219" i="7" a="1"/>
  <c r="G219" i="7" s="1"/>
  <c r="G227" i="7" a="1"/>
  <c r="G227" i="7" s="1"/>
  <c r="G233" i="7" a="1"/>
  <c r="G233" i="7" s="1"/>
  <c r="G240" i="7" a="1"/>
  <c r="G240" i="7" s="1"/>
  <c r="G248" i="7" a="1"/>
  <c r="G248" i="7" s="1"/>
  <c r="G255" i="7" a="1"/>
  <c r="G255" i="7" s="1"/>
  <c r="G261" i="7" a="1"/>
  <c r="G261" i="7" s="1"/>
  <c r="G269" i="7" a="1"/>
  <c r="G269" i="7" s="1"/>
  <c r="G276" i="7" a="1"/>
  <c r="G276" i="7" s="1"/>
  <c r="G283" i="7" a="1"/>
  <c r="G283" i="7" s="1"/>
  <c r="G291" i="7" a="1"/>
  <c r="G291" i="7" s="1"/>
  <c r="G297" i="7" a="1"/>
  <c r="G297" i="7" s="1"/>
  <c r="G304" i="7" a="1"/>
  <c r="G304" i="7" s="1"/>
  <c r="G312" i="7" a="1"/>
  <c r="G312" i="7" s="1"/>
  <c r="G319" i="7" a="1"/>
  <c r="G319" i="7" s="1"/>
  <c r="G325" i="7" a="1"/>
  <c r="G325" i="7" s="1"/>
  <c r="G332" i="7" a="1"/>
  <c r="G332" i="7" s="1"/>
  <c r="G338" i="7" a="1"/>
  <c r="G338" i="7" s="1"/>
  <c r="G344" i="7" a="1"/>
  <c r="G344" i="7" s="1"/>
  <c r="G353" i="7" a="1"/>
  <c r="G353" i="7" s="1"/>
  <c r="G362" i="7" a="1"/>
  <c r="G362" i="7" s="1"/>
  <c r="G367" i="7" a="1"/>
  <c r="G367" i="7" s="1"/>
  <c r="G376" i="7" a="1"/>
  <c r="G376" i="7" s="1"/>
  <c r="G385" i="7" a="1"/>
  <c r="G385" i="7" s="1"/>
  <c r="G394" i="7" a="1"/>
  <c r="G394" i="7" s="1"/>
  <c r="G399" i="7" a="1"/>
  <c r="G399" i="7" s="1"/>
  <c r="G408" i="7" a="1"/>
  <c r="G408" i="7" s="1"/>
  <c r="G417" i="7" a="1"/>
  <c r="G417" i="7" s="1"/>
  <c r="G426" i="7" a="1"/>
  <c r="G426" i="7" s="1"/>
  <c r="G42" i="7" a="1"/>
  <c r="G42" i="7" s="1"/>
  <c r="G106" i="7" a="1"/>
  <c r="G106" i="7" s="1"/>
  <c r="G137" i="7" a="1"/>
  <c r="G137" i="7" s="1"/>
  <c r="G145" i="7" a="1"/>
  <c r="G145" i="7" s="1"/>
  <c r="G154" i="7" a="1"/>
  <c r="G154" i="7" s="1"/>
  <c r="G163" i="7" a="1"/>
  <c r="G163" i="7" s="1"/>
  <c r="G171" i="7" a="1"/>
  <c r="G171" i="7" s="1"/>
  <c r="G180" i="7" a="1"/>
  <c r="G180" i="7" s="1"/>
  <c r="G188" i="7" a="1"/>
  <c r="G188" i="7" s="1"/>
  <c r="G205" i="7" a="1"/>
  <c r="G205" i="7" s="1"/>
  <c r="G220" i="7" a="1"/>
  <c r="G220" i="7" s="1"/>
  <c r="G234" i="7" a="1"/>
  <c r="G234" i="7" s="1"/>
  <c r="G241" i="7" a="1"/>
  <c r="G241" i="7" s="1"/>
  <c r="G263" i="7" a="1"/>
  <c r="G263" i="7" s="1"/>
  <c r="G270" i="7" a="1"/>
  <c r="G270" i="7" s="1"/>
  <c r="G284" i="7" a="1"/>
  <c r="G284" i="7" s="1"/>
  <c r="G298" i="7" a="1"/>
  <c r="G298" i="7" s="1"/>
  <c r="G305" i="7" a="1"/>
  <c r="G305" i="7" s="1"/>
  <c r="G327" i="7" a="1"/>
  <c r="G327" i="7" s="1"/>
  <c r="G339" i="7" a="1"/>
  <c r="G339" i="7" s="1"/>
  <c r="G349" i="7" a="1"/>
  <c r="G349" i="7" s="1"/>
  <c r="G358" i="7" a="1"/>
  <c r="G358" i="7" s="1"/>
  <c r="G363" i="7" a="1"/>
  <c r="G363" i="7" s="1"/>
  <c r="G372" i="7" a="1"/>
  <c r="G372" i="7" s="1"/>
  <c r="G381" i="7" a="1"/>
  <c r="G381" i="7" s="1"/>
  <c r="G390" i="7" a="1"/>
  <c r="G390" i="7" s="1"/>
  <c r="G395" i="7" a="1"/>
  <c r="G395" i="7" s="1"/>
  <c r="G404" i="7" a="1"/>
  <c r="G404" i="7" s="1"/>
  <c r="G413" i="7" a="1"/>
  <c r="G413" i="7" s="1"/>
  <c r="G422" i="7" a="1"/>
  <c r="G422" i="7" s="1"/>
  <c r="G427" i="7" a="1"/>
  <c r="G427" i="7" s="1"/>
  <c r="G431" i="7" a="1"/>
  <c r="G431" i="7" s="1"/>
  <c r="G435" i="7" a="1"/>
  <c r="G435" i="7" s="1"/>
  <c r="G439" i="7" a="1"/>
  <c r="G439" i="7" s="1"/>
  <c r="G443" i="7" a="1"/>
  <c r="G443" i="7" s="1"/>
  <c r="G447" i="7" a="1"/>
  <c r="G447" i="7" s="1"/>
  <c r="G451" i="7" a="1"/>
  <c r="G451" i="7" s="1"/>
  <c r="G455" i="7" a="1"/>
  <c r="G455" i="7" s="1"/>
  <c r="G459" i="7" a="1"/>
  <c r="G459" i="7" s="1"/>
  <c r="G463" i="7" a="1"/>
  <c r="G463" i="7" s="1"/>
  <c r="G467" i="7" a="1"/>
  <c r="G467" i="7" s="1"/>
  <c r="G471" i="7" a="1"/>
  <c r="G471" i="7" s="1"/>
  <c r="G475" i="7" a="1"/>
  <c r="G475" i="7" s="1"/>
  <c r="G479" i="7" a="1"/>
  <c r="G479" i="7" s="1"/>
  <c r="G483" i="7" a="1"/>
  <c r="G483" i="7" s="1"/>
  <c r="G487" i="7" a="1"/>
  <c r="G487" i="7" s="1"/>
  <c r="G491" i="7" a="1"/>
  <c r="G491" i="7" s="1"/>
  <c r="G495" i="7" a="1"/>
  <c r="G495" i="7" s="1"/>
  <c r="G25" i="7" a="1"/>
  <c r="G25" i="7" s="1"/>
  <c r="G111" i="7" a="1"/>
  <c r="G111" i="7" s="1"/>
  <c r="G155" i="7" a="1"/>
  <c r="G155" i="7" s="1"/>
  <c r="G189" i="7" a="1"/>
  <c r="G189" i="7" s="1"/>
  <c r="G215" i="7" a="1"/>
  <c r="G215" i="7" s="1"/>
  <c r="G235" i="7" a="1"/>
  <c r="G235" i="7" s="1"/>
  <c r="G251" i="7" a="1"/>
  <c r="G251" i="7" s="1"/>
  <c r="G292" i="7" a="1"/>
  <c r="G292" i="7" s="1"/>
  <c r="G308" i="7" a="1"/>
  <c r="G308" i="7" s="1"/>
  <c r="G328" i="7" a="1"/>
  <c r="G328" i="7" s="1"/>
  <c r="G345" i="7" a="1"/>
  <c r="G345" i="7" s="1"/>
  <c r="G392" i="7" a="1"/>
  <c r="G392" i="7" s="1"/>
  <c r="G405" i="7" a="1"/>
  <c r="G405" i="7" s="1"/>
  <c r="G418" i="7" a="1"/>
  <c r="G418" i="7" s="1"/>
  <c r="G484" i="7" a="1"/>
  <c r="G484" i="7" s="1"/>
  <c r="G502" i="7" a="1"/>
  <c r="G502" i="7" s="1"/>
  <c r="G511" i="7" a="1"/>
  <c r="G511" i="7" s="1"/>
  <c r="G520" i="7" a="1"/>
  <c r="G520" i="7" s="1"/>
  <c r="G26" i="7" a="1"/>
  <c r="G26" i="7" s="1"/>
  <c r="G156" i="7" a="1"/>
  <c r="G156" i="7" s="1"/>
  <c r="G191" i="7" a="1"/>
  <c r="G191" i="7" s="1"/>
  <c r="G216" i="7" a="1"/>
  <c r="G216" i="7" s="1"/>
  <c r="G236" i="7" a="1"/>
  <c r="G236" i="7" s="1"/>
  <c r="G256" i="7" a="1"/>
  <c r="G256" i="7" s="1"/>
  <c r="G272" i="7" a="1"/>
  <c r="G272" i="7" s="1"/>
  <c r="G313" i="7" a="1"/>
  <c r="G313" i="7" s="1"/>
  <c r="G359" i="7" a="1"/>
  <c r="G359" i="7" s="1"/>
  <c r="G369" i="7" a="1"/>
  <c r="G369" i="7" s="1"/>
  <c r="G382" i="7" a="1"/>
  <c r="G382" i="7" s="1"/>
  <c r="G419" i="7" a="1"/>
  <c r="G419" i="7" s="1"/>
  <c r="G498" i="7" a="1"/>
  <c r="G498" i="7" s="1"/>
  <c r="G507" i="7" a="1"/>
  <c r="G507" i="7" s="1"/>
  <c r="G516" i="7" a="1"/>
  <c r="G516" i="7" s="1"/>
  <c r="G525" i="7" a="1"/>
  <c r="G525" i="7" s="1"/>
  <c r="G530" i="7" a="1"/>
  <c r="G530" i="7" s="1"/>
  <c r="G539" i="7" a="1"/>
  <c r="G539" i="7" s="1"/>
  <c r="G548" i="7" a="1"/>
  <c r="G548" i="7" s="1"/>
  <c r="G557" i="7" a="1"/>
  <c r="G557" i="7" s="1"/>
  <c r="G561" i="7" a="1"/>
  <c r="G561" i="7" s="1"/>
  <c r="G565" i="7" a="1"/>
  <c r="G565" i="7" s="1"/>
  <c r="G569" i="7" a="1"/>
  <c r="G569" i="7" s="1"/>
  <c r="G47" i="7" a="1"/>
  <c r="G47" i="7" s="1"/>
  <c r="G129" i="7" a="1"/>
  <c r="G129" i="7" s="1"/>
  <c r="G164" i="7" a="1"/>
  <c r="G164" i="7" s="1"/>
  <c r="G197" i="7" a="1"/>
  <c r="G197" i="7" s="1"/>
  <c r="G221" i="7" a="1"/>
  <c r="G221" i="7" s="1"/>
  <c r="G237" i="7" a="1"/>
  <c r="G237" i="7" s="1"/>
  <c r="G257" i="7" a="1"/>
  <c r="G257" i="7" s="1"/>
  <c r="G277" i="7" a="1"/>
  <c r="G277" i="7" s="1"/>
  <c r="G293" i="7" a="1"/>
  <c r="G293" i="7" s="1"/>
  <c r="G314" i="7" a="1"/>
  <c r="G314" i="7" s="1"/>
  <c r="G333" i="7" a="1"/>
  <c r="G333" i="7" s="1"/>
  <c r="G346" i="7" a="1"/>
  <c r="G346" i="7" s="1"/>
  <c r="G383" i="7" a="1"/>
  <c r="G383" i="7" s="1"/>
  <c r="G396" i="7" a="1"/>
  <c r="G396" i="7" s="1"/>
  <c r="G409" i="7" a="1"/>
  <c r="G409" i="7" s="1"/>
  <c r="G486" i="7" a="1"/>
  <c r="G486" i="7" s="1"/>
  <c r="G492" i="7" a="1"/>
  <c r="G492" i="7" s="1"/>
  <c r="G503" i="7" a="1"/>
  <c r="G503" i="7" s="1"/>
  <c r="G512" i="7" a="1"/>
  <c r="G512" i="7" s="1"/>
  <c r="G521" i="7" a="1"/>
  <c r="G521" i="7" s="1"/>
  <c r="G526" i="7" a="1"/>
  <c r="G526" i="7" s="1"/>
  <c r="G535" i="7" a="1"/>
  <c r="G535" i="7" s="1"/>
  <c r="G131" i="7" a="1"/>
  <c r="G131" i="7" s="1"/>
  <c r="G199" i="7" a="1"/>
  <c r="G199" i="7" s="1"/>
  <c r="G222" i="7" a="1"/>
  <c r="G222" i="7" s="1"/>
  <c r="G243" i="7" a="1"/>
  <c r="G243" i="7" s="1"/>
  <c r="G259" i="7" a="1"/>
  <c r="G259" i="7" s="1"/>
  <c r="G279" i="7" a="1"/>
  <c r="G279" i="7" s="1"/>
  <c r="G299" i="7" a="1"/>
  <c r="G299" i="7" s="1"/>
  <c r="G315" i="7" a="1"/>
  <c r="G315" i="7" s="1"/>
  <c r="G334" i="7" a="1"/>
  <c r="G334" i="7" s="1"/>
  <c r="G360" i="7" a="1"/>
  <c r="G360" i="7" s="1"/>
  <c r="G373" i="7" a="1"/>
  <c r="G373" i="7" s="1"/>
  <c r="G386" i="7" a="1"/>
  <c r="G386" i="7" s="1"/>
  <c r="G423" i="7" a="1"/>
  <c r="G423" i="7" s="1"/>
  <c r="G432" i="7" a="1"/>
  <c r="G432" i="7" s="1"/>
  <c r="G440" i="7" a="1"/>
  <c r="G440" i="7" s="1"/>
  <c r="G448" i="7" a="1"/>
  <c r="G448" i="7" s="1"/>
  <c r="G456" i="7" a="1"/>
  <c r="G456" i="7" s="1"/>
  <c r="G464" i="7" a="1"/>
  <c r="G464" i="7" s="1"/>
  <c r="G472" i="7" a="1"/>
  <c r="G472" i="7" s="1"/>
  <c r="G480" i="7" a="1"/>
  <c r="G480" i="7" s="1"/>
  <c r="G499" i="7" a="1"/>
  <c r="G499" i="7" s="1"/>
  <c r="G68" i="7" a="1"/>
  <c r="G68" i="7" s="1"/>
  <c r="G138" i="7" a="1"/>
  <c r="G138" i="7" s="1"/>
  <c r="G172" i="7" a="1"/>
  <c r="G172" i="7" s="1"/>
  <c r="G207" i="7" a="1"/>
  <c r="G207" i="7" s="1"/>
  <c r="G223" i="7" a="1"/>
  <c r="G223" i="7" s="1"/>
  <c r="G264" i="7" a="1"/>
  <c r="G264" i="7" s="1"/>
  <c r="G280" i="7" a="1"/>
  <c r="G280" i="7" s="1"/>
  <c r="G300" i="7" a="1"/>
  <c r="G300" i="7" s="1"/>
  <c r="G320" i="7" a="1"/>
  <c r="G320" i="7" s="1"/>
  <c r="G335" i="7" a="1"/>
  <c r="G335" i="7" s="1"/>
  <c r="G350" i="7" a="1"/>
  <c r="G350" i="7" s="1"/>
  <c r="G387" i="7" a="1"/>
  <c r="G387" i="7" s="1"/>
  <c r="G400" i="7" a="1"/>
  <c r="G400" i="7" s="1"/>
  <c r="G410" i="7" a="1"/>
  <c r="G410" i="7" s="1"/>
  <c r="G494" i="7" a="1"/>
  <c r="G494" i="7" s="1"/>
  <c r="G504" i="7" a="1"/>
  <c r="G504" i="7" s="1"/>
  <c r="G513" i="7" a="1"/>
  <c r="G513" i="7" s="1"/>
  <c r="G518" i="7" a="1"/>
  <c r="G518" i="7" s="1"/>
  <c r="G527" i="7" a="1"/>
  <c r="G527" i="7" s="1"/>
  <c r="G536" i="7" a="1"/>
  <c r="G536" i="7" s="1"/>
  <c r="G545" i="7" a="1"/>
  <c r="G545" i="7" s="1"/>
  <c r="G550" i="7" a="1"/>
  <c r="G550" i="7" s="1"/>
  <c r="G181" i="7" a="1"/>
  <c r="G181" i="7" s="1"/>
  <c r="G249" i="7" a="1"/>
  <c r="G249" i="7" s="1"/>
  <c r="G301" i="7" a="1"/>
  <c r="G301" i="7" s="1"/>
  <c r="G436" i="7" a="1"/>
  <c r="G436" i="7" s="1"/>
  <c r="G482" i="7" a="1"/>
  <c r="G482" i="7" s="1"/>
  <c r="G496" i="7" a="1"/>
  <c r="G496" i="7" s="1"/>
  <c r="G508" i="7" a="1"/>
  <c r="G508" i="7" s="1"/>
  <c r="G517" i="7" a="1"/>
  <c r="G517" i="7" s="1"/>
  <c r="G546" i="7" a="1"/>
  <c r="G546" i="7" s="1"/>
  <c r="G563" i="7" a="1"/>
  <c r="G563" i="7" s="1"/>
  <c r="G568" i="7" a="1"/>
  <c r="G568" i="7" s="1"/>
  <c r="G573" i="7" a="1"/>
  <c r="G573" i="7" s="1"/>
  <c r="G582" i="7" a="1"/>
  <c r="G582" i="7" s="1"/>
  <c r="G587" i="7" a="1"/>
  <c r="G587" i="7" s="1"/>
  <c r="G596" i="7" a="1"/>
  <c r="G596" i="7" s="1"/>
  <c r="G605" i="7" a="1"/>
  <c r="G605" i="7" s="1"/>
  <c r="G614" i="7" a="1"/>
  <c r="G614" i="7" s="1"/>
  <c r="G619" i="7" a="1"/>
  <c r="G619" i="7" s="1"/>
  <c r="G628" i="7" a="1"/>
  <c r="G628" i="7" s="1"/>
  <c r="G637" i="7" a="1"/>
  <c r="G637" i="7" s="1"/>
  <c r="G646" i="7" a="1"/>
  <c r="G646" i="7" s="1"/>
  <c r="G651" i="7" a="1"/>
  <c r="G651" i="7" s="1"/>
  <c r="G660" i="7" a="1"/>
  <c r="G660" i="7" s="1"/>
  <c r="G669" i="7" a="1"/>
  <c r="G669" i="7" s="1"/>
  <c r="G678" i="7" a="1"/>
  <c r="G678" i="7" s="1"/>
  <c r="G683" i="7" a="1"/>
  <c r="G683" i="7" s="1"/>
  <c r="G692" i="7" a="1"/>
  <c r="G692" i="7" s="1"/>
  <c r="G701" i="7" a="1"/>
  <c r="G701" i="7" s="1"/>
  <c r="G710" i="7" a="1"/>
  <c r="G710" i="7" s="1"/>
  <c r="G715" i="7" a="1"/>
  <c r="G715" i="7" s="1"/>
  <c r="G724" i="7" a="1"/>
  <c r="G724" i="7" s="1"/>
  <c r="G733" i="7" a="1"/>
  <c r="G733" i="7" s="1"/>
  <c r="G89" i="7" a="1"/>
  <c r="G89" i="7" s="1"/>
  <c r="G250" i="7" a="1"/>
  <c r="G250" i="7" s="1"/>
  <c r="G307" i="7" a="1"/>
  <c r="G307" i="7" s="1"/>
  <c r="G351" i="7" a="1"/>
  <c r="G351" i="7" s="1"/>
  <c r="G378" i="7" a="1"/>
  <c r="G378" i="7" s="1"/>
  <c r="G414" i="7" a="1"/>
  <c r="G414" i="7" s="1"/>
  <c r="G460" i="7" a="1"/>
  <c r="G460" i="7" s="1"/>
  <c r="G500" i="7" a="1"/>
  <c r="G500" i="7" s="1"/>
  <c r="G509" i="7" a="1"/>
  <c r="G509" i="7" s="1"/>
  <c r="G533" i="7" a="1"/>
  <c r="G533" i="7" s="1"/>
  <c r="G540" i="7" a="1"/>
  <c r="G540" i="7" s="1"/>
  <c r="G552" i="7" a="1"/>
  <c r="G552" i="7" s="1"/>
  <c r="G558" i="7" a="1"/>
  <c r="G558" i="7" s="1"/>
  <c r="G578" i="7" a="1"/>
  <c r="G578" i="7" s="1"/>
  <c r="G583" i="7" a="1"/>
  <c r="G583" i="7" s="1"/>
  <c r="G592" i="7" a="1"/>
  <c r="G592" i="7" s="1"/>
  <c r="G601" i="7" a="1"/>
  <c r="G601" i="7" s="1"/>
  <c r="G610" i="7" a="1"/>
  <c r="G610" i="7" s="1"/>
  <c r="G615" i="7" a="1"/>
  <c r="G615" i="7" s="1"/>
  <c r="G624" i="7" a="1"/>
  <c r="G624" i="7" s="1"/>
  <c r="G633" i="7" a="1"/>
  <c r="G633" i="7" s="1"/>
  <c r="G642" i="7" a="1"/>
  <c r="G642" i="7" s="1"/>
  <c r="G647" i="7" a="1"/>
  <c r="G647" i="7" s="1"/>
  <c r="G656" i="7" a="1"/>
  <c r="G656" i="7" s="1"/>
  <c r="G665" i="7" a="1"/>
  <c r="G665" i="7" s="1"/>
  <c r="G674" i="7" a="1"/>
  <c r="G674" i="7" s="1"/>
  <c r="G679" i="7" a="1"/>
  <c r="G679" i="7" s="1"/>
  <c r="G688" i="7" a="1"/>
  <c r="G688" i="7" s="1"/>
  <c r="G697" i="7" a="1"/>
  <c r="G697" i="7" s="1"/>
  <c r="G706" i="7" a="1"/>
  <c r="G706" i="7" s="1"/>
  <c r="G711" i="7" a="1"/>
  <c r="G711" i="7" s="1"/>
  <c r="G720" i="7" a="1"/>
  <c r="G720" i="7" s="1"/>
  <c r="G729" i="7" a="1"/>
  <c r="G729" i="7" s="1"/>
  <c r="G738" i="7" a="1"/>
  <c r="G738" i="7" s="1"/>
  <c r="G742" i="7" a="1"/>
  <c r="G742" i="7" s="1"/>
  <c r="G746" i="7" a="1"/>
  <c r="G746" i="7" s="1"/>
  <c r="G750" i="7" a="1"/>
  <c r="G750" i="7" s="1"/>
  <c r="G523" i="7" a="1"/>
  <c r="G523" i="7" s="1"/>
  <c r="G549" i="7" a="1"/>
  <c r="G549" i="7" s="1"/>
  <c r="G594" i="7" a="1"/>
  <c r="G594" i="7" s="1"/>
  <c r="G626" i="7" a="1"/>
  <c r="G626" i="7" s="1"/>
  <c r="G663" i="7" a="1"/>
  <c r="G663" i="7" s="1"/>
  <c r="G704" i="7" a="1"/>
  <c r="G704" i="7" s="1"/>
  <c r="G740" i="7" a="1"/>
  <c r="G740" i="7" s="1"/>
  <c r="G286" i="7" a="1"/>
  <c r="G286" i="7" s="1"/>
  <c r="G531" i="7" a="1"/>
  <c r="G531" i="7" s="1"/>
  <c r="G556" i="7" a="1"/>
  <c r="G556" i="7" s="1"/>
  <c r="G581" i="7" a="1"/>
  <c r="G581" i="7" s="1"/>
  <c r="G604" i="7" a="1"/>
  <c r="G604" i="7" s="1"/>
  <c r="G627" i="7" a="1"/>
  <c r="G627" i="7" s="1"/>
  <c r="G654" i="7" a="1"/>
  <c r="G654" i="7" s="1"/>
  <c r="G686" i="7" a="1"/>
  <c r="G686" i="7" s="1"/>
  <c r="G718" i="7" a="1"/>
  <c r="G718" i="7" s="1"/>
  <c r="G732" i="7" a="1"/>
  <c r="G732" i="7" s="1"/>
  <c r="G340" i="7" a="1"/>
  <c r="G340" i="7" s="1"/>
  <c r="G506" i="7" a="1"/>
  <c r="G506" i="7" s="1"/>
  <c r="G551" i="7" a="1"/>
  <c r="G551" i="7" s="1"/>
  <c r="G586" i="7" a="1"/>
  <c r="G586" i="7" s="1"/>
  <c r="G609" i="7" a="1"/>
  <c r="G609" i="7" s="1"/>
  <c r="G623" i="7" a="1"/>
  <c r="G623" i="7" s="1"/>
  <c r="G650" i="7" a="1"/>
  <c r="G650" i="7" s="1"/>
  <c r="G664" i="7" a="1"/>
  <c r="G664" i="7" s="1"/>
  <c r="G673" i="7" a="1"/>
  <c r="G673" i="7" s="1"/>
  <c r="G696" i="7" a="1"/>
  <c r="G696" i="7" s="1"/>
  <c r="G728" i="7" a="1"/>
  <c r="G728" i="7" s="1"/>
  <c r="G745" i="7" a="1"/>
  <c r="G745" i="7" s="1"/>
  <c r="G90" i="7" a="1"/>
  <c r="G90" i="7" s="1"/>
  <c r="G208" i="7" a="1"/>
  <c r="G208" i="7" s="1"/>
  <c r="G354" i="7" a="1"/>
  <c r="G354" i="7" s="1"/>
  <c r="G415" i="7" a="1"/>
  <c r="G415" i="7" s="1"/>
  <c r="G510" i="7" a="1"/>
  <c r="G510" i="7" s="1"/>
  <c r="G519" i="7" a="1"/>
  <c r="G519" i="7" s="1"/>
  <c r="G534" i="7" a="1"/>
  <c r="G534" i="7" s="1"/>
  <c r="G541" i="7" a="1"/>
  <c r="G541" i="7" s="1"/>
  <c r="G547" i="7" a="1"/>
  <c r="G547" i="7" s="1"/>
  <c r="G553" i="7" a="1"/>
  <c r="G553" i="7" s="1"/>
  <c r="G559" i="7" a="1"/>
  <c r="G559" i="7" s="1"/>
  <c r="G564" i="7" a="1"/>
  <c r="G564" i="7" s="1"/>
  <c r="G574" i="7" a="1"/>
  <c r="G574" i="7" s="1"/>
  <c r="G579" i="7" a="1"/>
  <c r="G579" i="7" s="1"/>
  <c r="G588" i="7" a="1"/>
  <c r="G588" i="7" s="1"/>
  <c r="G597" i="7" a="1"/>
  <c r="G597" i="7" s="1"/>
  <c r="G606" i="7" a="1"/>
  <c r="G606" i="7" s="1"/>
  <c r="G611" i="7" a="1"/>
  <c r="G611" i="7" s="1"/>
  <c r="G620" i="7" a="1"/>
  <c r="G620" i="7" s="1"/>
  <c r="G629" i="7" a="1"/>
  <c r="G629" i="7" s="1"/>
  <c r="G638" i="7" a="1"/>
  <c r="G638" i="7" s="1"/>
  <c r="G643" i="7" a="1"/>
  <c r="G643" i="7" s="1"/>
  <c r="G652" i="7" a="1"/>
  <c r="G652" i="7" s="1"/>
  <c r="G661" i="7" a="1"/>
  <c r="G661" i="7" s="1"/>
  <c r="G670" i="7" a="1"/>
  <c r="G670" i="7" s="1"/>
  <c r="G675" i="7" a="1"/>
  <c r="G675" i="7" s="1"/>
  <c r="G684" i="7" a="1"/>
  <c r="G684" i="7" s="1"/>
  <c r="G693" i="7" a="1"/>
  <c r="G693" i="7" s="1"/>
  <c r="G702" i="7" a="1"/>
  <c r="G702" i="7" s="1"/>
  <c r="G707" i="7" a="1"/>
  <c r="G707" i="7" s="1"/>
  <c r="G716" i="7" a="1"/>
  <c r="G716" i="7" s="1"/>
  <c r="G725" i="7" a="1"/>
  <c r="G725" i="7" s="1"/>
  <c r="G734" i="7" a="1"/>
  <c r="G734" i="7" s="1"/>
  <c r="G514" i="7" a="1"/>
  <c r="G514" i="7" s="1"/>
  <c r="G566" i="7" a="1"/>
  <c r="G566" i="7" s="1"/>
  <c r="G599" i="7" a="1"/>
  <c r="G599" i="7" s="1"/>
  <c r="G640" i="7" a="1"/>
  <c r="G640" i="7" s="1"/>
  <c r="G672" i="7" a="1"/>
  <c r="G672" i="7" s="1"/>
  <c r="G713" i="7" a="1"/>
  <c r="G713" i="7" s="1"/>
  <c r="G744" i="7" a="1"/>
  <c r="G744" i="7" s="1"/>
  <c r="G368" i="7" a="1"/>
  <c r="G368" i="7" s="1"/>
  <c r="G668" i="7" a="1"/>
  <c r="G668" i="7" s="1"/>
  <c r="G709" i="7" a="1"/>
  <c r="G709" i="7" s="1"/>
  <c r="G287" i="7" a="1"/>
  <c r="G287" i="7" s="1"/>
  <c r="G139" i="7" a="1"/>
  <c r="G139" i="7" s="1"/>
  <c r="G213" i="7" a="1"/>
  <c r="G213" i="7" s="1"/>
  <c r="G265" i="7" a="1"/>
  <c r="G265" i="7" s="1"/>
  <c r="G321" i="7" a="1"/>
  <c r="G321" i="7" s="1"/>
  <c r="G355" i="7" a="1"/>
  <c r="G355" i="7" s="1"/>
  <c r="G391" i="7" a="1"/>
  <c r="G391" i="7" s="1"/>
  <c r="G424" i="7" a="1"/>
  <c r="G424" i="7" s="1"/>
  <c r="G444" i="7" a="1"/>
  <c r="G444" i="7" s="1"/>
  <c r="G488" i="7" a="1"/>
  <c r="G488" i="7" s="1"/>
  <c r="G501" i="7" a="1"/>
  <c r="G501" i="7" s="1"/>
  <c r="G528" i="7" a="1"/>
  <c r="G528" i="7" s="1"/>
  <c r="G542" i="7" a="1"/>
  <c r="G542" i="7" s="1"/>
  <c r="G554" i="7" a="1"/>
  <c r="G554" i="7" s="1"/>
  <c r="G570" i="7" a="1"/>
  <c r="G570" i="7" s="1"/>
  <c r="G575" i="7" a="1"/>
  <c r="G575" i="7" s="1"/>
  <c r="G584" i="7" a="1"/>
  <c r="G584" i="7" s="1"/>
  <c r="G593" i="7" a="1"/>
  <c r="G593" i="7" s="1"/>
  <c r="G602" i="7" a="1"/>
  <c r="G602" i="7" s="1"/>
  <c r="G607" i="7" a="1"/>
  <c r="G607" i="7" s="1"/>
  <c r="G616" i="7" a="1"/>
  <c r="G616" i="7" s="1"/>
  <c r="G625" i="7" a="1"/>
  <c r="G625" i="7" s="1"/>
  <c r="G634" i="7" a="1"/>
  <c r="G634" i="7" s="1"/>
  <c r="G639" i="7" a="1"/>
  <c r="G639" i="7" s="1"/>
  <c r="G648" i="7" a="1"/>
  <c r="G648" i="7" s="1"/>
  <c r="G657" i="7" a="1"/>
  <c r="G657" i="7" s="1"/>
  <c r="G666" i="7" a="1"/>
  <c r="G666" i="7" s="1"/>
  <c r="G671" i="7" a="1"/>
  <c r="G671" i="7" s="1"/>
  <c r="G680" i="7" a="1"/>
  <c r="G680" i="7" s="1"/>
  <c r="G689" i="7" a="1"/>
  <c r="G689" i="7" s="1"/>
  <c r="G698" i="7" a="1"/>
  <c r="G698" i="7" s="1"/>
  <c r="G703" i="7" a="1"/>
  <c r="G703" i="7" s="1"/>
  <c r="G712" i="7" a="1"/>
  <c r="G712" i="7" s="1"/>
  <c r="G721" i="7" a="1"/>
  <c r="G721" i="7" s="1"/>
  <c r="G730" i="7" a="1"/>
  <c r="G730" i="7" s="1"/>
  <c r="G735" i="7" a="1"/>
  <c r="G735" i="7" s="1"/>
  <c r="G739" i="7" a="1"/>
  <c r="G739" i="7" s="1"/>
  <c r="G743" i="7" a="1"/>
  <c r="G743" i="7" s="1"/>
  <c r="G747" i="7" a="1"/>
  <c r="G747" i="7" s="1"/>
  <c r="G529" i="7" a="1"/>
  <c r="G529" i="7" s="1"/>
  <c r="G576" i="7" a="1"/>
  <c r="G576" i="7" s="1"/>
  <c r="G617" i="7" a="1"/>
  <c r="G617" i="7" s="1"/>
  <c r="G649" i="7" a="1"/>
  <c r="G649" i="7" s="1"/>
  <c r="G681" i="7" a="1"/>
  <c r="G681" i="7" s="1"/>
  <c r="G722" i="7" a="1"/>
  <c r="G722" i="7" s="1"/>
  <c r="G748" i="7" a="1"/>
  <c r="G748" i="7" s="1"/>
  <c r="G401" i="7" a="1"/>
  <c r="G401" i="7" s="1"/>
  <c r="G505" i="7" a="1"/>
  <c r="G505" i="7" s="1"/>
  <c r="G544" i="7" a="1"/>
  <c r="G544" i="7" s="1"/>
  <c r="G572" i="7" a="1"/>
  <c r="G572" i="7" s="1"/>
  <c r="G595" i="7" a="1"/>
  <c r="G595" i="7" s="1"/>
  <c r="G622" i="7" a="1"/>
  <c r="G622" i="7" s="1"/>
  <c r="G645" i="7" a="1"/>
  <c r="G645" i="7" s="1"/>
  <c r="G677" i="7" a="1"/>
  <c r="G677" i="7" s="1"/>
  <c r="G700" i="7" a="1"/>
  <c r="G700" i="7" s="1"/>
  <c r="G244" i="7" a="1"/>
  <c r="G244" i="7" s="1"/>
  <c r="G515" i="7" a="1"/>
  <c r="G515" i="7" s="1"/>
  <c r="G532" i="7" a="1"/>
  <c r="G532" i="7" s="1"/>
  <c r="G577" i="7" a="1"/>
  <c r="G577" i="7" s="1"/>
  <c r="G591" i="7" a="1"/>
  <c r="G591" i="7" s="1"/>
  <c r="G632" i="7" a="1"/>
  <c r="G632" i="7" s="1"/>
  <c r="G687" i="7" a="1"/>
  <c r="G687" i="7" s="1"/>
  <c r="G714" i="7" a="1"/>
  <c r="G714" i="7" s="1"/>
  <c r="G737" i="7" a="1"/>
  <c r="G737" i="7" s="1"/>
  <c r="G749" i="7" a="1"/>
  <c r="G749" i="7" s="1"/>
  <c r="G147" i="7" a="1"/>
  <c r="G147" i="7" s="1"/>
  <c r="G228" i="7" a="1"/>
  <c r="G228" i="7" s="1"/>
  <c r="G271" i="7" a="1"/>
  <c r="G271" i="7" s="1"/>
  <c r="G323" i="7" a="1"/>
  <c r="G323" i="7" s="1"/>
  <c r="G364" i="7" a="1"/>
  <c r="G364" i="7" s="1"/>
  <c r="G468" i="7" a="1"/>
  <c r="G468" i="7" s="1"/>
  <c r="G522" i="7" a="1"/>
  <c r="G522" i="7" s="1"/>
  <c r="G555" i="7" a="1"/>
  <c r="G555" i="7" s="1"/>
  <c r="G560" i="7" a="1"/>
  <c r="G560" i="7" s="1"/>
  <c r="G571" i="7" a="1"/>
  <c r="G571" i="7" s="1"/>
  <c r="G580" i="7" a="1"/>
  <c r="G580" i="7" s="1"/>
  <c r="G589" i="7" a="1"/>
  <c r="G589" i="7" s="1"/>
  <c r="G598" i="7" a="1"/>
  <c r="G598" i="7" s="1"/>
  <c r="G603" i="7" a="1"/>
  <c r="G603" i="7" s="1"/>
  <c r="G612" i="7" a="1"/>
  <c r="G612" i="7" s="1"/>
  <c r="G621" i="7" a="1"/>
  <c r="G621" i="7" s="1"/>
  <c r="G630" i="7" a="1"/>
  <c r="G630" i="7" s="1"/>
  <c r="G635" i="7" a="1"/>
  <c r="G635" i="7" s="1"/>
  <c r="G644" i="7" a="1"/>
  <c r="G644" i="7" s="1"/>
  <c r="G653" i="7" a="1"/>
  <c r="G653" i="7" s="1"/>
  <c r="G662" i="7" a="1"/>
  <c r="G662" i="7" s="1"/>
  <c r="G667" i="7" a="1"/>
  <c r="G667" i="7" s="1"/>
  <c r="G676" i="7" a="1"/>
  <c r="G676" i="7" s="1"/>
  <c r="G685" i="7" a="1"/>
  <c r="G685" i="7" s="1"/>
  <c r="G694" i="7" a="1"/>
  <c r="G694" i="7" s="1"/>
  <c r="G699" i="7" a="1"/>
  <c r="G699" i="7" s="1"/>
  <c r="G708" i="7" a="1"/>
  <c r="G708" i="7" s="1"/>
  <c r="G717" i="7" a="1"/>
  <c r="G717" i="7" s="1"/>
  <c r="G726" i="7" a="1"/>
  <c r="G726" i="7" s="1"/>
  <c r="G731" i="7" a="1"/>
  <c r="G731" i="7" s="1"/>
  <c r="G537" i="7" a="1"/>
  <c r="G537" i="7" s="1"/>
  <c r="G543" i="7" a="1"/>
  <c r="G543" i="7" s="1"/>
  <c r="G585" i="7" a="1"/>
  <c r="G585" i="7" s="1"/>
  <c r="G608" i="7" a="1"/>
  <c r="G608" i="7" s="1"/>
  <c r="G631" i="7" a="1"/>
  <c r="G631" i="7" s="1"/>
  <c r="G658" i="7" a="1"/>
  <c r="G658" i="7" s="1"/>
  <c r="G695" i="7" a="1"/>
  <c r="G695" i="7" s="1"/>
  <c r="G736" i="7" a="1"/>
  <c r="G736" i="7" s="1"/>
  <c r="G173" i="7" a="1"/>
  <c r="G173" i="7" s="1"/>
  <c r="G452" i="7" a="1"/>
  <c r="G452" i="7" s="1"/>
  <c r="G538" i="7" a="1"/>
  <c r="G538" i="7" s="1"/>
  <c r="G567" i="7" a="1"/>
  <c r="G567" i="7" s="1"/>
  <c r="G590" i="7" a="1"/>
  <c r="G590" i="7" s="1"/>
  <c r="G613" i="7" a="1"/>
  <c r="G613" i="7" s="1"/>
  <c r="G636" i="7" a="1"/>
  <c r="G636" i="7" s="1"/>
  <c r="G659" i="7" a="1"/>
  <c r="G659" i="7" s="1"/>
  <c r="G691" i="7" a="1"/>
  <c r="G691" i="7" s="1"/>
  <c r="G723" i="7" a="1"/>
  <c r="G723" i="7" s="1"/>
  <c r="G377" i="7" a="1"/>
  <c r="G377" i="7" s="1"/>
  <c r="G476" i="7" a="1"/>
  <c r="G476" i="7" s="1"/>
  <c r="G524" i="7" a="1"/>
  <c r="G524" i="7" s="1"/>
  <c r="G562" i="7" a="1"/>
  <c r="G562" i="7" s="1"/>
  <c r="G600" i="7" a="1"/>
  <c r="G600" i="7" s="1"/>
  <c r="G618" i="7" a="1"/>
  <c r="G618" i="7" s="1"/>
  <c r="G641" i="7" a="1"/>
  <c r="G641" i="7" s="1"/>
  <c r="G655" i="7" a="1"/>
  <c r="G655" i="7" s="1"/>
  <c r="G682" i="7" a="1"/>
  <c r="G682" i="7" s="1"/>
  <c r="G705" i="7" a="1"/>
  <c r="G705" i="7" s="1"/>
  <c r="G719" i="7" a="1"/>
  <c r="G719" i="7" s="1"/>
  <c r="G741" i="7" a="1"/>
  <c r="G741" i="7" s="1"/>
  <c r="G148" i="7" a="1"/>
  <c r="G148" i="7" s="1"/>
  <c r="G285" i="7" a="1"/>
  <c r="G285" i="7" s="1"/>
  <c r="G428" i="7" a="1"/>
  <c r="G428" i="7" s="1"/>
  <c r="G490" i="7" a="1"/>
  <c r="G490" i="7" s="1"/>
  <c r="G690" i="7" a="1"/>
  <c r="G690" i="7" s="1"/>
  <c r="G727" i="7" a="1"/>
  <c r="G727" i="7" s="1"/>
  <c r="G229" i="7" a="1"/>
  <c r="G229" i="7" s="1"/>
  <c r="G3" i="7" a="1"/>
  <c r="G3" i="7" s="1"/>
  <c r="AF187" i="4"/>
  <c r="AF114" i="4"/>
</calcChain>
</file>

<file path=xl/sharedStrings.xml><?xml version="1.0" encoding="utf-8"?>
<sst xmlns="http://schemas.openxmlformats.org/spreadsheetml/2006/main" count="6505" uniqueCount="4265">
  <si>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</si>
  <si>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</si>
  <si>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</si>
  <si>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</si>
  <si>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</si>
  <si>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</si>
  <si>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</si>
  <si>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</si>
  <si>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</si>
  <si>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</si>
  <si>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</si>
  <si>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</si>
  <si>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</si>
  <si>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</si>
  <si>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</si>
  <si>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</si>
  <si>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</si>
  <si>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</si>
  <si>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</si>
  <si>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</si>
  <si>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</si>
  <si>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</si>
  <si>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</si>
  <si>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</si>
  <si>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</si>
  <si>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</si>
  <si>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</si>
  <si>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</si>
  <si>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</si>
  <si>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</si>
  <si>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</si>
  <si>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</si>
  <si>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</si>
  <si>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</si>
  <si>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</si>
  <si>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</si>
  <si>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</si>
  <si>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</si>
  <si>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</si>
  <si>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</si>
  <si>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</si>
  <si>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</si>
  <si>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</si>
  <si>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</si>
  <si>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</si>
  <si>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</si>
  <si>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</si>
  <si>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</si>
  <si>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</si>
  <si>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</si>
  <si>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</si>
  <si>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</si>
  <si>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</si>
  <si>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</si>
  <si>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</si>
  <si>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</si>
  <si>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</si>
  <si>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</si>
  <si>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</si>
  <si>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</si>
  <si>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</si>
  <si>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</si>
  <si>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</si>
  <si>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</si>
  <si>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</si>
  <si>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</si>
  <si>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</si>
  <si>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</si>
  <si>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</si>
  <si>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</si>
  <si>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</si>
  <si>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</si>
  <si>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</si>
  <si>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</si>
  <si>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</si>
  <si>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</si>
  <si>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</si>
  <si>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</si>
  <si>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</si>
  <si>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</si>
  <si>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</si>
  <si>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</si>
  <si>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</si>
  <si>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</si>
  <si>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</si>
  <si>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</si>
  <si>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</si>
  <si>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</si>
  <si>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</si>
  <si>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</si>
  <si>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</si>
  <si>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</si>
  <si>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</si>
  <si>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</si>
  <si>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</si>
  <si>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</si>
  <si>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</si>
  <si>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</si>
  <si>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</si>
  <si>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</si>
  <si>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</si>
  <si>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</si>
  <si>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</si>
  <si>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</si>
  <si>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</si>
  <si>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</si>
  <si>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</si>
  <si>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</si>
  <si>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</si>
  <si>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</si>
  <si>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</si>
  <si>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</si>
  <si>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</si>
  <si>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</si>
  <si>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</si>
  <si>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</si>
  <si>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</si>
  <si>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</si>
  <si>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</si>
  <si>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</si>
  <si>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</si>
  <si>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</si>
  <si>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</si>
  <si>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</si>
  <si>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</si>
  <si>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</si>
  <si>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</si>
  <si>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</si>
  <si>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</si>
  <si>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</si>
  <si>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</si>
  <si>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</si>
  <si>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</si>
  <si>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</si>
  <si>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</si>
  <si>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</si>
  <si>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</si>
  <si>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</si>
  <si>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</si>
  <si>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</si>
  <si>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</si>
  <si>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</si>
  <si>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</si>
  <si>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</si>
  <si>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</si>
  <si>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</si>
  <si>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</si>
  <si>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</si>
  <si>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</si>
  <si>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</si>
  <si>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</si>
  <si>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</si>
  <si>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</si>
  <si>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</si>
  <si>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</si>
  <si>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</si>
  <si>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</si>
  <si>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</si>
  <si>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</si>
  <si>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</si>
  <si>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</si>
  <si>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</si>
  <si>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</si>
  <si>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</si>
  <si>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</si>
  <si>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</si>
  <si>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</si>
  <si>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</si>
  <si>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</si>
  <si>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</si>
  <si>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</si>
  <si>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</si>
  <si>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</si>
  <si>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</si>
  <si>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</si>
  <si>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</si>
  <si>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</si>
  <si>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</si>
  <si>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</si>
  <si>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</si>
  <si>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</si>
  <si>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</si>
  <si>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</si>
  <si>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</si>
  <si>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</si>
  <si>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</si>
  <si>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</si>
  <si>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</si>
  <si>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</si>
  <si>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</si>
  <si>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</si>
  <si>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</si>
  <si>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</si>
  <si>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</si>
  <si>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</si>
  <si>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</si>
  <si>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</si>
  <si>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</si>
  <si>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</si>
  <si>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</si>
  <si>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</si>
  <si>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</si>
  <si>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</si>
  <si>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</si>
  <si>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</si>
  <si>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</si>
  <si>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</si>
  <si>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</si>
  <si>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</si>
  <si>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</si>
  <si>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</si>
  <si>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</si>
  <si>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</si>
  <si>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</si>
  <si>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</si>
  <si>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</si>
  <si>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</si>
  <si>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</si>
  <si>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</si>
  <si>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</si>
  <si>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</si>
  <si>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</si>
  <si>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</si>
  <si>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</si>
  <si>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</si>
  <si>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</si>
  <si>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</si>
  <si>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</si>
  <si>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</si>
  <si>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</si>
  <si>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</si>
  <si>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</si>
  <si>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</si>
  <si>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</si>
  <si>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</si>
  <si>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</si>
  <si>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</si>
  <si>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</si>
  <si>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</si>
  <si>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</si>
  <si>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</si>
  <si>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</si>
  <si>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</si>
  <si>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</si>
  <si>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</si>
  <si>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</si>
  <si>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</si>
  <si>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</si>
  <si>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</si>
  <si>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</si>
  <si>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</si>
  <si>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</si>
  <si>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</si>
  <si>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</si>
  <si>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</si>
  <si>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</si>
  <si>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</si>
  <si>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</si>
  <si>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</si>
  <si>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</si>
  <si>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</si>
  <si>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</si>
  <si>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</si>
  <si>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</si>
  <si>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</si>
  <si>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</si>
  <si>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</si>
  <si>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</si>
  <si>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</si>
  <si>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</si>
  <si>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</si>
  <si>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</si>
  <si>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</si>
  <si>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</si>
  <si>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</si>
  <si>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</si>
  <si>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</si>
  <si>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</si>
  <si>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</si>
  <si>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</si>
  <si>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</si>
  <si>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</si>
  <si>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</si>
  <si>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</si>
  <si>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</si>
  <si>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</si>
  <si>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</si>
  <si>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</si>
  <si>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</si>
  <si>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</si>
  <si>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</si>
  <si>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</si>
  <si>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</si>
  <si>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</si>
  <si>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</si>
  <si>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</si>
  <si>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</si>
  <si>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</si>
  <si>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</si>
  <si>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</si>
  <si>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</si>
  <si>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</si>
  <si>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</si>
  <si>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</si>
  <si>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</si>
  <si>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</si>
  <si>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</si>
  <si>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</si>
  <si>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</si>
  <si>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</si>
  <si>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</si>
  <si>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</si>
  <si>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</si>
  <si>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</si>
  <si>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</si>
  <si>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</si>
  <si>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</si>
  <si>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</si>
  <si>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</si>
  <si>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</si>
  <si>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</si>
  <si>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</si>
  <si>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</si>
  <si>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</si>
  <si>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</si>
  <si>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</si>
  <si>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</si>
  <si>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</si>
  <si>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</si>
  <si>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</si>
  <si>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</si>
  <si>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</si>
  <si>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</si>
  <si>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</si>
  <si>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</si>
  <si>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</si>
  <si>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</si>
  <si>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</si>
  <si>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</si>
  <si>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</si>
  <si>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</si>
  <si>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</si>
  <si>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</si>
  <si>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</si>
  <si>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</si>
  <si>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</si>
  <si>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</si>
  <si>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</si>
  <si>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</si>
  <si>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</si>
  <si>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</si>
  <si>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</si>
  <si>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</si>
  <si>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</si>
  <si>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</si>
  <si>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</si>
  <si>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</si>
  <si>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</si>
  <si>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</si>
  <si>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</si>
  <si>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</si>
  <si>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</si>
  <si>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</si>
  <si>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</si>
  <si>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</si>
  <si>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</si>
  <si>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</si>
  <si>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</si>
  <si>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</si>
  <si>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</si>
  <si>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</si>
  <si>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</si>
  <si>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</si>
  <si>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</si>
  <si>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</si>
  <si>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</si>
  <si>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</si>
  <si>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</si>
  <si>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</si>
  <si>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</si>
  <si>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</si>
  <si>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</si>
  <si>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</si>
  <si>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</si>
  <si>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</si>
  <si>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</si>
  <si>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</si>
  <si>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</si>
  <si>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</si>
  <si>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</si>
  <si>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</si>
  <si>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</si>
  <si>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</si>
  <si>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</si>
  <si>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</si>
  <si>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</si>
  <si>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</si>
  <si>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</si>
  <si>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</si>
  <si>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</si>
  <si>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</si>
  <si>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</si>
  <si>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</si>
  <si>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</si>
  <si>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</si>
  <si>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</si>
  <si>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</si>
  <si>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</si>
  <si>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</si>
  <si>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</si>
  <si>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</si>
  <si>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</si>
  <si>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</si>
  <si>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</si>
  <si>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</si>
  <si>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</si>
  <si>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</si>
  <si>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</si>
  <si>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</si>
  <si>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</si>
  <si>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</si>
  <si>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</si>
  <si>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</si>
  <si>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</si>
  <si>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</si>
  <si>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</si>
  <si>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</si>
  <si>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</si>
  <si>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</si>
  <si>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</si>
  <si>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</si>
  <si>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</si>
  <si>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</si>
  <si>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</si>
  <si>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</si>
  <si>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</si>
  <si>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</si>
  <si>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</si>
  <si>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</si>
  <si>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</si>
  <si>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</si>
  <si>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</si>
  <si>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</si>
  <si>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</si>
  <si>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</si>
  <si>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</si>
  <si>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</si>
  <si>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</si>
  <si>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</si>
  <si>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</si>
  <si>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</si>
  <si>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</si>
  <si>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</si>
  <si>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</si>
  <si>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</si>
  <si>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</si>
  <si>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</si>
  <si>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</si>
  <si>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</si>
  <si>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</si>
  <si>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</si>
  <si>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</si>
  <si>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</si>
  <si>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</si>
  <si>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</si>
  <si>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</si>
  <si>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</si>
  <si>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</si>
  <si>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</si>
  <si>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</si>
  <si>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</si>
  <si>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</si>
  <si>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</si>
  <si>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</si>
  <si>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</si>
  <si>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</si>
  <si>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</si>
  <si>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</si>
  <si>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</si>
  <si>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</si>
  <si>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</si>
  <si>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</si>
  <si>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</si>
  <si>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</si>
  <si>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</si>
  <si>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</si>
  <si>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</si>
  <si>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</si>
  <si>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</si>
  <si>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</si>
  <si>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</si>
  <si>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</si>
  <si>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</si>
  <si>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</si>
  <si>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</si>
  <si>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</si>
  <si>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</si>
  <si>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</si>
  <si>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</si>
  <si>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</si>
  <si>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</si>
  <si>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</si>
  <si>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</si>
  <si>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</si>
  <si>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</si>
  <si>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</si>
  <si>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</si>
  <si>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</si>
  <si>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</si>
  <si>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</si>
  <si>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</si>
  <si>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</si>
  <si>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</si>
  <si>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</si>
  <si>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</si>
  <si>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</si>
  <si>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</si>
  <si>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</si>
  <si>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</si>
  <si>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</si>
  <si>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</si>
  <si>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</si>
  <si>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</si>
  <si>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</si>
  <si>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</si>
  <si>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</si>
  <si>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</si>
  <si>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</si>
  <si>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</si>
  <si>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</si>
  <si>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</si>
  <si>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</si>
  <si>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</si>
  <si>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</si>
  <si>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</si>
  <si>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</si>
  <si>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</si>
  <si>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</si>
  <si>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</si>
  <si>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</si>
  <si>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</si>
  <si>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</si>
  <si>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</si>
  <si>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</si>
  <si>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</si>
  <si>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</si>
  <si>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</si>
  <si>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</si>
  <si>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</si>
  <si>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</si>
  <si>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</si>
  <si>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</si>
  <si>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</si>
  <si>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</si>
  <si>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</si>
  <si>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</si>
  <si>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</si>
  <si>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</si>
  <si>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</si>
  <si>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</si>
  <si>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</si>
  <si>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</si>
  <si>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</si>
  <si>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</si>
  <si>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</si>
  <si>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</si>
  <si>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</si>
  <si>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</si>
  <si>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</si>
  <si>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</si>
  <si>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</si>
  <si>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</si>
  <si>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</si>
  <si>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</si>
  <si>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</si>
  <si>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</si>
  <si>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</si>
  <si>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</si>
  <si>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</si>
  <si>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</si>
  <si>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</si>
  <si>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</si>
  <si>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</si>
  <si>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</si>
  <si>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</si>
  <si>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</si>
  <si>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</si>
  <si>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</si>
  <si>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</si>
  <si>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</si>
  <si>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</si>
  <si>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</si>
  <si>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</si>
  <si>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</si>
  <si>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</si>
  <si>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</si>
  <si>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</si>
  <si>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</si>
  <si>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</si>
  <si>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</si>
  <si>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</si>
  <si>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</si>
  <si>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</si>
  <si>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</si>
  <si>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</si>
  <si>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</si>
  <si>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</si>
  <si>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</si>
  <si>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</si>
  <si>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</si>
  <si>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</si>
  <si>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</si>
  <si>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</si>
  <si>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</si>
  <si>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</si>
  <si>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</si>
  <si>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</si>
  <si>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</si>
  <si>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</si>
  <si>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</si>
  <si>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</si>
  <si>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</si>
  <si>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</si>
  <si>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</si>
  <si>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</si>
  <si>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</si>
  <si>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</si>
  <si>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</si>
  <si>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</si>
  <si>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</si>
  <si>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</si>
  <si>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</si>
  <si>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</si>
  <si>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</si>
  <si>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</si>
  <si>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</si>
  <si>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</si>
  <si>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</si>
  <si>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</si>
  <si>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</si>
  <si>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</si>
  <si>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</si>
  <si>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</si>
  <si>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</si>
  <si>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</si>
  <si>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</si>
  <si>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</si>
  <si>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</si>
  <si>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</si>
  <si>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</si>
  <si>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</si>
  <si>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</si>
  <si>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</si>
  <si>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</si>
  <si>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</si>
  <si>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</si>
  <si>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</si>
  <si>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</si>
  <si>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</si>
  <si>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</si>
  <si>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</si>
  <si>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</si>
  <si>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</si>
  <si>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</si>
  <si>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</si>
  <si>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</si>
  <si>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</si>
  <si>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</si>
  <si>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</si>
  <si>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</si>
  <si>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</si>
  <si>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</si>
  <si>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</si>
  <si>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</si>
  <si>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</si>
  <si>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</si>
  <si>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</si>
  <si>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</si>
  <si>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</si>
  <si>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</si>
  <si>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</si>
  <si>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</si>
  <si>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</si>
  <si>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</si>
  <si>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</si>
  <si>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</si>
  <si>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</si>
  <si>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</si>
  <si>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</si>
  <si>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</si>
  <si>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</si>
  <si>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</si>
  <si>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</si>
  <si>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</si>
  <si>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</si>
  <si>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</si>
  <si>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</si>
  <si>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</si>
  <si>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</si>
  <si>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</si>
  <si>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</si>
  <si>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</si>
  <si>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</si>
  <si>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</si>
  <si>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</si>
  <si>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</si>
  <si>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</si>
  <si>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</si>
  <si>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</si>
  <si>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</si>
  <si>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</si>
  <si>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</si>
  <si>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</si>
  <si>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</si>
  <si>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</si>
  <si>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</si>
  <si>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</si>
  <si>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</si>
  <si>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</si>
  <si>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</si>
  <si>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</si>
  <si>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</si>
  <si>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</si>
  <si>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</si>
  <si>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</si>
  <si>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</si>
  <si>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</si>
  <si>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</si>
  <si>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</si>
  <si>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</si>
  <si>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</si>
  <si>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</si>
  <si>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</si>
  <si>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</si>
  <si>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</si>
  <si>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</si>
  <si>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</si>
  <si>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</si>
  <si>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</si>
  <si>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</si>
  <si>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</si>
  <si>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</si>
  <si>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</si>
  <si>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</si>
  <si>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</si>
  <si>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</si>
  <si>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</si>
  <si>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</si>
  <si>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</si>
  <si>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</si>
  <si>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</si>
  <si>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</si>
  <si>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</si>
  <si>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</si>
  <si>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</si>
  <si>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</si>
  <si>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</si>
  <si>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</si>
  <si>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</si>
  <si>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</si>
  <si>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</si>
  <si>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</si>
  <si>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</si>
  <si>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</si>
  <si>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</si>
  <si>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</si>
  <si>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</si>
  <si>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</si>
  <si>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</si>
  <si>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</si>
  <si>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</si>
  <si>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</si>
  <si>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</si>
  <si>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</si>
  <si>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</si>
  <si>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</si>
  <si>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</si>
  <si>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</si>
  <si>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</si>
  <si>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</si>
  <si>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</si>
  <si>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</si>
  <si>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</si>
  <si>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</si>
  <si>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</si>
  <si>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</si>
  <si>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</si>
  <si>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</si>
  <si>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</si>
  <si>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</si>
  <si>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</si>
  <si>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</si>
  <si>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</si>
  <si>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</si>
  <si>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</si>
  <si>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</si>
  <si>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</si>
  <si>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</si>
  <si>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</si>
  <si>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</si>
  <si>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</si>
  <si>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</si>
  <si>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</si>
  <si>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</si>
  <si>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</si>
  <si>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</si>
  <si>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</si>
  <si>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</si>
  <si>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</si>
  <si>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</si>
  <si>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</si>
  <si>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</si>
  <si>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</si>
  <si>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</si>
  <si>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</si>
  <si>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</si>
  <si>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</si>
  <si>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</si>
  <si>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</si>
  <si>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</si>
  <si>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</si>
  <si>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</si>
  <si>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</si>
  <si>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</si>
  <si>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</si>
  <si>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</si>
  <si>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</si>
  <si>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</si>
  <si>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</si>
  <si>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</si>
  <si>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</si>
  <si>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</si>
  <si>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</si>
  <si>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</si>
  <si>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</si>
  <si>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</si>
  <si>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</si>
  <si>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</si>
  <si>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</si>
  <si>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</si>
  <si>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</si>
  <si>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</si>
  <si>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</si>
  <si>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</si>
  <si>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</si>
  <si>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</si>
  <si>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</si>
  <si>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</si>
  <si>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</si>
  <si>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</si>
  <si>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</si>
  <si>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</si>
  <si>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</si>
  <si>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</si>
  <si>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</si>
  <si>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</si>
  <si>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</si>
  <si>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</si>
  <si>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</si>
  <si>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</si>
  <si>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</si>
  <si>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</si>
  <si>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</si>
  <si>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</si>
  <si>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</si>
  <si>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</si>
  <si>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</si>
  <si>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</si>
  <si>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</si>
  <si>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</si>
  <si>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</si>
  <si>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</si>
  <si>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</si>
  <si>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</si>
  <si>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</si>
  <si>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</si>
  <si>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</si>
  <si>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</si>
  <si>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</si>
  <si>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</si>
  <si>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</si>
  <si>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</si>
  <si>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</si>
  <si>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</si>
  <si>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</si>
  <si>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</si>
  <si>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</si>
  <si>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</si>
  <si>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</si>
  <si>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</si>
  <si>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</si>
  <si>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</si>
  <si>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</si>
  <si>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</si>
  <si>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</si>
  <si>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</si>
  <si>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</si>
  <si>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</si>
  <si>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</si>
  <si>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</si>
  <si>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</si>
  <si>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</si>
  <si>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</si>
  <si>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</si>
  <si>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</si>
  <si>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</si>
  <si>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</si>
  <si>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</si>
  <si>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</si>
  <si>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</si>
  <si>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</si>
  <si>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</si>
  <si>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</si>
  <si>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</si>
  <si>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</si>
  <si>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</si>
  <si>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</si>
  <si>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</si>
  <si>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</si>
  <si>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</si>
  <si>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</si>
  <si>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</si>
  <si>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</si>
  <si>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</si>
  <si>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</si>
  <si>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</si>
  <si>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</si>
  <si>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</si>
  <si>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</si>
  <si>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</si>
  <si>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</si>
  <si>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</si>
  <si>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</si>
  <si>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</si>
  <si>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</si>
  <si>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</si>
  <si>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</si>
  <si>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</si>
  <si>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</si>
  <si>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</si>
  <si>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</si>
  <si>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</si>
  <si>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</si>
  <si>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</si>
  <si>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</si>
  <si>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</si>
  <si>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</si>
  <si>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</si>
  <si>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</si>
  <si>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</si>
  <si>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</si>
  <si>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</si>
  <si>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</si>
  <si>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</si>
  <si>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</si>
  <si>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</si>
  <si>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</si>
  <si>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</si>
  <si>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</si>
  <si>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</si>
  <si>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</si>
  <si>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</si>
  <si>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</si>
  <si>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</si>
  <si>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</si>
  <si>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</si>
  <si>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</si>
  <si>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</si>
  <si>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</si>
  <si>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</si>
  <si>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</si>
  <si>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</si>
  <si>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</si>
  <si>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</si>
  <si>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</si>
  <si>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</si>
  <si>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</si>
  <si>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</si>
  <si>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</si>
  <si>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</si>
  <si>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</si>
  <si>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</si>
  <si>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</si>
  <si>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</si>
  <si>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</si>
  <si>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</si>
  <si>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</si>
  <si>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</si>
  <si>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</si>
  <si>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</si>
  <si>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</si>
  <si>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</si>
  <si>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</si>
  <si>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</si>
  <si>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</si>
  <si>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</si>
  <si>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</si>
  <si>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</si>
  <si>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</si>
  <si>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</si>
  <si>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</si>
  <si>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</si>
  <si>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</si>
  <si>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</si>
  <si>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</si>
  <si>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</si>
  <si>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</si>
  <si>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</si>
  <si>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</si>
  <si>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</si>
  <si>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</si>
  <si>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</si>
  <si>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</si>
  <si>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</si>
  <si>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</si>
  <si>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</si>
  <si>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</si>
  <si>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</si>
  <si>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</si>
  <si>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</si>
  <si>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</si>
  <si>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</si>
  <si>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</si>
  <si>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</si>
  <si>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</si>
  <si>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</si>
  <si>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</si>
  <si>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</si>
  <si>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</si>
  <si>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</si>
  <si>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</si>
  <si>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</si>
  <si>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</si>
  <si>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</si>
  <si>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</si>
  <si>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</si>
  <si>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</si>
  <si>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</si>
  <si>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</si>
  <si>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</si>
  <si>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</si>
  <si>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</si>
  <si>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</si>
  <si>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</si>
  <si>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</si>
  <si>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</si>
  <si>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</si>
  <si>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</si>
  <si>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</si>
  <si>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</si>
  <si>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</si>
  <si>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</si>
  <si>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</si>
  <si>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</si>
  <si>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</si>
  <si>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</si>
  <si>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</si>
  <si>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</si>
  <si>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</si>
  <si>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</si>
  <si>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</si>
  <si>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</si>
  <si>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</si>
  <si>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</si>
  <si>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</si>
  <si>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</si>
  <si>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</si>
  <si>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</si>
  <si>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</si>
  <si>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</si>
  <si>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</si>
  <si>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</si>
  <si>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</si>
  <si>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</si>
  <si>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</si>
  <si>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</si>
  <si>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</si>
  <si>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</si>
  <si>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</si>
  <si>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</si>
  <si>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</si>
  <si>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</si>
  <si>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</si>
  <si>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</si>
  <si>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</si>
  <si>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</si>
  <si>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</si>
  <si>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</si>
  <si>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</si>
  <si>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</si>
  <si>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</si>
  <si>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</si>
  <si>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</si>
  <si>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</si>
  <si>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</si>
  <si>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</si>
  <si>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</si>
  <si>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</si>
  <si>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</si>
  <si>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</si>
  <si>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</si>
  <si>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</si>
  <si>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</si>
  <si>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</si>
  <si>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</si>
  <si>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</si>
  <si>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</si>
  <si>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</si>
  <si>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</si>
  <si>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</si>
  <si>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</si>
  <si>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</si>
  <si>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</si>
  <si>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</si>
  <si>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</si>
  <si>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</si>
  <si>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</si>
  <si>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</si>
  <si>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</si>
  <si>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</si>
  <si>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</si>
  <si>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</si>
  <si>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</si>
  <si>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</si>
  <si>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</si>
  <si>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</si>
  <si>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</si>
  <si>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</si>
  <si>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</si>
  <si>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</si>
  <si>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</si>
  <si>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</si>
  <si>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</si>
  <si>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</si>
  <si>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</si>
  <si>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</si>
  <si>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</si>
  <si>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</si>
  <si>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</si>
  <si>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</si>
  <si>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</si>
  <si>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</si>
  <si>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</si>
  <si>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</si>
  <si>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</si>
  <si>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</si>
  <si>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</si>
  <si>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</si>
  <si>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</si>
  <si>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</si>
  <si>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</si>
  <si>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</si>
  <si>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</si>
  <si>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</si>
  <si>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</si>
  <si>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</si>
  <si>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</si>
  <si>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</si>
  <si>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</si>
  <si>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</si>
  <si>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</si>
  <si>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</si>
  <si>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</si>
  <si>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</si>
  <si>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</si>
  <si>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</si>
  <si>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</si>
  <si>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</si>
  <si>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</si>
  <si>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</si>
  <si>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</si>
  <si>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</si>
  <si>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</si>
  <si>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</si>
  <si>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</si>
  <si>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</si>
  <si>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</si>
  <si>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</si>
  <si>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</si>
  <si>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</si>
  <si>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</si>
  <si>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</si>
  <si>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</si>
  <si>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</si>
  <si>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</si>
  <si>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</si>
  <si>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</si>
  <si>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</si>
  <si>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</si>
  <si>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</si>
  <si>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</si>
  <si>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</si>
  <si>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</si>
  <si>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</si>
  <si>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</si>
  <si>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</si>
  <si>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</si>
  <si>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</si>
  <si>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</si>
  <si>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</si>
  <si>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</si>
  <si>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</si>
  <si>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</si>
  <si>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</si>
  <si>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</si>
  <si>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</si>
  <si>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</si>
  <si>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</si>
  <si>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</si>
  <si>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</si>
  <si>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</si>
  <si>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</si>
  <si>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</si>
  <si>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</si>
  <si>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</si>
  <si>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</si>
  <si>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</si>
  <si>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</si>
  <si>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</si>
  <si>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</si>
  <si>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</si>
  <si>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</si>
  <si>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</si>
  <si>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</si>
  <si>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</si>
  <si>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</si>
  <si>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</si>
  <si>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</si>
  <si>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</si>
  <si>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</si>
  <si>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</si>
  <si>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</si>
  <si>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</si>
  <si>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</si>
  <si>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</si>
  <si>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</si>
  <si>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</si>
  <si>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</si>
  <si>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</si>
  <si>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</si>
  <si>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</si>
  <si>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</si>
  <si>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</si>
  <si>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</si>
  <si>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</si>
  <si>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</si>
  <si>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</si>
  <si>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</si>
  <si>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</si>
  <si>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</si>
  <si>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</si>
  <si>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</si>
  <si>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</si>
  <si>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</si>
  <si>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</si>
  <si>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</si>
  <si>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</si>
  <si>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</si>
  <si>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</si>
  <si>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</si>
  <si>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</si>
  <si>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</si>
  <si>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</si>
  <si>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</si>
  <si>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</si>
  <si>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</si>
  <si>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</si>
  <si>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</si>
  <si>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</si>
  <si>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</si>
  <si>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</si>
  <si>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</si>
  <si>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</si>
  <si>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</si>
  <si>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</si>
  <si>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</si>
  <si>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</si>
  <si>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</si>
  <si>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</si>
  <si>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</si>
  <si>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</si>
  <si>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</si>
  <si>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</si>
  <si>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</si>
  <si>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</si>
  <si>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</si>
  <si>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</si>
  <si>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</si>
  <si>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</si>
  <si>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</si>
  <si>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</si>
  <si>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</si>
  <si>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</si>
  <si>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</si>
  <si>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</si>
  <si>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</si>
  <si>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</si>
  <si>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</si>
  <si>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</si>
  <si>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</si>
  <si>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</si>
  <si>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</si>
  <si>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</si>
  <si>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</si>
  <si>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</si>
  <si>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</si>
  <si>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</si>
  <si>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</si>
  <si>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</si>
  <si>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</si>
  <si>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</si>
  <si>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</si>
  <si>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</si>
  <si>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</si>
  <si>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</si>
  <si>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</si>
  <si>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</si>
  <si>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</si>
  <si>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</si>
  <si>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</si>
  <si>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</si>
  <si>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</si>
  <si>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</si>
  <si>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</si>
  <si>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</si>
  <si>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</si>
  <si>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</si>
  <si>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</si>
  <si>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</si>
  <si>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</si>
  <si>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</si>
  <si>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</si>
  <si>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</si>
  <si>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</si>
  <si>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</si>
  <si>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</si>
  <si>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</si>
  <si>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</si>
  <si>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</si>
  <si>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</si>
  <si>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</si>
  <si>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</si>
  <si>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</si>
  <si>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</si>
  <si>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</si>
  <si>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</si>
  <si>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</si>
  <si>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</si>
  <si>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</si>
  <si>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</si>
  <si>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</si>
  <si>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</si>
  <si>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</si>
  <si>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</si>
  <si>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</si>
  <si>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</si>
  <si>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</si>
  <si>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</si>
  <si>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</si>
  <si>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</si>
  <si>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</si>
  <si>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</si>
  <si>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</si>
  <si>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</si>
  <si>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</si>
  <si>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</si>
  <si>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</si>
  <si>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</si>
  <si>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</si>
  <si>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</si>
  <si>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</si>
  <si>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</si>
  <si>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</si>
  <si>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</si>
  <si>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</si>
  <si>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</si>
  <si>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</si>
  <si>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</si>
  <si>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</si>
  <si>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</si>
  <si>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</si>
  <si>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</si>
  <si>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</si>
  <si>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</si>
  <si>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</si>
  <si>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</si>
  <si>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</si>
  <si>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</si>
  <si>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</si>
  <si>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</si>
  <si>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</si>
  <si>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</si>
  <si>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</si>
  <si>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</si>
  <si>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</si>
  <si>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</si>
  <si>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</si>
  <si>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</si>
  <si>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</si>
  <si>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</si>
  <si>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</si>
  <si>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</si>
  <si>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</si>
  <si>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</si>
  <si>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</si>
  <si>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</si>
  <si>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</si>
  <si>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</si>
  <si>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</si>
  <si>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</si>
  <si>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</si>
  <si>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</si>
  <si>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</si>
  <si>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</si>
  <si>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</si>
  <si>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</si>
  <si>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</si>
  <si>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</si>
  <si>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</si>
  <si>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</si>
  <si>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</si>
  <si>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</si>
  <si>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</si>
  <si>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</si>
  <si>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</si>
  <si>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</si>
  <si>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</si>
  <si>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</si>
  <si>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</si>
  <si>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</si>
  <si>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</si>
  <si>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</si>
  <si>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</si>
  <si>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</si>
  <si>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</si>
  <si>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</si>
  <si>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</si>
  <si>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</si>
  <si>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</si>
  <si>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</si>
  <si>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</si>
  <si>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</si>
  <si>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</si>
  <si>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</si>
  <si>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</si>
  <si>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</si>
  <si>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</si>
  <si>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</si>
  <si>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</si>
  <si>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</si>
  <si>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</si>
  <si>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</si>
  <si>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</si>
  <si>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</si>
  <si>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</si>
  <si>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</si>
  <si>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</si>
  <si>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</si>
  <si>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</si>
  <si>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</si>
  <si>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</si>
  <si>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</si>
  <si>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</si>
  <si>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</si>
  <si>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</si>
  <si>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</si>
  <si>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</si>
  <si>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</si>
  <si>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</si>
  <si>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</si>
  <si>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</si>
  <si>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</si>
  <si>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</si>
  <si>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</si>
  <si>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</si>
  <si>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</si>
  <si>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</si>
  <si>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</si>
  <si>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</si>
  <si>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</si>
  <si>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</si>
  <si>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</si>
  <si>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</si>
  <si>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</si>
  <si>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</si>
  <si>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</si>
  <si>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</si>
  <si>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</si>
  <si>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</si>
  <si>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</si>
  <si>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</si>
  <si>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</si>
  <si>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</si>
  <si>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</si>
  <si>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</si>
  <si>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</si>
  <si>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</si>
  <si>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</si>
  <si>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</si>
  <si>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</si>
  <si>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</si>
  <si>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</si>
  <si>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</si>
  <si>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</si>
  <si>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</si>
  <si>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</si>
  <si>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</si>
  <si>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</si>
  <si>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</si>
  <si>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</si>
  <si>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</si>
  <si>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</si>
  <si>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</si>
  <si>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</si>
  <si>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</si>
  <si>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</si>
  <si>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</si>
  <si>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</si>
  <si>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</si>
  <si>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</si>
  <si>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</si>
  <si>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</si>
  <si>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</si>
  <si>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</si>
  <si>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</si>
  <si>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</si>
  <si>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</si>
  <si>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</si>
  <si>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</si>
  <si>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</si>
  <si>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</si>
  <si>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</si>
  <si>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</si>
  <si>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</si>
  <si>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</si>
  <si>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</si>
  <si>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</si>
  <si>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</si>
  <si>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</si>
  <si>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</si>
  <si>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</si>
  <si>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</si>
  <si>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</si>
  <si>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</si>
  <si>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</si>
  <si>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</si>
  <si>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</si>
  <si>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</si>
  <si>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</si>
  <si>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</si>
  <si>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</si>
  <si>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</si>
  <si>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</si>
  <si>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</si>
  <si>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</si>
  <si>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</si>
  <si>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</si>
  <si>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</si>
  <si>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</si>
  <si>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</si>
  <si>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</si>
  <si>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</si>
  <si>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</si>
  <si>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</si>
  <si>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</si>
  <si>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</si>
  <si>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</si>
  <si>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</si>
  <si>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</si>
  <si>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</si>
  <si>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</si>
  <si>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</si>
  <si>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</si>
  <si>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</si>
  <si>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</si>
  <si>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</si>
  <si>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</si>
  <si>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</si>
  <si>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</si>
  <si>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</si>
  <si>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</si>
  <si>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</si>
  <si>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</si>
  <si>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</si>
  <si>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</si>
  <si>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</si>
  <si>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</si>
  <si>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</si>
  <si>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</si>
  <si>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</si>
  <si>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</si>
  <si>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</si>
  <si>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</si>
  <si>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</si>
  <si>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</si>
  <si>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</si>
  <si>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</si>
  <si>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</si>
  <si>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</si>
  <si>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</si>
  <si>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</si>
  <si>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</si>
  <si>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</si>
  <si>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</si>
  <si>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</si>
  <si>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</si>
  <si>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</si>
  <si>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</si>
  <si>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</si>
  <si>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</si>
  <si>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</si>
  <si>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</si>
  <si>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</si>
  <si>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</si>
  <si>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</si>
  <si>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</si>
  <si>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</si>
  <si>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</si>
  <si>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</si>
  <si>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</si>
  <si>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</si>
  <si>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</si>
  <si>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</si>
  <si>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</si>
  <si>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</si>
  <si>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</si>
  <si>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</si>
  <si>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</si>
  <si>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</si>
  <si>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</si>
  <si>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</si>
  <si>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</si>
  <si>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</si>
  <si>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</si>
  <si>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</si>
  <si>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</si>
  <si>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</si>
  <si>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</si>
  <si>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</si>
  <si>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</si>
  <si>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</si>
  <si>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</si>
  <si>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</si>
  <si>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</si>
  <si>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</si>
  <si>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</si>
  <si>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</si>
  <si>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</si>
  <si>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</si>
  <si>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</si>
  <si>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</si>
  <si>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</si>
  <si>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</si>
  <si>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</si>
  <si>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</si>
  <si>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</si>
  <si>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</si>
  <si>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</si>
  <si>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</si>
  <si>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</si>
  <si>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</si>
  <si>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</si>
  <si>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</si>
  <si>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</si>
  <si>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</si>
  <si>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</si>
  <si>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</si>
  <si>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</si>
  <si>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</si>
  <si>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</si>
  <si>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</si>
  <si>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</si>
  <si>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</si>
  <si>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</si>
  <si>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</si>
  <si>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</si>
  <si>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</si>
  <si>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</si>
  <si>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</si>
  <si>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</si>
  <si>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</si>
  <si>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</si>
  <si>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</si>
  <si>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</si>
  <si>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</si>
  <si>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</si>
  <si>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</si>
  <si>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</si>
  <si>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</si>
  <si>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</si>
  <si>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</si>
  <si>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</si>
  <si>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</si>
  <si>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</si>
  <si>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</si>
  <si>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</si>
  <si>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</si>
  <si>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</si>
  <si>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</si>
  <si>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</si>
  <si>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</si>
  <si>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</si>
  <si>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</si>
  <si>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</si>
  <si>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</si>
  <si>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</si>
  <si>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</si>
  <si>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</si>
  <si>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</si>
  <si>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</si>
  <si>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</si>
  <si>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</si>
  <si>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</si>
  <si>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</si>
  <si>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</si>
  <si>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</si>
  <si>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</si>
  <si>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</si>
  <si>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</si>
  <si>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</si>
  <si>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</si>
  <si>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</si>
  <si>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</si>
  <si>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</si>
  <si>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</si>
  <si>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</si>
  <si>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</si>
  <si>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</si>
  <si>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</si>
  <si>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</si>
  <si>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</si>
  <si>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</si>
  <si>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</si>
  <si>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</si>
  <si>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</si>
  <si>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</si>
  <si>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</si>
  <si>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</si>
  <si>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</si>
  <si>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</si>
  <si>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</si>
  <si>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</si>
  <si>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</si>
  <si>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</si>
  <si>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</si>
  <si>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</si>
  <si>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</si>
  <si>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</si>
  <si>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</si>
  <si>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</si>
  <si>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</si>
  <si>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</si>
  <si>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</si>
  <si>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</si>
  <si>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</si>
  <si>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</si>
  <si>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</si>
  <si>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</si>
  <si>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</si>
  <si>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</si>
  <si>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</si>
  <si>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</si>
  <si>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</si>
  <si>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</si>
  <si>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</si>
  <si>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</si>
  <si>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</si>
  <si>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</si>
  <si>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</si>
  <si>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</si>
  <si>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</si>
  <si>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</si>
  <si>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</si>
  <si>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</si>
  <si>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</si>
  <si>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</si>
  <si>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</si>
  <si>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</si>
  <si>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</si>
  <si>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</si>
  <si>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</si>
  <si>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</si>
  <si>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</si>
  <si>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</si>
  <si>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</si>
  <si>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</si>
  <si>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</si>
  <si>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</si>
  <si>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</si>
  <si>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</si>
  <si>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</si>
  <si>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</si>
  <si>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</si>
  <si>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</si>
  <si>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</si>
  <si>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</si>
  <si>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</si>
  <si>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</si>
  <si>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</si>
  <si>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</si>
  <si>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</si>
  <si>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</si>
  <si>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</si>
  <si>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</si>
  <si>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</si>
  <si>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</si>
  <si>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</si>
  <si>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</si>
  <si>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</si>
  <si>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</si>
  <si>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</si>
  <si>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</si>
  <si>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</si>
  <si>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</si>
  <si>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</si>
  <si>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</si>
  <si>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</si>
  <si>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</si>
  <si>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</si>
  <si>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</si>
  <si>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</si>
  <si>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</si>
  <si>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</si>
  <si>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</si>
  <si>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</si>
  <si>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</si>
  <si>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</si>
  <si>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</si>
  <si>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</si>
  <si>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</si>
  <si>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</si>
  <si>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</si>
  <si>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</si>
  <si>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</si>
  <si>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</si>
  <si>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</si>
  <si>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</si>
  <si>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</si>
  <si>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</si>
  <si>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</si>
  <si>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</si>
  <si>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</si>
  <si>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</si>
  <si>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</si>
  <si>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</si>
  <si>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</si>
  <si>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</si>
  <si>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</si>
  <si>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</si>
  <si>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</si>
  <si>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</si>
  <si>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</si>
  <si>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</si>
  <si>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</si>
  <si>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</si>
  <si>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</si>
  <si>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</si>
  <si>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</si>
  <si>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</si>
  <si>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</si>
  <si>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</si>
  <si>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</si>
  <si>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</si>
  <si>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</si>
  <si>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</si>
  <si>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</si>
  <si>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</si>
  <si>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</si>
  <si>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</si>
  <si>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</si>
  <si>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</si>
  <si>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</si>
  <si>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</si>
  <si>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</si>
  <si>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</si>
  <si>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</si>
  <si>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</si>
  <si>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</si>
  <si>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</si>
  <si>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</si>
  <si>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</si>
  <si>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</si>
  <si>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</si>
  <si>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</si>
  <si>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</si>
  <si>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</si>
  <si>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</si>
  <si>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</si>
  <si>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</si>
  <si>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</si>
  <si>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</si>
  <si>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</si>
  <si>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</si>
  <si>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</si>
  <si>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</si>
  <si>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</si>
  <si>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</si>
  <si>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</si>
  <si>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</si>
  <si>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</si>
  <si>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</si>
  <si>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</si>
  <si>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</si>
  <si>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</si>
  <si>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</si>
  <si>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</si>
  <si>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</si>
  <si>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</si>
  <si>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</si>
  <si>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</si>
  <si>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</si>
  <si>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</si>
  <si>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</si>
  <si>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</si>
  <si>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</si>
  <si>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</si>
  <si>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</si>
  <si>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</si>
  <si>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</si>
  <si>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</si>
  <si>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</si>
  <si>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</si>
  <si>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</si>
  <si>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</si>
  <si>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</si>
  <si>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</si>
  <si>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</si>
  <si>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</si>
  <si>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</si>
  <si>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</si>
  <si>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</si>
  <si>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</si>
  <si>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</si>
  <si>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</si>
  <si>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</si>
  <si>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</si>
  <si>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</si>
  <si>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</si>
  <si>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</si>
  <si>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</si>
  <si>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</si>
  <si>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</si>
  <si>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</si>
  <si>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</si>
  <si>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</si>
  <si>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</si>
  <si>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</si>
  <si>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</si>
  <si>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</si>
  <si>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</si>
  <si>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</si>
  <si>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</si>
  <si>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</si>
  <si>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</si>
  <si>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</si>
  <si>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</si>
  <si>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</si>
  <si>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</si>
  <si>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</si>
  <si>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</si>
  <si>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</si>
  <si>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</si>
  <si>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</si>
  <si>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</si>
  <si>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</si>
  <si>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</si>
  <si>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</si>
  <si>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</si>
  <si>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</si>
  <si>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</si>
  <si>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</si>
  <si>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</si>
  <si>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</si>
  <si>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</si>
  <si>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</si>
  <si>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</si>
  <si>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</si>
  <si>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</si>
  <si>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</si>
  <si>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</si>
  <si>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</si>
  <si>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</si>
  <si>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</si>
  <si>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</si>
  <si>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</si>
  <si>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</si>
  <si>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</si>
  <si>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</si>
  <si>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</si>
  <si>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</si>
  <si>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</si>
  <si>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</si>
  <si>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</si>
  <si>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</si>
  <si>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</si>
  <si>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</si>
  <si>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</si>
  <si>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</si>
  <si>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</si>
  <si>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</si>
  <si>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</si>
  <si>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</si>
  <si>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</si>
  <si>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</si>
  <si>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</si>
  <si>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</si>
  <si>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</si>
  <si>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</si>
  <si>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</si>
  <si>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</si>
  <si>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</si>
  <si>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</si>
  <si>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</si>
  <si>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</si>
  <si>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</si>
  <si>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</si>
  <si>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</si>
  <si>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</si>
  <si>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</si>
  <si>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</si>
  <si>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</si>
  <si>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</si>
  <si>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</si>
  <si>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</si>
  <si>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</si>
  <si>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</si>
  <si>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</si>
  <si>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</si>
  <si>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</si>
  <si>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</si>
  <si>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</si>
  <si>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</si>
  <si>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</si>
  <si>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</si>
  <si>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</si>
  <si>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</si>
  <si>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</si>
  <si>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</si>
  <si>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</si>
  <si>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</si>
  <si>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</si>
  <si>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</si>
  <si>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</si>
  <si>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</si>
  <si>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</si>
  <si>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</si>
  <si>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</si>
  <si>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</si>
  <si>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</si>
  <si>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</si>
  <si>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</si>
  <si>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</si>
  <si>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</si>
  <si>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</si>
  <si>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</si>
  <si>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</si>
  <si>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</si>
  <si>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</si>
  <si>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</si>
  <si>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</si>
  <si>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</si>
  <si>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</si>
  <si>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</si>
  <si>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</si>
  <si>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</si>
  <si>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</si>
  <si>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</si>
  <si>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</si>
  <si>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</si>
  <si>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</si>
  <si>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</si>
  <si>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</si>
  <si>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</si>
  <si>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</si>
  <si>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</si>
  <si>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</si>
  <si>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</si>
  <si>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</si>
  <si>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</si>
  <si>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</si>
  <si>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</si>
  <si>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</si>
  <si>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</si>
  <si>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</si>
  <si>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</si>
  <si>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</si>
  <si>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</si>
  <si>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</si>
  <si>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</si>
  <si>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</si>
  <si>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</si>
  <si>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</si>
  <si>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</si>
  <si>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</si>
  <si>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</si>
  <si>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</si>
  <si>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</si>
  <si>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</si>
  <si>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</si>
  <si>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</si>
  <si>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</si>
  <si>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</si>
  <si>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</si>
  <si>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</si>
  <si>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</si>
  <si>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</si>
  <si>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</si>
  <si>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</si>
  <si>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</si>
  <si>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</si>
  <si>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</si>
  <si>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</si>
  <si>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</si>
  <si>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</si>
  <si>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</si>
  <si>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</si>
  <si>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</si>
  <si>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</si>
  <si>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</si>
  <si>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</si>
  <si>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</si>
  <si>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</si>
  <si>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</si>
  <si>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</si>
  <si>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</si>
  <si>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</si>
  <si>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</si>
  <si>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</si>
  <si>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</si>
  <si>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</si>
  <si>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</si>
  <si>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</si>
  <si>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</si>
  <si>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</si>
  <si>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</si>
  <si>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</si>
  <si>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</si>
  <si>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</si>
  <si>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</si>
  <si>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</si>
  <si>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</si>
  <si>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</si>
  <si>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</si>
  <si>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</si>
  <si>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</si>
  <si>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</si>
  <si>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</si>
  <si>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</si>
  <si>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</si>
  <si>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</si>
  <si>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</si>
  <si>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</si>
  <si>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</si>
  <si>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</si>
  <si>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</si>
  <si>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</si>
  <si>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</si>
  <si>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</si>
  <si>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</si>
  <si>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</si>
  <si>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</si>
  <si>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</si>
  <si>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</si>
  <si>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</si>
  <si>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</si>
  <si>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</si>
  <si>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</si>
  <si>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</si>
  <si>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</si>
  <si>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</si>
  <si>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</si>
  <si>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</si>
  <si>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</si>
  <si>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</si>
  <si>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</si>
  <si>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</si>
  <si>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</si>
  <si>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</si>
  <si>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</si>
  <si>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</si>
  <si>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</si>
  <si>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</si>
  <si>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</si>
  <si>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</si>
  <si>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</si>
  <si>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</si>
  <si>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</si>
  <si>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</si>
  <si>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</si>
  <si>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</si>
  <si>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</si>
  <si>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</si>
  <si>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</si>
  <si>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</si>
  <si>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</si>
  <si>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</si>
  <si>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</si>
  <si>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</si>
  <si>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</si>
  <si>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</si>
  <si>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</si>
  <si>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</si>
  <si>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</si>
  <si>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</si>
  <si>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</si>
  <si>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</si>
  <si>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</si>
  <si>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</si>
  <si>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</si>
  <si>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</si>
  <si>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</si>
  <si>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</si>
  <si>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</si>
  <si>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</si>
  <si>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</si>
  <si>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</si>
  <si>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</si>
  <si>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</si>
  <si>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</si>
  <si>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</si>
  <si>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</si>
  <si>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</si>
  <si>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</si>
  <si>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</si>
  <si>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</si>
  <si>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</si>
  <si>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</si>
  <si>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</si>
  <si>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</si>
  <si>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</si>
  <si>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</si>
  <si>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</si>
  <si>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</si>
  <si>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</si>
  <si>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</si>
  <si>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</si>
  <si>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</si>
  <si>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</si>
  <si>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</si>
  <si>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</si>
  <si>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</si>
  <si>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</si>
  <si>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</si>
  <si>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</si>
  <si>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</si>
  <si>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</si>
  <si>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</si>
  <si>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</si>
  <si>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</si>
  <si>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</si>
  <si>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</si>
  <si>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</si>
  <si>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</si>
  <si>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</si>
  <si>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</si>
  <si>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</si>
  <si>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</si>
  <si>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</si>
  <si>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</si>
  <si>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</si>
  <si>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</si>
  <si>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</si>
  <si>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</si>
  <si>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</si>
  <si>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</si>
  <si>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</si>
  <si>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</si>
  <si>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</si>
  <si>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</si>
  <si>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</si>
  <si>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</si>
  <si>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</si>
  <si>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</si>
  <si>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</si>
  <si>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</si>
  <si>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</si>
  <si>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</si>
  <si>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</si>
  <si>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</si>
  <si>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</si>
  <si>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</si>
  <si>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</si>
  <si>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</si>
  <si>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</si>
  <si>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</si>
  <si>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</si>
  <si>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</si>
  <si>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</si>
  <si>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</si>
  <si>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</si>
  <si>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</si>
  <si>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</si>
  <si>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</si>
  <si>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</si>
  <si>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</si>
  <si>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</si>
  <si>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</si>
  <si>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</si>
  <si>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</si>
  <si>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</si>
  <si>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</si>
  <si>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</si>
  <si>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</si>
  <si>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</si>
  <si>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</si>
  <si>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</si>
  <si>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</si>
  <si>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</si>
  <si>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</si>
  <si>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</si>
  <si>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</si>
  <si>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</si>
  <si>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</si>
  <si>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</si>
  <si>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</si>
  <si>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</si>
  <si>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</si>
  <si>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</si>
  <si>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</si>
  <si>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</si>
  <si>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</si>
  <si>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</si>
  <si>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</si>
  <si>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</si>
  <si>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</si>
  <si>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</si>
  <si>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</si>
  <si>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</si>
  <si>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</si>
  <si>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</si>
  <si>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</si>
  <si>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</si>
  <si>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</si>
  <si>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</si>
  <si>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</si>
  <si>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</si>
  <si>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</si>
  <si>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</si>
  <si>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</si>
  <si>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</si>
  <si>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</si>
  <si>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</si>
  <si>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</si>
  <si>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</si>
  <si>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</si>
  <si>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</si>
  <si>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</si>
  <si>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</si>
  <si>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</si>
  <si>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</si>
  <si>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</si>
  <si>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</si>
  <si>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</si>
  <si>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</si>
  <si>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</si>
  <si>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</si>
  <si>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</si>
  <si>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</si>
  <si>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</si>
  <si>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</si>
  <si>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</si>
  <si>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</si>
  <si>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</si>
  <si>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</si>
  <si>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</si>
  <si>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</si>
  <si>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</si>
  <si>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</si>
  <si>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</si>
  <si>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</si>
  <si>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</si>
  <si>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</si>
  <si>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</si>
  <si>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</si>
  <si>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</si>
  <si>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</si>
  <si>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</si>
  <si>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</si>
  <si>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</si>
  <si>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</si>
  <si>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</si>
  <si>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</si>
  <si>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</si>
  <si>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</si>
  <si>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</si>
  <si>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</si>
  <si>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</si>
  <si>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</si>
  <si>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</si>
  <si>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</si>
  <si>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</si>
  <si>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</si>
  <si>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</si>
  <si>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</si>
  <si>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</si>
  <si>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</si>
  <si>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</si>
  <si>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</si>
  <si>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</si>
  <si>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</si>
  <si>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</si>
  <si>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</si>
  <si>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</si>
  <si>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</si>
  <si>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</si>
  <si>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</si>
  <si>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</si>
  <si>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</si>
  <si>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</si>
  <si>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</si>
  <si>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</si>
  <si>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</si>
  <si>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</si>
  <si>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</si>
  <si>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</si>
  <si>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</si>
  <si>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</si>
  <si>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</si>
  <si>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</si>
  <si>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</si>
  <si>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</si>
  <si>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</si>
  <si>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</si>
  <si>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</si>
  <si>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</si>
  <si>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</si>
  <si>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</si>
  <si>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</si>
  <si>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</si>
  <si>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</si>
  <si>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</si>
  <si>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</si>
  <si>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</si>
  <si>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</si>
  <si>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</si>
  <si>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</si>
  <si>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</si>
  <si>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</si>
  <si>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</si>
  <si>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</si>
  <si>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</si>
  <si>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</si>
  <si>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</si>
  <si>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</si>
  <si>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</si>
  <si>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</si>
  <si>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</si>
  <si>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</si>
  <si>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</si>
  <si>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</si>
  <si>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</si>
  <si>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</si>
  <si>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</si>
  <si>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</si>
  <si>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</si>
  <si>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Overland SetIds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</si>
  <si>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</si>
  <si>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</si>
  <si>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</si>
  <si>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</si>
  <si>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</si>
  <si>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</si>
  <si>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</si>
  <si>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</si>
  <si>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</si>
  <si>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</si>
  <si>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</si>
  <si>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</si>
  <si>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</si>
  <si>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</si>
  <si>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</si>
  <si>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</si>
  <si>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</si>
  <si>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</si>
  <si>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</si>
  <si>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</si>
  <si>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</si>
  <si>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</si>
  <si>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</si>
  <si>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</si>
  <si>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</si>
  <si>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</si>
  <si>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</si>
  <si>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</si>
  <si>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</si>
  <si>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</si>
  <si>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</si>
  <si>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</si>
  <si>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</si>
  <si>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</si>
  <si>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</si>
  <si>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</si>
  <si>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</si>
  <si>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</si>
  <si>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</si>
  <si>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</si>
  <si>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</si>
  <si>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</si>
  <si>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</si>
  <si>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</si>
  <si>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</si>
  <si>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</si>
  <si>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</si>
  <si>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</si>
  <si>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</si>
  <si>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</si>
  <si>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</si>
  <si>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</si>
  <si>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</si>
  <si>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</si>
  <si>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</si>
  <si>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</si>
  <si>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</si>
  <si>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</si>
  <si>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</si>
  <si>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</si>
  <si>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</si>
  <si>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</si>
  <si>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</si>
  <si>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</si>
  <si>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</si>
  <si>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</si>
  <si>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</si>
  <si>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</si>
  <si>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</si>
  <si>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</si>
  <si>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</si>
  <si>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</si>
  <si>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</si>
  <si>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</si>
  <si>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</si>
  <si>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</si>
  <si>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</si>
  <si>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</si>
  <si>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</si>
  <si>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</si>
  <si>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</si>
  <si>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</si>
  <si>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</si>
  <si>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</si>
  <si>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</si>
  <si>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</si>
  <si>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</si>
  <si>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</si>
  <si>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</si>
  <si>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</si>
  <si>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</si>
  <si>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</si>
  <si>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</si>
  <si>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</si>
  <si>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</si>
  <si>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</si>
  <si>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</si>
  <si>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</si>
  <si>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</si>
  <si>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</si>
  <si>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</si>
  <si>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BloodrootForge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</si>
  <si>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</si>
  <si>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</si>
  <si>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</si>
  <si>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</si>
  <si>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</si>
  <si>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</si>
  <si>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</si>
  <si>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</si>
  <si>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</si>
  <si>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</si>
  <si>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</si>
  <si>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</si>
  <si>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</si>
  <si>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</si>
  <si>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</si>
  <si>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</si>
  <si>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</si>
  <si>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</si>
  <si>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</si>
  <si>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</si>
  <si>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</si>
  <si>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</si>
  <si>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</si>
  <si>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</si>
  <si>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</si>
  <si>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</si>
  <si>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</si>
  <si>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</si>
  <si>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</si>
  <si>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</si>
  <si>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</si>
  <si>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</si>
  <si>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</si>
  <si>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</si>
  <si>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</si>
  <si>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</si>
  <si>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</si>
  <si>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</si>
  <si>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</si>
  <si>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</si>
  <si>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</si>
  <si>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</si>
  <si>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</si>
  <si>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</si>
  <si>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</si>
  <si>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</si>
  <si>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</si>
  <si>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</si>
  <si>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</si>
  <si>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</si>
  <si>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</si>
  <si>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</si>
  <si>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</si>
  <si>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</si>
  <si>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</si>
  <si>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</si>
  <si>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</si>
  <si>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</si>
  <si>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</si>
  <si>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</si>
  <si>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</si>
  <si>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</si>
  <si>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</si>
  <si>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</si>
  <si>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</si>
  <si>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</si>
  <si>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</si>
  <si>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</si>
  <si>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</si>
  <si>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</si>
  <si>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</si>
  <si>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</si>
  <si>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</si>
  <si>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</si>
  <si>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</si>
  <si>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</si>
  <si>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</si>
  <si>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</si>
  <si>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</si>
  <si>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</si>
  <si>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</si>
  <si>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</si>
  <si>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</si>
  <si>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</si>
  <si>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</si>
  <si>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</si>
  <si>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</si>
  <si>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</si>
  <si>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</si>
  <si>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</si>
  <si>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</si>
  <si>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</si>
  <si>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</si>
  <si>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</si>
  <si>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</si>
  <si>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</si>
  <si>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</si>
  <si>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</si>
  <si>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</si>
  <si>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</si>
  <si>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</si>
  <si>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</si>
  <si>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</si>
  <si>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</si>
  <si>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</si>
  <si>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</si>
  <si>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</si>
  <si>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</si>
  <si>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</si>
  <si>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</si>
  <si>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</si>
  <si>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</si>
  <si>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</si>
  <si>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</si>
  <si>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</si>
  <si>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</si>
  <si>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</si>
  <si>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</si>
  <si>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</si>
  <si>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</si>
  <si>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</si>
  <si>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</si>
  <si>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</si>
  <si>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</si>
  <si>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</si>
  <si>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</si>
  <si>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</si>
  <si>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</si>
  <si>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</si>
  <si>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</si>
  <si>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</si>
  <si>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</si>
  <si>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</si>
  <si>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</si>
  <si>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</si>
  <si>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</si>
  <si>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</si>
  <si>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</si>
  <si>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</si>
  <si>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</si>
  <si>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</si>
  <si>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</si>
  <si>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</si>
  <si>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</si>
  <si>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</si>
  <si>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</si>
  <si>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</si>
  <si>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</si>
  <si>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</si>
  <si>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</si>
  <si>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</si>
  <si>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</si>
  <si>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</si>
  <si>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</si>
  <si>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</si>
  <si>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</si>
  <si>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</si>
  <si>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</si>
  <si>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</si>
  <si>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</si>
  <si>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</si>
  <si>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</si>
  <si>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</si>
  <si>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</si>
  <si>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</si>
  <si>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</si>
  <si>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</si>
  <si>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</si>
  <si>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</si>
  <si>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</si>
  <si>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</si>
  <si>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</si>
  <si>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</si>
  <si>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</si>
  <si>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</si>
  <si>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</si>
  <si>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</si>
  <si>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</si>
  <si>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</si>
  <si>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</si>
  <si>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</si>
  <si>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</si>
  <si>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</si>
  <si>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</si>
  <si>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</si>
  <si>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</si>
  <si>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</si>
  <si>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</si>
  <si>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</si>
  <si>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</si>
  <si>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</si>
  <si>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</si>
  <si>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</si>
  <si>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</si>
  <si>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</si>
  <si>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</si>
  <si>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</si>
  <si>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</si>
  <si>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</si>
  <si>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</si>
  <si>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</si>
  <si>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</si>
  <si>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</si>
  <si>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</si>
  <si>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</si>
  <si>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</si>
  <si>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</si>
  <si>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</si>
  <si>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</si>
  <si>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</si>
  <si>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</si>
  <si>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</si>
  <si>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</si>
  <si>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</si>
  <si>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</si>
  <si>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</si>
  <si>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</si>
  <si>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</si>
  <si>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</si>
  <si>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</si>
  <si>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</si>
  <si>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</si>
  <si>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</si>
  <si>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</si>
  <si>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</si>
  <si>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</si>
  <si>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</si>
  <si>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</si>
  <si>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</si>
  <si>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</si>
  <si>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</si>
  <si>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</si>
  <si>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</si>
  <si>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</si>
  <si>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</si>
  <si>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</si>
  <si>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</si>
  <si>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</si>
  <si>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</si>
  <si>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</si>
  <si>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</si>
  <si>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</si>
  <si>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</si>
  <si>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</si>
  <si>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</si>
  <si>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</si>
  <si>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</si>
  <si>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</si>
  <si>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</si>
  <si>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</si>
  <si>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</si>
  <si>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</si>
  <si>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</si>
  <si>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</si>
  <si>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</si>
  <si>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</si>
  <si>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</si>
  <si>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</si>
  <si>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</si>
  <si>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</si>
  <si>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</si>
  <si>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</si>
  <si>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</si>
  <si>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</si>
  <si>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</si>
  <si>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</si>
  <si>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</si>
  <si>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</si>
  <si>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</si>
  <si>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</si>
  <si>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</si>
  <si>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</si>
  <si>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</si>
  <si>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</si>
  <si>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</si>
  <si>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</si>
  <si>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</si>
  <si>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</si>
  <si>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</si>
  <si>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</si>
  <si>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</si>
  <si>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</si>
  <si>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</si>
  <si>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</si>
  <si>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</si>
  <si>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</si>
  <si>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</si>
  <si>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</si>
  <si>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</si>
  <si>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</si>
  <si>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</si>
  <si>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</si>
  <si>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</si>
  <si>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</si>
  <si>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</si>
  <si>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</si>
  <si>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</si>
  <si>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</si>
  <si>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</si>
  <si>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</si>
  <si>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</si>
  <si>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</si>
  <si>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</si>
  <si>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</si>
  <si>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</si>
  <si>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</si>
  <si>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</si>
  <si>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</si>
  <si>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</si>
  <si>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</si>
  <si>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</si>
  <si>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</si>
  <si>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</si>
  <si>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</si>
  <si>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</si>
  <si>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</si>
  <si>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</si>
  <si>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</si>
  <si>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</si>
  <si>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</si>
  <si>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</si>
  <si>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</si>
  <si>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</si>
  <si>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</si>
  <si>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</si>
  <si>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</si>
  <si>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</si>
  <si>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</si>
  <si>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</si>
  <si>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</si>
  <si>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</si>
  <si>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</si>
  <si>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</si>
  <si>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</si>
  <si>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</si>
  <si>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</si>
  <si>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</si>
  <si>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</si>
  <si>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</si>
  <si>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</si>
  <si>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</si>
  <si>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</si>
  <si>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</si>
  <si>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</si>
  <si>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</si>
  <si>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</si>
  <si>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</si>
  <si>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</si>
  <si>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</si>
  <si>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</si>
  <si>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</si>
  <si>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</si>
  <si>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</si>
  <si>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</si>
  <si>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</si>
  <si>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</si>
  <si>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</si>
  <si>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</si>
  <si>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</si>
  <si>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</si>
  <si>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</si>
  <si>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</si>
  <si>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</si>
  <si>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</si>
  <si>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</si>
  <si>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</si>
  <si>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</si>
  <si>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</si>
  <si>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</si>
  <si>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</si>
  <si>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</si>
  <si>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</si>
  <si>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</si>
  <si>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</si>
  <si>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</si>
  <si>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</si>
  <si>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</si>
  <si>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</si>
  <si>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</si>
  <si>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</si>
  <si>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</si>
  <si>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</si>
  <si>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</si>
  <si>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</si>
  <si>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</si>
  <si>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</si>
  <si>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</si>
  <si>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</si>
  <si>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</si>
  <si>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</si>
  <si>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</si>
  <si>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</si>
  <si>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</si>
  <si>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</si>
  <si>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</si>
  <si>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</si>
  <si>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</si>
  <si>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</si>
  <si>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</si>
  <si>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</si>
  <si>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</si>
  <si>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</si>
  <si>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</si>
  <si>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</si>
  <si>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</si>
  <si>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</si>
  <si>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</si>
  <si>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</si>
  <si>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</si>
  <si>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</si>
  <si>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</si>
  <si>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</si>
  <si>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</si>
  <si>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</si>
  <si>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</si>
  <si>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</si>
  <si>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</si>
  <si>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</si>
  <si>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</si>
  <si>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</si>
  <si>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</si>
  <si>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</si>
  <si>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</si>
  <si>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</si>
  <si>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</si>
  <si>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</si>
  <si>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</si>
  <si>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</si>
  <si>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</si>
  <si>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</si>
  <si>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</si>
  <si>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</si>
  <si>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</si>
  <si>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</si>
  <si>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</si>
  <si>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</si>
  <si>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</si>
  <si>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</si>
  <si>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</si>
  <si>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</si>
  <si>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</si>
  <si>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</si>
  <si>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</si>
  <si>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</si>
  <si>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</si>
  <si>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</si>
  <si>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</si>
  <si>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</si>
  <si>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</si>
  <si>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</si>
  <si>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</si>
  <si>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</si>
  <si>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</si>
  <si>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</si>
  <si>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</si>
  <si>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</si>
  <si>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</si>
  <si>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</si>
  <si>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</si>
  <si>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</si>
  <si>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</si>
  <si>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</si>
  <si>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</si>
  <si>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</si>
  <si>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</si>
  <si>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</si>
  <si>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</si>
  <si>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</si>
  <si>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</si>
  <si>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</si>
  <si>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</si>
  <si>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</si>
  <si>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</si>
  <si>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</si>
  <si>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</si>
  <si>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</si>
  <si>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</si>
  <si>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</si>
  <si>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</si>
  <si>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</si>
  <si>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</si>
  <si>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</si>
  <si>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</si>
  <si>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</si>
  <si>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</si>
  <si>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</si>
  <si>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</si>
  <si>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</si>
  <si>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</si>
  <si>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</si>
  <si>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</si>
  <si>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</si>
  <si>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</si>
  <si>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</si>
  <si>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</si>
  <si>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</si>
  <si>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</si>
  <si>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</si>
  <si>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</si>
  <si>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</si>
  <si>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</si>
  <si>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</si>
  <si>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</si>
  <si>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</si>
  <si>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</si>
  <si>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</si>
  <si>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</si>
  <si>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</si>
  <si>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</si>
  <si>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</si>
  <si>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</si>
  <si>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</si>
  <si>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</si>
  <si>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</si>
  <si>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</si>
  <si>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</si>
  <si>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</si>
  <si>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</si>
  <si>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</si>
  <si>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</si>
  <si>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</si>
  <si>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</si>
  <si>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</si>
  <si>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</si>
  <si>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</si>
  <si>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</si>
  <si>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</si>
  <si>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</si>
  <si>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</si>
  <si>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</si>
  <si>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</si>
  <si>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</si>
  <si>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</si>
  <si>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</si>
  <si>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</si>
  <si>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</si>
  <si>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</si>
  <si>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</si>
  <si>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</si>
  <si>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</si>
  <si>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</si>
  <si>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</si>
  <si>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</si>
  <si>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</si>
  <si>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</si>
  <si>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</si>
  <si>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</si>
  <si>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</si>
  <si>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</si>
  <si>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</si>
  <si>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</si>
  <si>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</si>
  <si>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</si>
  <si>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</si>
  <si>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</si>
  <si>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</si>
  <si>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</si>
  <si>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</si>
  <si>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</si>
  <si>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</si>
  <si>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</si>
  <si>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</si>
  <si>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</si>
  <si>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</si>
  <si>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</si>
  <si>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</si>
  <si>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</si>
  <si>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</si>
  <si>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</si>
  <si>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</si>
  <si>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</si>
  <si>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</si>
  <si>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</si>
  <si>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</si>
  <si>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</si>
  <si>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</si>
  <si>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</si>
  <si>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</si>
  <si>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</si>
  <si>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</si>
  <si>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</si>
  <si>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</si>
  <si>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</si>
  <si>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</si>
  <si>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</si>
  <si>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</si>
  <si>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</si>
  <si>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</si>
  <si>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</si>
  <si>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</si>
  <si>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</si>
  <si>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</si>
  <si>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</si>
  <si>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</si>
  <si>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</si>
  <si>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</si>
  <si>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</si>
  <si>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</si>
  <si>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</si>
  <si>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</si>
  <si>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</si>
  <si>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</si>
  <si>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</si>
  <si>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</si>
  <si>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</si>
  <si>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</si>
  <si>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</si>
  <si>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</si>
  <si>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</si>
  <si>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</si>
  <si>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</si>
  <si>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</si>
  <si>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</si>
  <si>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</si>
  <si>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</si>
  <si>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</si>
  <si>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</si>
  <si>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</si>
  <si>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</si>
  <si>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</si>
  <si>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</si>
  <si>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</si>
  <si>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</si>
  <si>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</si>
  <si>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</si>
  <si>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</si>
  <si>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</si>
  <si>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</si>
  <si>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</si>
  <si>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</si>
  <si>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</si>
  <si>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</si>
  <si>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</si>
  <si>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</si>
  <si>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</si>
  <si>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</si>
  <si>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</si>
  <si>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</si>
  <si>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</si>
  <si>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</si>
  <si>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</si>
  <si>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</si>
  <si>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</si>
  <si>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</si>
  <si>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</si>
  <si>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</si>
  <si>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</si>
  <si>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</si>
  <si>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</si>
  <si>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</si>
  <si>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</si>
  <si>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</si>
  <si>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</si>
  <si>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</si>
  <si>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</si>
  <si>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</si>
  <si>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</si>
  <si>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</si>
  <si>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</si>
  <si>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</si>
  <si>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</si>
  <si>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</si>
  <si>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</si>
  <si>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</si>
  <si>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</si>
  <si>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</si>
  <si>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</si>
  <si>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</si>
  <si>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</si>
  <si>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</si>
  <si>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</si>
  <si>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</si>
  <si>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</si>
  <si>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</si>
  <si>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</si>
  <si>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</si>
  <si>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</si>
  <si>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</si>
  <si>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</si>
  <si>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</si>
  <si>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</si>
  <si>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</si>
  <si>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</si>
  <si>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</si>
  <si>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</si>
  <si>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</si>
  <si>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</si>
  <si>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</si>
  <si>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</si>
  <si>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</si>
  <si>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</si>
  <si>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</si>
  <si>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</si>
  <si>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</si>
  <si>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</si>
  <si>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</si>
  <si>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</si>
  <si>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</si>
  <si>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</si>
  <si>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</si>
  <si>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</si>
  <si>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</si>
  <si>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</si>
  <si>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</si>
  <si>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</si>
  <si>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</si>
  <si>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</si>
  <si>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</si>
  <si>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</si>
  <si>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</si>
  <si>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</si>
  <si>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</si>
  <si>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</si>
  <si>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</si>
  <si>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</si>
  <si>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</si>
  <si>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</si>
  <si>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</si>
  <si>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</si>
  <si>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</si>
  <si>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</si>
  <si>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</si>
  <si>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</si>
  <si>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</si>
  <si>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</si>
  <si>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</si>
  <si>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</si>
  <si>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</si>
  <si>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</si>
  <si>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</si>
  <si>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</si>
  <si>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</si>
  <si>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</si>
  <si>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</si>
  <si>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</si>
  <si>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</si>
  <si>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</si>
  <si>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</si>
  <si>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</si>
  <si>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</si>
  <si>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</si>
  <si>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</si>
  <si>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</si>
  <si>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</si>
  <si>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</si>
  <si>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</si>
  <si>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</si>
  <si>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</si>
  <si>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</si>
  <si>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</si>
  <si>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</si>
  <si>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</si>
  <si>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</si>
  <si>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</si>
  <si>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</si>
  <si>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</si>
  <si>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</si>
  <si>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</si>
  <si>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</si>
  <si>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</si>
  <si>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</si>
  <si>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</si>
  <si>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</si>
  <si>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</si>
  <si>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</si>
  <si>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</si>
  <si>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</si>
  <si>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</si>
  <si>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</si>
  <si>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</si>
  <si>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</si>
  <si>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</si>
  <si>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</si>
  <si>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</si>
  <si>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</si>
  <si>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</si>
  <si>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</si>
  <si>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</si>
  <si>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</si>
  <si>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</si>
  <si>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</si>
  <si>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</si>
  <si>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</si>
  <si>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</si>
  <si>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</si>
  <si>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</si>
  <si>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</si>
  <si>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</si>
  <si>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</si>
  <si>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</si>
  <si>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</si>
  <si>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</si>
  <si>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</si>
  <si>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</si>
  <si>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</si>
  <si>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</si>
  <si>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</si>
  <si>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</si>
  <si>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</si>
  <si>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</si>
  <si>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</si>
  <si>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</si>
  <si>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</si>
  <si>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</si>
  <si>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</si>
  <si>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</si>
  <si>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</si>
  <si>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</si>
  <si>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</si>
  <si>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</si>
  <si>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</si>
  <si>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</si>
  <si>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</si>
  <si>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</si>
  <si>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</si>
  <si>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</si>
  <si>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</si>
  <si>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</si>
  <si>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</si>
  <si>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</si>
  <si>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</si>
  <si>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</si>
  <si>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</si>
  <si>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</si>
  <si>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</si>
  <si>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</si>
  <si>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</si>
  <si>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</si>
  <si>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</si>
  <si>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</si>
  <si>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</si>
  <si>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</si>
  <si>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</si>
  <si>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</si>
  <si>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</si>
  <si>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</si>
  <si>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</si>
  <si>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</si>
  <si>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</si>
  <si>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</si>
  <si>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</si>
  <si>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</si>
  <si>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</si>
  <si>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</si>
  <si>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</si>
  <si>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</si>
  <si>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</si>
  <si>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</si>
  <si>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</si>
  <si>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</si>
  <si>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</si>
  <si>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</si>
  <si>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</si>
  <si>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</si>
  <si>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</si>
  <si>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</si>
  <si>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</si>
  <si>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</si>
  <si>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</si>
  <si>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</si>
  <si>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</si>
  <si>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</si>
  <si>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</si>
  <si>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</si>
  <si>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</si>
  <si>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</si>
  <si>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</si>
  <si>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</si>
  <si>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</si>
  <si>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</si>
  <si>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</si>
  <si>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</si>
  <si>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</si>
  <si>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</si>
  <si>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</si>
  <si>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</si>
  <si>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</si>
  <si>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</si>
  <si>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</si>
  <si>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</si>
  <si>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</si>
  <si>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</si>
  <si>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</si>
  <si>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</si>
  <si>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</si>
  <si>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</si>
  <si>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</si>
  <si>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</si>
  <si>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</si>
  <si>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</si>
  <si>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</si>
  <si>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</si>
  <si>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</si>
  <si>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</si>
  <si>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</si>
  <si>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</si>
  <si>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</si>
  <si>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</si>
  <si>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</si>
  <si>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</si>
  <si>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</si>
  <si>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</si>
  <si>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</si>
  <si>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</si>
  <si>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</si>
  <si>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</si>
  <si>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</si>
  <si>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</si>
  <si>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</si>
  <si>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</si>
  <si>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</si>
  <si>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</si>
  <si>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</si>
  <si>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</si>
  <si>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</si>
  <si>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</si>
  <si>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</si>
  <si>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</si>
  <si>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</si>
  <si>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</si>
  <si>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</si>
  <si>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</si>
  <si>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</si>
  <si>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</si>
  <si>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</si>
  <si>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</si>
  <si>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</si>
  <si>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</si>
  <si>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</si>
  <si>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</si>
  <si>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</si>
  <si>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</si>
  <si>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</si>
  <si>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</si>
  <si>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</si>
  <si>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</si>
  <si>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</si>
  <si>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</si>
  <si>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</si>
  <si>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</si>
  <si>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</si>
  <si>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</si>
  <si>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</si>
  <si>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</si>
  <si>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</si>
  <si>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</si>
  <si>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</si>
  <si>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</si>
  <si>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</si>
  <si>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</si>
  <si>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</si>
  <si>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</si>
  <si>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</si>
  <si>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</si>
  <si>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</si>
  <si>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</si>
  <si>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</si>
  <si>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</si>
  <si>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</si>
  <si>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</si>
  <si>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</si>
  <si>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</si>
  <si>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</si>
  <si>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</si>
  <si>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</si>
  <si>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</si>
  <si>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</si>
  <si>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</si>
  <si>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</si>
  <si>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</si>
  <si>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</si>
  <si>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</si>
  <si>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</si>
  <si>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</si>
  <si>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</si>
  <si>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</si>
  <si>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</si>
  <si>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</si>
  <si>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</si>
  <si>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</si>
  <si>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</si>
  <si>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</si>
  <si>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</si>
  <si>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</si>
  <si>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</si>
  <si>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</si>
  <si>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</si>
  <si>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</si>
  <si>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</si>
  <si>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</si>
  <si>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</si>
  <si>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</si>
  <si>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</si>
  <si>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</si>
  <si>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</si>
  <si>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</si>
  <si>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</si>
  <si>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</si>
  <si>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</si>
  <si>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</si>
  <si>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</si>
  <si>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</si>
  <si>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</si>
  <si>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</si>
  <si>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</si>
  <si>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</si>
  <si>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</si>
  <si>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</si>
  <si>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</si>
  <si>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</si>
  <si>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</si>
  <si>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</si>
  <si>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</si>
  <si>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</si>
  <si>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</si>
  <si>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</si>
  <si>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</si>
  <si>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</si>
  <si>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</si>
  <si>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</si>
  <si>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</si>
  <si>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</si>
  <si>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</si>
  <si>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</si>
  <si>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</si>
  <si>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</si>
  <si>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</si>
  <si>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</si>
  <si>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</si>
  <si>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</si>
  <si>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</si>
  <si>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</si>
  <si>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</si>
  <si>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</si>
  <si>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</si>
  <si>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</si>
  <si>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</si>
  <si>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</si>
  <si>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</si>
  <si>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</si>
  <si>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</si>
  <si>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</si>
  <si>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</si>
  <si>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</si>
  <si>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</si>
  <si>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</si>
  <si>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</si>
  <si>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</si>
  <si>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</si>
  <si>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</si>
  <si>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</si>
  <si>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</si>
  <si>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</si>
  <si>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</si>
  <si>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</si>
  <si>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</si>
  <si>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</si>
  <si>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</si>
  <si>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</si>
  <si>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</si>
  <si>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</si>
  <si>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</si>
  <si>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</si>
  <si>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</si>
  <si>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</si>
  <si>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</si>
  <si>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</si>
  <si>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</si>
  <si>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</si>
  <si>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</si>
  <si>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</si>
  <si>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</si>
  <si>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</si>
  <si>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</si>
  <si>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</si>
  <si>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</si>
  <si>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</si>
  <si>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</si>
  <si>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</si>
  <si>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</si>
  <si>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</si>
  <si>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</si>
  <si>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</si>
  <si>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</si>
  <si>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</si>
  <si>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</si>
  <si>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</si>
  <si>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</si>
  <si>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</si>
  <si>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</si>
  <si>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</si>
  <si>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</si>
  <si>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</si>
  <si>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</si>
  <si>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</si>
  <si>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</si>
  <si>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</si>
  <si>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</si>
  <si>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</si>
  <si>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</si>
  <si>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</si>
  <si>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</si>
  <si>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</si>
  <si>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</si>
  <si>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</si>
  <si>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</si>
  <si>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</si>
  <si>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</si>
  <si>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</si>
  <si>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</si>
  <si>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</si>
  <si>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</si>
  <si>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</si>
  <si>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</si>
  <si>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</si>
  <si>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</si>
  <si>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</si>
  <si>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</si>
  <si>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</si>
  <si>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</si>
  <si>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</si>
  <si>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</si>
  <si>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</si>
  <si>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</si>
  <si>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</si>
  <si>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</si>
  <si>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</si>
  <si>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</si>
  <si>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</si>
  <si>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</si>
  <si>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</si>
  <si>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</si>
  <si>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</si>
  <si>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</si>
  <si>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</si>
  <si>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</si>
  <si>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</si>
  <si>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</si>
  <si>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</si>
  <si>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</si>
  <si>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</si>
  <si>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</si>
  <si>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</si>
  <si>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</si>
  <si>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</si>
  <si>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</si>
  <si>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</si>
  <si>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</si>
  <si>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</si>
  <si>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</si>
  <si>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</si>
  <si>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</si>
  <si>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</si>
  <si>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</si>
  <si>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</si>
  <si>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</si>
  <si>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</si>
  <si>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</si>
  <si>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</si>
  <si>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</si>
  <si>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</si>
  <si>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</si>
  <si>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</si>
  <si>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</si>
  <si>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</si>
  <si>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</si>
  <si>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</si>
  <si>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</si>
  <si>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</si>
  <si>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</si>
  <si>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</si>
  <si>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</si>
  <si>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</si>
  <si>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</si>
  <si>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</si>
  <si>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</si>
  <si>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</si>
  <si>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</si>
  <si>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</si>
  <si>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</si>
  <si>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</si>
  <si>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</si>
  <si>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</si>
  <si>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</si>
  <si>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</si>
  <si>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</si>
  <si>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</si>
  <si>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</si>
  <si>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</si>
  <si>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</si>
  <si>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</si>
  <si>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</si>
  <si>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</si>
  <si>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</si>
  <si>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</si>
  <si>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</si>
  <si>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</si>
  <si>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</si>
  <si>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</si>
  <si>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</si>
  <si>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</si>
  <si>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</si>
  <si>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</si>
  <si>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</si>
  <si>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</si>
  <si>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</si>
  <si>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</si>
  <si>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</si>
  <si>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</si>
  <si>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</si>
  <si>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</si>
  <si>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</si>
  <si>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</si>
  <si>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</si>
  <si>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</si>
  <si>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</si>
  <si>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</si>
  <si>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</si>
  <si>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</si>
  <si>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</si>
  <si>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</si>
  <si>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</si>
  <si>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</si>
  <si>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</si>
  <si>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</si>
  <si>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</si>
  <si>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</si>
  <si>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</si>
  <si>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</si>
  <si>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</si>
  <si>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</si>
  <si>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</si>
  <si>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</si>
  <si>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</si>
  <si>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</si>
  <si>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</si>
  <si>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</si>
  <si>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</si>
  <si>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</si>
  <si>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</si>
  <si>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</si>
  <si>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</si>
  <si>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</si>
  <si>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</si>
  <si>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</si>
  <si>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</si>
  <si>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</si>
  <si>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</si>
  <si>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</si>
  <si>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</si>
  <si>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</si>
  <si>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</si>
  <si>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</si>
  <si>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</si>
  <si>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</si>
  <si>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</si>
  <si>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</si>
  <si>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</si>
  <si>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</si>
  <si>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</si>
  <si>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</si>
  <si>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</si>
  <si>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</si>
  <si>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</si>
  <si>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</si>
  <si>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</si>
  <si>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</si>
  <si>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</si>
  <si>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</si>
  <si>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</si>
  <si>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</si>
  <si>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</si>
  <si>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</si>
  <si>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</si>
  <si>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</si>
  <si>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</si>
  <si>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</si>
  <si>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</si>
  <si>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</si>
  <si>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</si>
  <si>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</si>
  <si>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</si>
  <si>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</si>
  <si>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</si>
  <si>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</si>
  <si>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</si>
  <si>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</si>
  <si>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</si>
  <si>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</si>
  <si>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</si>
  <si>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</si>
  <si>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</si>
  <si>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</si>
  <si>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</si>
  <si>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</si>
  <si>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</si>
  <si>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</si>
  <si>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</si>
  <si>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</si>
  <si>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</si>
  <si>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</si>
  <si>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</si>
  <si>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</si>
  <si>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</si>
  <si>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</si>
  <si>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</si>
  <si>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</si>
  <si>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</si>
  <si>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</si>
  <si>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</si>
  <si>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</si>
  <si>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</si>
  <si>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</si>
  <si>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</si>
  <si>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</si>
  <si>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</si>
  <si>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</si>
  <si>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</si>
  <si>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</si>
  <si>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</si>
  <si>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</si>
  <si>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</si>
  <si>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</si>
  <si>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</si>
  <si>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</si>
  <si>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</si>
  <si>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</si>
  <si>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</si>
  <si>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</si>
  <si>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</si>
  <si>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</si>
  <si>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</si>
  <si>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</si>
  <si>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</si>
  <si>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</si>
  <si>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</si>
  <si>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</si>
  <si>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</si>
  <si>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</si>
  <si>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</si>
  <si>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</si>
  <si>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</si>
  <si>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</si>
  <si>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</si>
  <si>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</si>
  <si>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</si>
  <si>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</si>
  <si>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</si>
  <si>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</si>
  <si>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</si>
  <si>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</si>
  <si>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</si>
  <si>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</si>
  <si>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</si>
  <si>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</si>
  <si>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</si>
  <si>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</si>
  <si>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</si>
  <si>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</si>
  <si>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</si>
  <si>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</si>
  <si>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</si>
  <si>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</si>
  <si>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</si>
  <si>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</si>
  <si>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</si>
  <si>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</si>
  <si>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</si>
  <si>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</si>
  <si>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</si>
  <si>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</si>
  <si>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</si>
  <si>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</si>
  <si>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</si>
  <si>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</si>
  <si>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</si>
  <si>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</si>
  <si>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</si>
  <si>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</si>
  <si>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</si>
  <si>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</si>
  <si>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</si>
  <si>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</si>
  <si>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</si>
  <si>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</si>
  <si>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</si>
  <si>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</si>
  <si>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</si>
  <si>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</si>
  <si>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</si>
  <si>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</si>
  <si>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</si>
  <si>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</si>
  <si>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</si>
  <si>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</si>
  <si>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</si>
  <si>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</si>
  <si>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</si>
  <si>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</si>
  <si>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</si>
  <si>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</si>
  <si>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</si>
  <si>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</si>
  <si>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</si>
  <si>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</si>
  <si>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</si>
  <si>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</si>
  <si>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</si>
  <si>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</si>
  <si>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</si>
  <si>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</si>
  <si>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</si>
  <si>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</si>
  <si>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</si>
  <si>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</si>
  <si>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</si>
  <si>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</si>
  <si>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</si>
  <si>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</si>
  <si>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</si>
  <si>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</si>
  <si>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</si>
  <si>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</si>
  <si>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</si>
  <si>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</si>
  <si>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</si>
  <si>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</si>
  <si>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</si>
  <si>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</si>
  <si>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</si>
  <si>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</si>
  <si>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</si>
  <si>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</si>
  <si>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</si>
  <si>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</si>
  <si>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</si>
  <si>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</si>
  <si>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</si>
  <si>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</si>
  <si>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</si>
  <si>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</si>
  <si>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</si>
  <si>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</si>
  <si>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</si>
  <si>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</si>
  <si>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</si>
  <si>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</si>
  <si>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</si>
  <si>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</si>
  <si>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</si>
  <si>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</si>
  <si>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</si>
  <si>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</si>
  <si>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</si>
  <si>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</si>
  <si>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</si>
  <si>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</si>
  <si>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</si>
  <si>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</si>
  <si>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</si>
  <si>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</si>
  <si>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</si>
  <si>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</si>
  <si>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</si>
  <si>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</si>
  <si>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</si>
  <si>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</si>
  <si>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</si>
  <si>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</si>
  <si>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</si>
  <si>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</si>
  <si>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</si>
  <si>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</si>
  <si>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</si>
  <si>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</si>
  <si>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</si>
  <si>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</si>
  <si>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</si>
  <si>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</si>
  <si>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</si>
  <si>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</si>
  <si>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</si>
  <si>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</si>
  <si>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</si>
  <si>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</si>
  <si>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</si>
  <si>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</si>
  <si>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</si>
  <si>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</si>
  <si>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</si>
  <si>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</si>
  <si>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</si>
  <si>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</si>
  <si>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</si>
  <si>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</si>
  <si>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</si>
  <si>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</si>
  <si>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</si>
  <si>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</si>
  <si>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</si>
  <si>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</si>
  <si>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</si>
  <si>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</si>
  <si>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</si>
  <si>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</si>
  <si>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</si>
  <si>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</si>
  <si>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</si>
  <si>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</si>
  <si>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</si>
  <si>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</si>
  <si>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</si>
  <si>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</si>
  <si>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</si>
  <si>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</si>
  <si>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</si>
  <si>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</si>
  <si>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</si>
  <si>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</si>
  <si>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</si>
  <si>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</si>
  <si>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LiBSets
DLC id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</si>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</sst>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2" fillId="8" borderId="4" applyNumberFormat="0" applyFont="0" applyAlignment="0" applyProtection="0"/>
  </cellStyleXfs>
  <cellXfs count="36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6"/>
  <sheetViews>
    <sheetView tabSelected="1"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S25" sqref="S25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hidden="1" customWidth="1"/>
    <col min="5" max="5" width="23.140625" hidden="1" customWidth="1"/>
    <col min="6" max="6" width="23.85546875" hidden="1" customWidth="1"/>
    <col min="7" max="7" width="11.5703125" hidden="1" customWidth="1"/>
    <col min="8" max="8" width="12" hidden="1" customWidth="1"/>
    <col min="10" max="10" width="13.28515625" bestFit="1" customWidth="1"/>
    <col min="11" max="11" width="29" bestFit="1" customWidth="1"/>
    <col min="12" max="12" width="8.140625" bestFit="1" customWidth="1"/>
    <col min="13" max="15" width="12.85546875" bestFit="1" customWidth="1"/>
    <col min="16" max="16" width="13.140625" bestFit="1" customWidth="1"/>
    <col min="17" max="17" width="19.85546875" style="3" bestFit="1" customWidth="1"/>
    <col min="18" max="18" width="19.42578125" bestFit="1" customWidth="1"/>
    <col min="19" max="19" width="9.5703125" style="28" bestFit="1" customWidth="1"/>
    <col min="20" max="20" width="22.42578125" style="3" bestFit="1" customWidth="1"/>
    <col min="21" max="21" width="35.85546875" bestFit="1" customWidth="1"/>
    <col min="22" max="22" width="17.7109375" bestFit="1" customWidth="1"/>
    <col min="23" max="23" width="19.85546875" style="3" customWidth="1"/>
    <col min="24" max="24" width="17.140625" bestFit="1" customWidth="1"/>
    <col min="25" max="26" width="17.7109375" bestFit="1" customWidth="1"/>
    <col min="27" max="27" width="19.85546875" style="3" customWidth="1"/>
    <col min="28" max="28" width="17.140625" bestFit="1" customWidth="1"/>
    <col min="29" max="30" width="17.7109375" bestFit="1" customWidth="1"/>
    <col min="31" max="31" width="56.5703125" style="31" bestFit="1" customWidth="1"/>
    <col min="32" max="32" width="75.5703125" style="31" bestFit="1" customWidth="1"/>
    <col min="33" max="33" width="44.85546875" style="31" bestFit="1" customWidth="1"/>
    <col min="34" max="34" width="67.140625" style="31" bestFit="1" customWidth="1"/>
    <col min="35" max="35" width="63.5703125" style="31" bestFit="1" customWidth="1"/>
  </cols>
  <sheetData>
    <row r="1" spans="1:35" s="1" customFormat="1" ht="75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2463</v>
      </c>
      <c r="H1" s="1" t="s">
        <v>2512</v>
      </c>
      <c r="I1" s="1" t="s">
        <v>2454</v>
      </c>
      <c r="J1" s="12" t="s">
        <v>4078</v>
      </c>
      <c r="K1" s="12" t="s">
        <v>2466</v>
      </c>
      <c r="L1" s="12" t="s">
        <v>4077</v>
      </c>
      <c r="M1" s="12" t="s">
        <v>4076</v>
      </c>
      <c r="N1" s="12" t="s">
        <v>4075</v>
      </c>
      <c r="O1" s="12" t="s">
        <v>4074</v>
      </c>
      <c r="P1" s="12" t="s">
        <v>4073</v>
      </c>
      <c r="Q1" s="14" t="s">
        <v>2456</v>
      </c>
      <c r="R1" s="35" t="s">
        <v>4080</v>
      </c>
      <c r="S1" s="34" t="s">
        <v>4079</v>
      </c>
      <c r="T1" s="3" t="s">
        <v>75</v>
      </c>
      <c r="U1" s="12" t="s">
        <v>4082</v>
      </c>
      <c r="V1" s="12" t="s">
        <v>4081</v>
      </c>
      <c r="W1" s="14" t="s">
        <v>2457</v>
      </c>
      <c r="X1" s="35" t="s">
        <v>4083</v>
      </c>
      <c r="Y1" s="35" t="s">
        <v>4084</v>
      </c>
      <c r="Z1" s="35" t="s">
        <v>4085</v>
      </c>
      <c r="AA1" s="14" t="s">
        <v>2458</v>
      </c>
      <c r="AB1" s="35" t="s">
        <v>4086</v>
      </c>
      <c r="AC1" s="35" t="s">
        <v>4087</v>
      </c>
      <c r="AD1" s="35" t="s">
        <v>4088</v>
      </c>
      <c r="AE1" s="30" t="s">
        <v>2459</v>
      </c>
      <c r="AF1" s="30" t="s">
        <v>2460</v>
      </c>
      <c r="AG1" s="30" t="s">
        <v>2461</v>
      </c>
      <c r="AH1" s="30" t="s">
        <v>2462</v>
      </c>
      <c r="AI1" s="30" t="s">
        <v>95</v>
      </c>
    </row>
    <row r="2" spans="1:35" x14ac:dyDescent="0.25">
      <c r="A2" s="5">
        <v>385</v>
      </c>
      <c r="B2" t="s">
        <v>2309</v>
      </c>
      <c r="C2" t="s">
        <v>2311</v>
      </c>
      <c r="D2" t="s">
        <v>2310</v>
      </c>
      <c r="I2" t="str">
        <f t="array" ref="I2">IF(VALUE(P2)&gt;0,"Crafted",IF(OR(EXACT(A2,'LibSets constants'!#REF!)),"Monster",IF(OR(EXACT(A2,'LibSets constants'!#REF!)),"Trial",IF(OR(EXACT(A2,'LibSets constants'!#REF!)),"Arena",IF(OR(EXACT(A2,'LibSets constants'!$H$2:$H$99)),"Overland","")))))</f>
        <v>Crafted</v>
      </c>
      <c r="K2" t="s">
        <v>101</v>
      </c>
      <c r="L2" t="s">
        <v>101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constants'!$E$3:$L$1002,8,FALSE),"")</f>
        <v/>
      </c>
      <c r="S2" s="28">
        <v>10</v>
      </c>
      <c r="T2" s="3" t="str">
        <f>VLOOKUP(S2,'LibSets constants'!$A$2:$B$16,2,FALSE)</f>
        <v>Summerset</v>
      </c>
      <c r="U2" s="21" t="s">
        <v>2592</v>
      </c>
      <c r="W2" s="3" t="str">
        <f>IF(X2&lt;&gt;"",VLOOKUP(X2,'ESO zone constants'!$E$3:$L$1002,6,FALSE),"")</f>
        <v/>
      </c>
      <c r="AA2" s="3" t="str">
        <f>IF(AB2&lt;&gt;"",VLOOKUP(AB2,'ESO zone constants'!$E$3:$L$1002,6,FALSE),"")</f>
        <v/>
      </c>
      <c r="AE2" s="31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[385] = {wayshrines={359,359,359,}, traitsNeeded=3, dlcId=10</v>
      </c>
      <c r="AF2" s="31" t="str">
        <f>IF(A2&lt;&gt;"",IF(Q2&lt;&gt;"",CONCATENATE(", zoneIds={",Q2),"")&amp;IF(W2&lt;&gt;"",CONCATENATE(",",W2),"")&amp;IF(AA2&lt;&gt;"",CONCATENATE(",",AA2),"")&amp;IF(Q2&lt;&gt;"",CONCATENATE("}",""),"")&amp;IF(OR(K2="true",K2="false",K2&lt;&gt;""), CONCATENATE(", veteran=", K2), ""),"")</f>
        <v>, veteran=false</v>
      </c>
      <c r="AG2" s="31" t="str">
        <f>IF(A2&lt;&gt;"",IF(I2="Trial",", isTrial=true",IF(I2="Arena",", isArena=true", IF(I2="Monster",", isMonster=true",""))) &amp; IF(L2="true", CONCATENATE(", multiTrialSet=true"), ""),"")</f>
        <v/>
      </c>
      <c r="AH2" s="31" t="str">
        <f>IF(C2&lt;&gt;"",CONCATENATE(" --",C2," / ",B2),"")</f>
        <v xml:space="preserve"> --Adept Rider / Versierter Reiter</v>
      </c>
      <c r="AI2" s="31" t="str">
        <f>IF(A2&lt;&gt;"",IF(VALUE(P2)&gt;0,CONCATENATE("[",A2,"] = true,        --",C2, " / ", B2), ""),"")</f>
        <v>[385] = true,        --Adept Rider / Versierter Reiter</v>
      </c>
    </row>
    <row r="3" spans="1:35" x14ac:dyDescent="0.25">
      <c r="A3" s="13">
        <v>388</v>
      </c>
      <c r="B3" t="s">
        <v>2318</v>
      </c>
      <c r="C3" t="s">
        <v>2320</v>
      </c>
      <c r="D3" t="s">
        <v>2319</v>
      </c>
      <c r="I3" t="s">
        <v>2554</v>
      </c>
      <c r="K3" t="s">
        <v>101</v>
      </c>
      <c r="L3" t="s">
        <v>101</v>
      </c>
      <c r="M3">
        <v>-1</v>
      </c>
      <c r="N3">
        <v>-1</v>
      </c>
      <c r="O3">
        <v>-1</v>
      </c>
      <c r="P3">
        <v>0</v>
      </c>
      <c r="Q3" s="3">
        <f>IF(R3&lt;&gt;"",VLOOKUP(R3,'ESO zone constants'!$E$3:$L$1002,8,FALSE),"")</f>
        <v>1051</v>
      </c>
      <c r="R3" t="s">
        <v>783</v>
      </c>
      <c r="S3" s="28">
        <v>0</v>
      </c>
      <c r="T3" s="3" t="str">
        <f>VLOOKUP(S3,'LibSets constants'!$A$2:$B$16,2,FALSE)</f>
        <v>Included in base game</v>
      </c>
      <c r="W3" s="3" t="str">
        <f>IF(X3&lt;&gt;"",VLOOKUP(X3,'ESO zone constants'!$E$3:$L$1002,6,FALSE),"")</f>
        <v/>
      </c>
      <c r="AA3" s="3" t="str">
        <f>IF(AB3&lt;&gt;"",VLOOKUP(AB3,'ESO zone constants'!$E$3:$L$1002,6,FALSE),"")</f>
        <v/>
      </c>
      <c r="AE3" s="31" t="str">
        <f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dlcId=",S3,),"")</f>
        <v>[388] = {wayshrines={-1,-1,-1,}, dlcId=0</v>
      </c>
      <c r="AF3" s="31" t="str">
        <f>IF(A3&lt;&gt;"",IF(Q3&lt;&gt;"",CONCATENATE(", zoneIds={",Q3),"")&amp;IF(W3&lt;&gt;"",CONCATENATE(",",W3),"")&amp;IF(AA3&lt;&gt;"",CONCATENATE(",",AA3),"")&amp;IF(Q3&lt;&gt;"",CONCATENATE("}",""),"")&amp;IF(OR(K3="true",K3="false",K3&lt;&gt;""), CONCATENATE(", veteran=", K3), ""),"")</f>
        <v>, zoneIds={1051}, veteran=false</v>
      </c>
      <c r="AG3" s="31" t="str">
        <f>IF(A3&lt;&gt;"",IF(I3="Trial",", isTrial=true",IF(I3="Arena",", isArena=true", IF(I3="Monster",", isMonster=true",""))) &amp; IF(L3="true", CONCATENATE(", multiTrialSet=true"), ""),"")</f>
        <v>, isTrial=true</v>
      </c>
      <c r="AH3" s="31" t="str">
        <f>IF(C3&lt;&gt;"",CONCATENATE(" --",C3," / ",B3),"")</f>
        <v xml:space="preserve"> --Aegis of Galenwe / Ägis von Galenwe</v>
      </c>
      <c r="AI3" s="31" t="str">
        <f>IF(A3&lt;&gt;"",IF(VALUE(P3)&gt;0,CONCATENATE("[",A3,"] = true,        --",C3, " / ", B3), ""),"")</f>
        <v/>
      </c>
    </row>
    <row r="4" spans="1:35" x14ac:dyDescent="0.25">
      <c r="A4" s="13">
        <v>101</v>
      </c>
      <c r="B4" t="s">
        <v>1623</v>
      </c>
      <c r="C4" t="s">
        <v>1624</v>
      </c>
      <c r="D4" t="s">
        <v>1624</v>
      </c>
      <c r="K4" t="s">
        <v>101</v>
      </c>
      <c r="L4" t="s">
        <v>101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constants'!$E$3:$L$1002,8,FALSE),"")</f>
        <v/>
      </c>
      <c r="S4" s="28">
        <v>0</v>
      </c>
      <c r="T4" s="3" t="str">
        <f>VLOOKUP(S4,'LibSets constants'!$A$2:$B$16,2,FALSE)</f>
        <v>Included in base game</v>
      </c>
      <c r="W4" s="3" t="str">
        <f>IF(X4&lt;&gt;"",VLOOKUP(X4,'ESO zone constants'!$E$3:$L$1002,6,FALSE),"")</f>
        <v/>
      </c>
      <c r="AA4" s="3" t="str">
        <f>IF(AB4&lt;&gt;"",VLOOKUP(AB4,'ESO zone constants'!$E$3:$L$1002,6,FALSE),"")</f>
        <v/>
      </c>
      <c r="AE4" s="31" t="str">
        <f>IF(A4&lt;&gt;"",CONCATENATE("[",A4,"] = {wayshrines={")&amp;IF(M4&lt;&gt;"",CONCATENATE(M4,","),"")&amp;IF(N4&lt;&gt;"",CONCATENATE(N4,","),"")&amp;IF(O4&lt;&gt;"",CONCATENATE(O4,","),"")&amp;CONCATENATE("}")&amp;IF(VALUE(P4)&gt;0,CONCATENATE(", traitsNeeded=",P4),"")&amp;CONCATENATE(", dlcId=",S4,),"")</f>
        <v>[101] = {wayshrines={-1,-1,-1,}, dlcId=0</v>
      </c>
      <c r="AF4" s="31" t="str">
        <f>IF(A4&lt;&gt;"",IF(Q4&lt;&gt;"",CONCATENATE(", zoneIds={",Q4),"")&amp;IF(W4&lt;&gt;"",CONCATENATE(",",W4),"")&amp;IF(AA4&lt;&gt;"",CONCATENATE(",",AA4),"")&amp;IF(Q4&lt;&gt;"",CONCATENATE("}",""),"")&amp;IF(OR(K4="true",K4="false",K4&lt;&gt;""), CONCATENATE(", veteran=", K4), ""),"")</f>
        <v>, veteran=false</v>
      </c>
      <c r="AG4" s="31" t="str">
        <f>IF(A4&lt;&gt;"",IF(I4="Trial",", isTrial=true",IF(I4="Arena",", isArena=true", IF(I4="Monster",", isMonster=true",""))) &amp; IF(L4="true", CONCATENATE(", multiTrialSet=true"), ""),"")</f>
        <v/>
      </c>
      <c r="AH4" s="31" t="str">
        <f>IF(C4&lt;&gt;"",CONCATENATE(" --",C4," / ",B4),"")</f>
        <v xml:space="preserve"> --Affliction / Elend</v>
      </c>
      <c r="AI4" s="31" t="str">
        <f>IF(A4&lt;&gt;"",IF(VALUE(P4)&gt;0,CONCATENATE("[",A4,"] = true,        --",C4, " / ", B4), ""),"")</f>
        <v/>
      </c>
    </row>
    <row r="5" spans="1:35" x14ac:dyDescent="0.25">
      <c r="A5" s="13">
        <v>206</v>
      </c>
      <c r="B5" t="s">
        <v>1876</v>
      </c>
      <c r="C5" t="s">
        <v>1878</v>
      </c>
      <c r="D5" t="s">
        <v>1877</v>
      </c>
      <c r="K5" t="s">
        <v>101</v>
      </c>
      <c r="L5" t="s">
        <v>101</v>
      </c>
      <c r="M5">
        <v>-1</v>
      </c>
      <c r="N5">
        <v>-1</v>
      </c>
      <c r="O5">
        <v>-1</v>
      </c>
      <c r="P5">
        <v>0</v>
      </c>
      <c r="Q5" s="3">
        <f>IF(R5&lt;&gt;"",VLOOKUP(R5,'ESO zone constants'!$E$3:$L$1002,8,FALSE),"")</f>
        <v>1081</v>
      </c>
      <c r="R5" t="s">
        <v>67</v>
      </c>
      <c r="S5" s="28">
        <v>0</v>
      </c>
      <c r="T5" s="3" t="str">
        <f>VLOOKUP(S5,'LibSets constants'!$A$2:$B$16,2,FALSE)</f>
        <v>Included in base game</v>
      </c>
      <c r="W5" s="3" t="str">
        <f>IF(X5&lt;&gt;"",VLOOKUP(X5,'ESO zone constants'!$E$3:$L$1002,6,FALSE),"")</f>
        <v/>
      </c>
      <c r="AA5" s="3" t="str">
        <f>IF(AB5&lt;&gt;"",VLOOKUP(AB5,'ESO zone constants'!$E$3:$L$1002,6,FALSE),"")</f>
        <v/>
      </c>
      <c r="AE5" s="31" t="str">
        <f>IF(A5&lt;&gt;"",CONCATENATE("[",A5,"] = {wayshrines={")&amp;IF(M5&lt;&gt;"",CONCATENATE(M5,","),"")&amp;IF(N5&lt;&gt;"",CONCATENATE(N5,","),"")&amp;IF(O5&lt;&gt;"",CONCATENATE(O5,","),"")&amp;CONCATENATE("}")&amp;IF(VALUE(P5)&gt;0,CONCATENATE(", traitsNeeded=",P5),"")&amp;CONCATENATE(", dlcId=",S5,),"")</f>
        <v>[206] = {wayshrines={-1,-1,-1,}, dlcId=0</v>
      </c>
      <c r="AF5" s="31" t="str">
        <f>IF(A5&lt;&gt;"",IF(Q5&lt;&gt;"",CONCATENATE(", zoneIds={",Q5),"")&amp;IF(W5&lt;&gt;"",CONCATENATE(",",W5),"")&amp;IF(AA5&lt;&gt;"",CONCATENATE(",",AA5),"")&amp;IF(Q5&lt;&gt;"",CONCATENATE("}",""),"")&amp;IF(OR(K5="true",K5="false",K5&lt;&gt;""), CONCATENATE(", veteran=", K5), ""),"")</f>
        <v>, zoneIds={1081}, veteran=false</v>
      </c>
      <c r="AG5" s="31" t="str">
        <f>IF(A5&lt;&gt;"",IF(I5="Trial",", isTrial=true",IF(I5="Arena",", isArena=true", IF(I5="Monster",", isMonster=true",""))) &amp; IF(L5="true", CONCATENATE(", multiTrialSet=true"), ""),"")</f>
        <v/>
      </c>
      <c r="AH5" s="31" t="str">
        <f>IF(C5&lt;&gt;"",CONCATENATE(" --",C5," / ",B5),"")</f>
        <v xml:space="preserve"> --Agility / Agilität</v>
      </c>
      <c r="AI5" s="31" t="str">
        <f>IF(A5&lt;&gt;"",IF(VALUE(P5)&gt;0,CONCATENATE("[",A5,"] = true,        --",C5, " / ", B5), ""),"")</f>
        <v/>
      </c>
    </row>
    <row r="6" spans="1:35" x14ac:dyDescent="0.25">
      <c r="A6" s="13">
        <v>21</v>
      </c>
      <c r="B6" t="s">
        <v>1395</v>
      </c>
      <c r="C6" t="s">
        <v>1397</v>
      </c>
      <c r="D6" t="s">
        <v>1396</v>
      </c>
      <c r="K6" t="s">
        <v>101</v>
      </c>
      <c r="L6" t="s">
        <v>101</v>
      </c>
      <c r="M6">
        <v>-1</v>
      </c>
      <c r="N6">
        <v>-1</v>
      </c>
      <c r="O6">
        <v>-1</v>
      </c>
      <c r="P6">
        <v>0</v>
      </c>
      <c r="Q6" s="3">
        <f>IF(R6&lt;&gt;"",VLOOKUP(R6,'ESO zone constants'!$E$3:$L$1002,8,FALSE),"")</f>
        <v>144</v>
      </c>
      <c r="R6" t="s">
        <v>66</v>
      </c>
      <c r="S6" s="28">
        <v>0</v>
      </c>
      <c r="T6" s="3" t="str">
        <f>VLOOKUP(S6,'LibSets constants'!$A$2:$B$16,2,FALSE)</f>
        <v>Included in base game</v>
      </c>
      <c r="W6" s="3" t="str">
        <f>IF(X6&lt;&gt;"",VLOOKUP(X6,'ESO zone constants'!$E$3:$L$1002,6,FALSE),"")</f>
        <v/>
      </c>
      <c r="AA6" s="3" t="str">
        <f>IF(AB6&lt;&gt;"",VLOOKUP(AB6,'ESO zone constants'!$E$3:$L$1002,6,FALSE),"")</f>
        <v/>
      </c>
      <c r="AE6" s="31" t="str">
        <f>IF(A6&lt;&gt;"",CONCATENATE("[",A6,"] = {wayshrines={")&amp;IF(M6&lt;&gt;"",CONCATENATE(M6,","),"")&amp;IF(N6&lt;&gt;"",CONCATENATE(N6,","),"")&amp;IF(O6&lt;&gt;"",CONCATENATE(O6,","),"")&amp;CONCATENATE("}")&amp;IF(VALUE(P6)&gt;0,CONCATENATE(", traitsNeeded=",P6),"")&amp;CONCATENATE(", dlcId=",S6,),"")</f>
        <v>[21] = {wayshrines={-1,-1,-1,}, dlcId=0</v>
      </c>
      <c r="AF6" s="31" t="str">
        <f>IF(A6&lt;&gt;"",IF(Q6&lt;&gt;"",CONCATENATE(", zoneIds={",Q6),"")&amp;IF(W6&lt;&gt;"",CONCATENATE(",",W6),"")&amp;IF(AA6&lt;&gt;"",CONCATENATE(",",AA6),"")&amp;IF(Q6&lt;&gt;"",CONCATENATE("}",""),"")&amp;IF(OR(K6="true",K6="false",K6&lt;&gt;""), CONCATENATE(", veteran=", K6), ""),"")</f>
        <v>, zoneIds={144}, veteran=false</v>
      </c>
      <c r="AG6" s="31" t="str">
        <f>IF(A6&lt;&gt;"",IF(I6="Trial",", isTrial=true",IF(I6="Arena",", isArena=true", IF(I6="Monster",", isMonster=true",""))) &amp; IF(L6="true", CONCATENATE(", multiTrialSet=true"), ""),"")</f>
        <v/>
      </c>
      <c r="AH6" s="31" t="str">
        <f>IF(C6&lt;&gt;"",CONCATENATE(" --",C6," / ",B6),"")</f>
        <v xml:space="preserve"> --Akaviri Dragonguard / Akavirische Drachengarde</v>
      </c>
      <c r="AI6" s="31" t="str">
        <f>IF(A6&lt;&gt;"",IF(VALUE(P6)&gt;0,CONCATENATE("[",A6,"] = true,        --",C6, " / ", B6), ""),"")</f>
        <v/>
      </c>
    </row>
    <row r="7" spans="1:35" x14ac:dyDescent="0.25">
      <c r="A7" s="13">
        <v>39</v>
      </c>
      <c r="B7" t="s">
        <v>1447</v>
      </c>
      <c r="C7" t="s">
        <v>1449</v>
      </c>
      <c r="D7" t="s">
        <v>1448</v>
      </c>
      <c r="K7" t="s">
        <v>101</v>
      </c>
      <c r="L7" t="s">
        <v>101</v>
      </c>
      <c r="M7">
        <v>-1</v>
      </c>
      <c r="N7">
        <v>-1</v>
      </c>
      <c r="O7">
        <v>-1</v>
      </c>
      <c r="P7">
        <v>0</v>
      </c>
      <c r="Q7" s="3">
        <f>IF(R7&lt;&gt;"",VLOOKUP(R7,'ESO zone constants'!$E$3:$L$1002,8,FALSE),"")</f>
        <v>843</v>
      </c>
      <c r="R7" t="s">
        <v>53</v>
      </c>
      <c r="S7" s="28">
        <v>0</v>
      </c>
      <c r="T7" s="3" t="str">
        <f>VLOOKUP(S7,'LibSets constants'!$A$2:$B$16,2,FALSE)</f>
        <v>Included in base game</v>
      </c>
      <c r="W7" s="3" t="str">
        <f>IF(X7&lt;&gt;"",VLOOKUP(X7,'ESO zone constants'!$E$3:$L$1002,6,FALSE),"")</f>
        <v/>
      </c>
      <c r="AA7" s="3" t="str">
        <f>IF(AB7&lt;&gt;"",VLOOKUP(AB7,'ESO zone constants'!$E$3:$L$1002,6,FALSE),"")</f>
        <v/>
      </c>
      <c r="AE7" s="31" t="str">
        <f>IF(A7&lt;&gt;"",CONCATENATE("[",A7,"] = {wayshrines={")&amp;IF(M7&lt;&gt;"",CONCATENATE(M7,","),"")&amp;IF(N7&lt;&gt;"",CONCATENATE(N7,","),"")&amp;IF(O7&lt;&gt;"",CONCATENATE(O7,","),"")&amp;CONCATENATE("}")&amp;IF(VALUE(P7)&gt;0,CONCATENATE(", traitsNeeded=",P7),"")&amp;CONCATENATE(", dlcId=",S7,),"")</f>
        <v>[39] = {wayshrines={-1,-1,-1,}, dlcId=0</v>
      </c>
      <c r="AF7" s="31" t="str">
        <f>IF(A7&lt;&gt;"",IF(Q7&lt;&gt;"",CONCATENATE(", zoneIds={",Q7),"")&amp;IF(W7&lt;&gt;"",CONCATENATE(",",W7),"")&amp;IF(AA7&lt;&gt;"",CONCATENATE(",",AA7),"")&amp;IF(Q7&lt;&gt;"",CONCATENATE("}",""),"")&amp;IF(OR(K7="true",K7="false",K7&lt;&gt;""), CONCATENATE(", veteran=", K7), ""),"")</f>
        <v>, zoneIds={843}, veteran=false</v>
      </c>
      <c r="AG7" s="31" t="str">
        <f>IF(A7&lt;&gt;"",IF(I7="Trial",", isTrial=true",IF(I7="Arena",", isArena=true", IF(I7="Monster",", isMonster=true",""))) &amp; IF(L7="true", CONCATENATE(", multiTrialSet=true"), ""),"")</f>
        <v/>
      </c>
      <c r="AH7" s="31" t="str">
        <f>IF(C7&lt;&gt;"",CONCATENATE(" --",C7," / ",B7),"")</f>
        <v xml:space="preserve"> --Alessian Order / Alessianischer Orden</v>
      </c>
      <c r="AI7" s="31" t="str">
        <f>IF(A7&lt;&gt;"",IF(VALUE(P7)&gt;0,CONCATENATE("[",A7,"] = true,        --",C7, " / ", B7), ""),"")</f>
        <v/>
      </c>
    </row>
    <row r="8" spans="1:35" x14ac:dyDescent="0.25">
      <c r="A8" s="5">
        <v>82</v>
      </c>
      <c r="B8" t="s">
        <v>1566</v>
      </c>
      <c r="C8" t="s">
        <v>1568</v>
      </c>
      <c r="D8" t="s">
        <v>1567</v>
      </c>
      <c r="I8" t="str">
        <f t="array" ref="I8">IF(VALUE(P8)&gt;0,"Crafted",IF(OR(EXACT(A8,'LibSets constants'!#REF!)),"Monster",IF(OR(EXACT(A8,'LibSets constants'!#REF!)),"Trial",IF(OR(EXACT(A8,'LibSets constants'!#REF!)),"Arena",IF(OR(EXACT(A8,'LibSets constants'!$H$2:$H$99)),"Overland","")))))</f>
        <v>Crafted</v>
      </c>
      <c r="K8" t="s">
        <v>101</v>
      </c>
      <c r="L8" t="s">
        <v>101</v>
      </c>
      <c r="M8">
        <v>155</v>
      </c>
      <c r="N8">
        <v>105</v>
      </c>
      <c r="O8">
        <v>95</v>
      </c>
      <c r="P8">
        <v>5</v>
      </c>
      <c r="Q8" s="3">
        <f>IF(R8&lt;&gt;"",VLOOKUP(R8,'ESO zone constants'!$E$3:$L$1002,8,FALSE),"")</f>
        <v>64</v>
      </c>
      <c r="R8" t="s">
        <v>70</v>
      </c>
      <c r="S8" s="28">
        <v>0</v>
      </c>
      <c r="T8" s="3" t="str">
        <f>VLOOKUP(S8,'LibSets constants'!$A$2:$B$16,2,FALSE)</f>
        <v>Included in base game</v>
      </c>
      <c r="U8" s="21" t="s">
        <v>2592</v>
      </c>
      <c r="W8" s="3" t="str">
        <f>IF(X8&lt;&gt;"",VLOOKUP(X8,'ESO zone constants'!$E$3:$L$1002,6,FALSE),"")</f>
        <v/>
      </c>
      <c r="AA8" s="3" t="str">
        <f>IF(AB8&lt;&gt;"",VLOOKUP(AB8,'ESO zone constants'!$E$3:$L$1002,6,FALSE),"")</f>
        <v/>
      </c>
      <c r="AE8" s="31" t="str">
        <f>IF(A8&lt;&gt;"",CONCATENATE("[",A8,"] = {wayshrines={")&amp;IF(M8&lt;&gt;"",CONCATENATE(M8,","),"")&amp;IF(N8&lt;&gt;"",CONCATENATE(N8,","),"")&amp;IF(O8&lt;&gt;"",CONCATENATE(O8,","),"")&amp;CONCATENATE("}")&amp;IF(VALUE(P8)&gt;0,CONCATENATE(", traitsNeeded=",P8),"")&amp;CONCATENATE(", dlcId=",S8,),"")</f>
        <v>[82] = {wayshrines={155,105,95,}, traitsNeeded=5, dlcId=0</v>
      </c>
      <c r="AF8" s="31" t="str">
        <f>IF(A8&lt;&gt;"",IF(Q8&lt;&gt;"",CONCATENATE(", zoneIds={",Q8),"")&amp;IF(W8&lt;&gt;"",CONCATENATE(",",W8),"")&amp;IF(AA8&lt;&gt;"",CONCATENATE(",",AA8),"")&amp;IF(Q8&lt;&gt;"",CONCATENATE("}",""),"")&amp;IF(OR(K8="true",K8="false",K8&lt;&gt;""), CONCATENATE(", veteran=", K8), ""),"")</f>
        <v>, zoneIds={64}, veteran=false</v>
      </c>
      <c r="AG8" s="31" t="str">
        <f>IF(A8&lt;&gt;"",IF(I8="Trial",", isTrial=true",IF(I8="Arena",", isArena=true", IF(I8="Monster",", isMonster=true",""))) &amp; IF(L8="true", CONCATENATE(", multiTrialSet=true"), ""),"")</f>
        <v/>
      </c>
      <c r="AH8" s="31" t="str">
        <f>IF(C8&lt;&gt;"",CONCATENATE(" --",C8," / ",B8),"")</f>
        <v xml:space="preserve"> --Alessia's Bulwark / Alessias Bollwerk</v>
      </c>
      <c r="AI8" s="31" t="str">
        <f>IF(A8&lt;&gt;"",IF(VALUE(P8)&gt;0,CONCATENATE("[",A8,"] = true,        --",C8, " / ", B8), ""),"")</f>
        <v>[82] = true,        --Alessia's Bulwark / Alessias Bollwerk</v>
      </c>
    </row>
    <row r="9" spans="1:35" x14ac:dyDescent="0.25">
      <c r="A9" s="13">
        <v>85</v>
      </c>
      <c r="B9" t="s">
        <v>1575</v>
      </c>
      <c r="C9" t="s">
        <v>1577</v>
      </c>
      <c r="D9" t="s">
        <v>1576</v>
      </c>
      <c r="K9" t="s">
        <v>101</v>
      </c>
      <c r="L9" t="s">
        <v>101</v>
      </c>
      <c r="M9">
        <v>-1</v>
      </c>
      <c r="N9">
        <v>-1</v>
      </c>
      <c r="O9">
        <v>-1</v>
      </c>
      <c r="P9">
        <v>0</v>
      </c>
      <c r="Q9" s="3">
        <f>IF(R9&lt;&gt;"",VLOOKUP(R9,'ESO zone constants'!$E$3:$L$1002,8,FALSE),"")</f>
        <v>1052</v>
      </c>
      <c r="R9" t="s">
        <v>73</v>
      </c>
      <c r="S9" s="28">
        <v>0</v>
      </c>
      <c r="T9" s="3" t="str">
        <f>VLOOKUP(S9,'LibSets constants'!$A$2:$B$16,2,FALSE)</f>
        <v>Included in base game</v>
      </c>
      <c r="W9" s="3" t="str">
        <f>IF(X9&lt;&gt;"",VLOOKUP(X9,'ESO zone constants'!$E$3:$L$1002,6,FALSE),"")</f>
        <v/>
      </c>
      <c r="AA9" s="3" t="str">
        <f>IF(AB9&lt;&gt;"",VLOOKUP(AB9,'ESO zone constants'!$E$3:$L$1002,6,FALSE),"")</f>
        <v/>
      </c>
      <c r="AE9" s="31" t="str">
        <f>IF(A9&lt;&gt;"",CONCATENATE("[",A9,"] = {wayshrines={")&amp;IF(M9&lt;&gt;"",CONCATENATE(M9,","),"")&amp;IF(N9&lt;&gt;"",CONCATENATE(N9,","),"")&amp;IF(O9&lt;&gt;"",CONCATENATE(O9,","),"")&amp;CONCATENATE("}")&amp;IF(VALUE(P9)&gt;0,CONCATENATE(", traitsNeeded=",P9),"")&amp;CONCATENATE(", dlcId=",S9,),"")</f>
        <v>[85] = {wayshrines={-1,-1,-1,}, dlcId=0</v>
      </c>
      <c r="AF9" s="31" t="str">
        <f>IF(A9&lt;&gt;"",IF(Q9&lt;&gt;"",CONCATENATE(", zoneIds={",Q9),"")&amp;IF(W9&lt;&gt;"",CONCATENATE(",",W9),"")&amp;IF(AA9&lt;&gt;"",CONCATENATE(",",AA9),"")&amp;IF(Q9&lt;&gt;"",CONCATENATE("}",""),"")&amp;IF(OR(K9="true",K9="false",K9&lt;&gt;""), CONCATENATE(", veteran=", K9), ""),"")</f>
        <v>, zoneIds={1052}, veteran=false</v>
      </c>
      <c r="AG9" s="31" t="str">
        <f>IF(A9&lt;&gt;"",IF(I9="Trial",", isTrial=true",IF(I9="Arena",", isArena=true", IF(I9="Monster",", isMonster=true",""))) &amp; IF(L9="true", CONCATENATE(", multiTrialSet=true"), ""),"")</f>
        <v/>
      </c>
      <c r="AH9" s="31" t="str">
        <f>IF(C9&lt;&gt;"",CONCATENATE(" --",C9," / ",B9),"")</f>
        <v xml:space="preserve"> --Almalexia's Mercy / Almalexias Gnade</v>
      </c>
      <c r="AI9" s="31" t="str">
        <f>IF(A9&lt;&gt;"",IF(VALUE(P9)&gt;0,CONCATENATE("[",A9,"] = true,        --",C9, " / ", B9), ""),"")</f>
        <v/>
      </c>
    </row>
    <row r="10" spans="1:35" x14ac:dyDescent="0.25">
      <c r="A10" s="13">
        <v>258</v>
      </c>
      <c r="B10" t="s">
        <v>1988</v>
      </c>
      <c r="C10" t="s">
        <v>1990</v>
      </c>
      <c r="D10" t="s">
        <v>1989</v>
      </c>
      <c r="K10" t="s">
        <v>101</v>
      </c>
      <c r="L10" t="s">
        <v>101</v>
      </c>
      <c r="M10">
        <v>-1</v>
      </c>
      <c r="N10">
        <v>-1</v>
      </c>
      <c r="O10">
        <v>-1</v>
      </c>
      <c r="P10">
        <v>0</v>
      </c>
      <c r="Q10" s="3">
        <f>IF(R10&lt;&gt;"",VLOOKUP(R10,'ESO zone constants'!$E$3:$L$1002,8,FALSE),"")</f>
        <v>974</v>
      </c>
      <c r="R10" t="s">
        <v>44</v>
      </c>
      <c r="S10" s="28">
        <v>0</v>
      </c>
      <c r="T10" s="3" t="str">
        <f>VLOOKUP(S10,'LibSets constants'!$A$2:$B$16,2,FALSE)</f>
        <v>Included in base game</v>
      </c>
      <c r="W10" s="3" t="str">
        <f>IF(X10&lt;&gt;"",VLOOKUP(X10,'ESO zone constants'!$E$3:$L$1002,6,FALSE),"")</f>
        <v/>
      </c>
      <c r="AA10" s="3" t="str">
        <f>IF(AB10&lt;&gt;"",VLOOKUP(AB10,'ESO zone constants'!$E$3:$L$1002,6,FALSE),"")</f>
        <v/>
      </c>
      <c r="AE10" s="31" t="str">
        <f>IF(A10&lt;&gt;"",CONCATENATE("[",A10,"] = {wayshrines={")&amp;IF(M10&lt;&gt;"",CONCATENATE(M10,","),"")&amp;IF(N10&lt;&gt;"",CONCATENATE(N10,","),"")&amp;IF(O10&lt;&gt;"",CONCATENATE(O10,","),"")&amp;CONCATENATE("}")&amp;IF(VALUE(P10)&gt;0,CONCATENATE(", traitsNeeded=",P10),"")&amp;CONCATENATE(", dlcId=",S10,),"")</f>
        <v>[258] = {wayshrines={-1,-1,-1,}, dlcId=0</v>
      </c>
      <c r="AF10" s="31" t="str">
        <f>IF(A10&lt;&gt;"",IF(Q10&lt;&gt;"",CONCATENATE(", zoneIds={",Q10),"")&amp;IF(W10&lt;&gt;"",CONCATENATE(",",W10),"")&amp;IF(AA10&lt;&gt;"",CONCATENATE(",",AA10),"")&amp;IF(Q10&lt;&gt;"",CONCATENATE("}",""),"")&amp;IF(OR(K10="true",K10="false",K10&lt;&gt;""), CONCATENATE(", veteran=", K10), ""),"")</f>
        <v>, zoneIds={974}, veteran=false</v>
      </c>
      <c r="AG10" s="31" t="str">
        <f>IF(A10&lt;&gt;"",IF(I10="Trial",", isTrial=true",IF(I10="Arena",", isArena=true", IF(I10="Monster",", isMonster=true",""))) &amp; IF(L10="true", CONCATENATE(", multiTrialSet=true"), ""),"")</f>
        <v/>
      </c>
      <c r="AH10" s="31" t="str">
        <f>IF(C10&lt;&gt;"",CONCATENATE(" --",C10," / ",B10),"")</f>
        <v xml:space="preserve"> --Amber Plasm / Bernsteinplasma</v>
      </c>
      <c r="AI10" s="31" t="str">
        <f>IF(A10&lt;&gt;"",IF(VALUE(P10)&gt;0,CONCATENATE("[",A10,"] = true,        --",C10, " / ", B10), ""),"")</f>
        <v/>
      </c>
    </row>
    <row r="11" spans="1:35" x14ac:dyDescent="0.25">
      <c r="A11" s="13">
        <v>23</v>
      </c>
      <c r="B11" t="s">
        <v>1401</v>
      </c>
      <c r="C11" t="s">
        <v>1403</v>
      </c>
      <c r="D11" t="s">
        <v>1402</v>
      </c>
      <c r="I11" t="s">
        <v>2468</v>
      </c>
      <c r="K11" t="s">
        <v>101</v>
      </c>
      <c r="L11" t="s">
        <v>101</v>
      </c>
      <c r="M11">
        <v>-1</v>
      </c>
      <c r="N11">
        <v>-1</v>
      </c>
      <c r="O11">
        <v>-1</v>
      </c>
      <c r="P11">
        <v>0</v>
      </c>
      <c r="Q11" s="3">
        <f>IF(R11&lt;&gt;"",VLOOKUP(R11,'ESO zone constants'!$E$3:$L$1002,8,FALSE),"")</f>
        <v>635</v>
      </c>
      <c r="R11" t="s">
        <v>489</v>
      </c>
      <c r="S11" s="28">
        <v>0</v>
      </c>
      <c r="T11" s="3" t="str">
        <f>VLOOKUP(S11,'LibSets constants'!$A$2:$B$16,2,FALSE)</f>
        <v>Included in base game</v>
      </c>
      <c r="U11" t="s">
        <v>2591</v>
      </c>
      <c r="W11" s="3" t="str">
        <f>IF(X11&lt;&gt;"",VLOOKUP(X11,'ESO zone constants'!$E$3:$L$1002,6,FALSE),"")</f>
        <v/>
      </c>
      <c r="AA11" s="3" t="str">
        <f>IF(AB11&lt;&gt;"",VLOOKUP(AB11,'ESO zone constants'!$E$3:$L$1002,6,FALSE),"")</f>
        <v/>
      </c>
      <c r="AE11" s="31" t="str">
        <f>IF(A11&lt;&gt;"",CONCATENATE("[",A11,"] = {wayshrines={")&amp;IF(M11&lt;&gt;"",CONCATENATE(M11,","),"")&amp;IF(N11&lt;&gt;"",CONCATENATE(N11,","),"")&amp;IF(O11&lt;&gt;"",CONCATENATE(O11,","),"")&amp;CONCATENATE("}")&amp;IF(VALUE(P11)&gt;0,CONCATENATE(", traitsNeeded=",P11),"")&amp;CONCATENATE(", dlcId=",S11,),"")</f>
        <v>[23] = {wayshrines={-1,-1,-1,}, dlcId=0</v>
      </c>
      <c r="AF11" s="31" t="str">
        <f>IF(A11&lt;&gt;"",IF(Q11&lt;&gt;"",CONCATENATE(", zoneIds={",Q11),"")&amp;IF(W11&lt;&gt;"",CONCATENATE(",",W11),"")&amp;IF(AA11&lt;&gt;"",CONCATENATE(",",AA11),"")&amp;IF(Q11&lt;&gt;"",CONCATENATE("}",""),"")&amp;IF(OR(K11="true",K11="false",K11&lt;&gt;""), CONCATENATE(", veteran=", K11), ""),"")</f>
        <v>, zoneIds={635}, veteran=false</v>
      </c>
      <c r="AG11" s="31" t="str">
        <f>IF(A11&lt;&gt;"",IF(I11="Trial",", isTrial=true",IF(I11="Arena",", isArena=true", IF(I11="Monster",", isMonster=true",""))) &amp; IF(L11="true", CONCATENATE(", multiTrialSet=true"), ""),"")</f>
        <v>, isArena=true</v>
      </c>
      <c r="AH11" s="31" t="str">
        <f>IF(C11&lt;&gt;"",CONCATENATE(" --",C11," / ",B11),"")</f>
        <v xml:space="preserve"> --Archer's Mind / Schützensinn</v>
      </c>
      <c r="AI11" s="31" t="str">
        <f>IF(A11&lt;&gt;"",IF(VALUE(P11)&gt;0,CONCATENATE("[",A11,"] = true,        --",C11, " / ", B11), ""),"")</f>
        <v/>
      </c>
    </row>
    <row r="12" spans="1:35" x14ac:dyDescent="0.25">
      <c r="A12" s="5">
        <v>178</v>
      </c>
      <c r="B12" t="s">
        <v>1814</v>
      </c>
      <c r="C12" t="s">
        <v>1816</v>
      </c>
      <c r="D12" t="s">
        <v>1815</v>
      </c>
      <c r="I12" t="str">
        <f t="array" ref="I12">IF(VALUE(P12)&gt;0,"Crafted",IF(OR(EXACT(A12,'LibSets constants'!#REF!)),"Monster",IF(OR(EXACT(A12,'LibSets constants'!#REF!)),"Trial",IF(OR(EXACT(A12,'LibSets constants'!#REF!)),"Arena",IF(OR(EXACT(A12,'LibSets constants'!$H$2:$H$99)),"Overland","")))))</f>
        <v>Crafted</v>
      </c>
      <c r="K12" t="s">
        <v>101</v>
      </c>
      <c r="L12" t="s">
        <v>101</v>
      </c>
      <c r="M12">
        <v>199</v>
      </c>
      <c r="N12">
        <v>201</v>
      </c>
      <c r="O12">
        <v>203</v>
      </c>
      <c r="P12">
        <v>9</v>
      </c>
      <c r="Q12" s="3">
        <f>IF(R12&lt;&gt;"",VLOOKUP(R12,'ESO zone constants'!$E$3:$L$1002,8,FALSE),"")</f>
        <v>843</v>
      </c>
      <c r="R12" t="s">
        <v>53</v>
      </c>
      <c r="S12" s="28">
        <v>1</v>
      </c>
      <c r="T12" s="3" t="str">
        <f>VLOOKUP(S12,'LibSets constants'!$A$2:$B$16,2,FALSE)</f>
        <v>Imperial City</v>
      </c>
      <c r="U12" s="21" t="s">
        <v>2592</v>
      </c>
      <c r="W12" s="3" t="str">
        <f>IF(X12&lt;&gt;"",VLOOKUP(X12,'ESO zone constants'!$E$3:$L$1002,6,FALSE),"")</f>
        <v/>
      </c>
      <c r="AA12" s="3" t="str">
        <f>IF(AB12&lt;&gt;"",VLOOKUP(AB12,'ESO zone constants'!$E$3:$L$1002,6,FALSE),"")</f>
        <v/>
      </c>
      <c r="AE12" s="31" t="str">
        <f>IF(A12&lt;&gt;"",CONCATENATE("[",A12,"] = {wayshrines={")&amp;IF(M12&lt;&gt;"",CONCATENATE(M12,","),"")&amp;IF(N12&lt;&gt;"",CONCATENATE(N12,","),"")&amp;IF(O12&lt;&gt;"",CONCATENATE(O12,","),"")&amp;CONCATENATE("}")&amp;IF(VALUE(P12)&gt;0,CONCATENATE(", traitsNeeded=",P12),"")&amp;CONCATENATE(", dlcId=",S12,),"")</f>
        <v>[178] = {wayshrines={199,201,203,}, traitsNeeded=9, dlcId=1</v>
      </c>
      <c r="AF12" s="31" t="str">
        <f>IF(A12&lt;&gt;"",IF(Q12&lt;&gt;"",CONCATENATE(", zoneIds={",Q12),"")&amp;IF(W12&lt;&gt;"",CONCATENATE(",",W12),"")&amp;IF(AA12&lt;&gt;"",CONCATENATE(",",AA12),"")&amp;IF(Q12&lt;&gt;"",CONCATENATE("}",""),"")&amp;IF(OR(K12="true",K12="false",K12&lt;&gt;""), CONCATENATE(", veteran=", K12), ""),"")</f>
        <v>, zoneIds={843}, veteran=false</v>
      </c>
      <c r="AG12" s="31" t="str">
        <f>IF(A12&lt;&gt;"",IF(I12="Trial",", isTrial=true",IF(I12="Arena",", isArena=true", IF(I12="Monster",", isMonster=true",""))) &amp; IF(L12="true", CONCATENATE(", multiTrialSet=true"), ""),"")</f>
        <v/>
      </c>
      <c r="AH12" s="31" t="str">
        <f>IF(C12&lt;&gt;"",CONCATENATE(" --",C12," / ",B12),"")</f>
        <v xml:space="preserve"> --Armor Master / Rüstungsmeister</v>
      </c>
      <c r="AI12" s="31" t="str">
        <f>IF(A12&lt;&gt;"",IF(VALUE(P12)&gt;0,CONCATENATE("[",A12,"] = true,        --",C12, " / ", B12), ""),"")</f>
        <v>[178] = true,        --Armor Master / Rüstungsmeister</v>
      </c>
    </row>
    <row r="13" spans="1:35" x14ac:dyDescent="0.25">
      <c r="A13" s="13">
        <v>209</v>
      </c>
      <c r="B13" t="s">
        <v>1885</v>
      </c>
      <c r="C13" t="s">
        <v>1885</v>
      </c>
      <c r="D13" t="s">
        <v>1885</v>
      </c>
      <c r="K13" t="s">
        <v>101</v>
      </c>
      <c r="L13" t="s">
        <v>101</v>
      </c>
      <c r="M13">
        <v>-1</v>
      </c>
      <c r="N13">
        <v>-1</v>
      </c>
      <c r="O13">
        <v>-1</v>
      </c>
      <c r="P13">
        <v>0</v>
      </c>
      <c r="Q13" s="3">
        <f>IF(R13&lt;&gt;"",VLOOKUP(R13,'ESO zone constants'!$E$3:$L$1002,8,FALSE),"")</f>
        <v>130</v>
      </c>
      <c r="R13" t="s">
        <v>49</v>
      </c>
      <c r="S13" s="28">
        <v>0</v>
      </c>
      <c r="T13" s="3" t="str">
        <f>VLOOKUP(S13,'LibSets constants'!$A$2:$B$16,2,FALSE)</f>
        <v>Included in base game</v>
      </c>
      <c r="W13" s="3" t="str">
        <f>IF(X13&lt;&gt;"",VLOOKUP(X13,'ESO zone constants'!$E$3:$L$1002,6,FALSE),"")</f>
        <v/>
      </c>
      <c r="AA13" s="3" t="str">
        <f>IF(AB13&lt;&gt;"",VLOOKUP(AB13,'ESO zone constants'!$E$3:$L$1002,6,FALSE),"")</f>
        <v/>
      </c>
      <c r="AE13" s="31" t="str">
        <f>IF(A13&lt;&gt;"",CONCATENATE("[",A13,"] = {wayshrines={")&amp;IF(M13&lt;&gt;"",CONCATENATE(M13,","),"")&amp;IF(N13&lt;&gt;"",CONCATENATE(N13,","),"")&amp;IF(O13&lt;&gt;"",CONCATENATE(O13,","),"")&amp;CONCATENATE("}")&amp;IF(VALUE(P13)&gt;0,CONCATENATE(", traitsNeeded=",P13),"")&amp;CONCATENATE(", dlcId=",S13,),"")</f>
        <v>[209] = {wayshrines={-1,-1,-1,}, dlcId=0</v>
      </c>
      <c r="AF13" s="31" t="str">
        <f>IF(A13&lt;&gt;"",IF(Q13&lt;&gt;"",CONCATENATE(", zoneIds={",Q13),"")&amp;IF(W13&lt;&gt;"",CONCATENATE(",",W13),"")&amp;IF(AA13&lt;&gt;"",CONCATENATE(",",AA13),"")&amp;IF(Q13&lt;&gt;"",CONCATENATE("}",""),"")&amp;IF(OR(K13="true",K13="false",K13&lt;&gt;""), CONCATENATE(", veteran=", K13), ""),"")</f>
        <v>, zoneIds={130}, veteran=false</v>
      </c>
      <c r="AG13" s="31" t="str">
        <f>IF(A13&lt;&gt;"",IF(I13="Trial",", isTrial=true",IF(I13="Arena",", isArena=true", IF(I13="Monster",", isMonster=true",""))) &amp; IF(L13="true", CONCATENATE(", multiTrialSet=true"), ""),"")</f>
        <v/>
      </c>
      <c r="AH13" s="31" t="str">
        <f>IF(C13&lt;&gt;"",CONCATENATE(" --",C13," / ",B13),"")</f>
        <v xml:space="preserve"> --Armor of the Code / Armor of the Code</v>
      </c>
      <c r="AI13" s="31" t="str">
        <f>IF(A13&lt;&gt;"",IF(VALUE(P13)&gt;0,CONCATENATE("[",A13,"] = true,        --",C13, " / ", B13), ""),"")</f>
        <v/>
      </c>
    </row>
    <row r="14" spans="1:35" x14ac:dyDescent="0.25">
      <c r="A14" s="5">
        <v>43</v>
      </c>
      <c r="B14" t="s">
        <v>84</v>
      </c>
      <c r="C14" t="s">
        <v>1455</v>
      </c>
      <c r="D14" t="s">
        <v>1454</v>
      </c>
      <c r="I14" t="str">
        <f t="array" ref="I14">IF(VALUE(P14)&gt;0,"Crafted",IF(OR(EXACT(A14,'LibSets constants'!#REF!)),"Monster",IF(OR(EXACT(A14,'LibSets constants'!#REF!)),"Trial",IF(OR(EXACT(A14,'LibSets constants'!#REF!)),"Arena",IF(OR(EXACT(A14,'LibSets constants'!$H$2:$H$99)),"Overland","")))))</f>
        <v>Crafted</v>
      </c>
      <c r="K14" t="s">
        <v>101</v>
      </c>
      <c r="L14" t="s">
        <v>101</v>
      </c>
      <c r="M14">
        <v>23</v>
      </c>
      <c r="N14">
        <v>164</v>
      </c>
      <c r="O14">
        <v>32</v>
      </c>
      <c r="P14">
        <v>3</v>
      </c>
      <c r="Q14" s="3">
        <f>IF(R14&lt;&gt;"",VLOOKUP(R14,'ESO zone constants'!$E$3:$L$1002,8,FALSE),"")</f>
        <v>11</v>
      </c>
      <c r="R14" t="s">
        <v>47</v>
      </c>
      <c r="S14" s="28">
        <v>0</v>
      </c>
      <c r="T14" s="3" t="str">
        <f>VLOOKUP(S14,'LibSets constants'!$A$2:$B$16,2,FALSE)</f>
        <v>Included in base game</v>
      </c>
      <c r="U14" s="21" t="s">
        <v>2592</v>
      </c>
      <c r="W14" s="3" t="str">
        <f>IF(X14&lt;&gt;"",VLOOKUP(X14,'ESO zone constants'!$E$3:$L$1002,6,FALSE),"")</f>
        <v/>
      </c>
      <c r="AA14" s="3" t="str">
        <f>IF(AB14&lt;&gt;"",VLOOKUP(AB14,'ESO zone constants'!$E$3:$L$1002,6,FALSE),"")</f>
        <v/>
      </c>
      <c r="AE14" s="31" t="str">
        <f>IF(A14&lt;&gt;"",CONCATENATE("[",A14,"] = {wayshrines={")&amp;IF(M14&lt;&gt;"",CONCATENATE(M14,","),"")&amp;IF(N14&lt;&gt;"",CONCATENATE(N14,","),"")&amp;IF(O14&lt;&gt;"",CONCATENATE(O14,","),"")&amp;CONCATENATE("}")&amp;IF(VALUE(P14)&gt;0,CONCATENATE(", traitsNeeded=",P14),"")&amp;CONCATENATE(", dlcId=",S14,),"")</f>
        <v>[43] = {wayshrines={23,164,32,}, traitsNeeded=3, dlcId=0</v>
      </c>
      <c r="AF14" s="31" t="str">
        <f>IF(A14&lt;&gt;"",IF(Q14&lt;&gt;"",CONCATENATE(", zoneIds={",Q14),"")&amp;IF(W14&lt;&gt;"",CONCATENATE(",",W14),"")&amp;IF(AA14&lt;&gt;"",CONCATENATE(",",AA14),"")&amp;IF(Q14&lt;&gt;"",CONCATENATE("}",""),"")&amp;IF(OR(K14="true",K14="false",K14&lt;&gt;""), CONCATENATE(", veteran=", K14), ""),"")</f>
        <v>, zoneIds={11}, veteran=false</v>
      </c>
      <c r="AG14" s="31" t="str">
        <f>IF(A14&lt;&gt;"",IF(I14="Trial",", isTrial=true",IF(I14="Arena",", isArena=true", IF(I14="Monster",", isMonster=true",""))) &amp; IF(L14="true", CONCATENATE(", multiTrialSet=true"), ""),"")</f>
        <v/>
      </c>
      <c r="AH14" s="31" t="str">
        <f>IF(C14&lt;&gt;"",CONCATENATE(" --",C14," / ",B14),"")</f>
        <v xml:space="preserve"> --Armor of the Seducer / Rüstung der Verführung </v>
      </c>
      <c r="AI14" s="31" t="str">
        <f>IF(A14&lt;&gt;"",IF(VALUE(P14)&gt;0,CONCATENATE("[",A14,"] = true,        --",C14, " / ", B14), ""),"")</f>
        <v xml:space="preserve">[43] = true,        --Armor of the Seducer / Rüstung der Verführung </v>
      </c>
    </row>
    <row r="15" spans="1:35" x14ac:dyDescent="0.25">
      <c r="A15" s="13">
        <v>281</v>
      </c>
      <c r="B15" t="s">
        <v>2033</v>
      </c>
      <c r="C15" t="s">
        <v>2035</v>
      </c>
      <c r="D15" t="s">
        <v>2034</v>
      </c>
      <c r="K15" t="s">
        <v>101</v>
      </c>
      <c r="L15" t="s">
        <v>101</v>
      </c>
      <c r="M15">
        <v>-1</v>
      </c>
      <c r="N15">
        <v>-1</v>
      </c>
      <c r="O15">
        <v>-1</v>
      </c>
      <c r="P15">
        <v>0</v>
      </c>
      <c r="Q15" s="3">
        <f>IF(R15&lt;&gt;"",VLOOKUP(R15,'ESO zone constants'!$E$3:$L$1002,8,FALSE),"")</f>
        <v>1081</v>
      </c>
      <c r="R15" t="s">
        <v>67</v>
      </c>
      <c r="S15" s="28">
        <v>0</v>
      </c>
      <c r="T15" s="3" t="str">
        <f>VLOOKUP(S15,'LibSets constants'!$A$2:$B$16,2,FALSE)</f>
        <v>Included in base game</v>
      </c>
      <c r="W15" s="3" t="str">
        <f>IF(X15&lt;&gt;"",VLOOKUP(X15,'ESO zone constants'!$E$3:$L$1002,6,FALSE),"")</f>
        <v/>
      </c>
      <c r="AA15" s="3" t="str">
        <f>IF(AB15&lt;&gt;"",VLOOKUP(AB15,'ESO zone constants'!$E$3:$L$1002,6,FALSE),"")</f>
        <v/>
      </c>
      <c r="AE15" s="31" t="str">
        <f>IF(A15&lt;&gt;"",CONCATENATE("[",A15,"] = {wayshrines={")&amp;IF(M15&lt;&gt;"",CONCATENATE(M15,","),"")&amp;IF(N15&lt;&gt;"",CONCATENATE(N15,","),"")&amp;IF(O15&lt;&gt;"",CONCATENATE(O15,","),"")&amp;CONCATENATE("}")&amp;IF(VALUE(P15)&gt;0,CONCATENATE(", traitsNeeded=",P15),"")&amp;CONCATENATE(", dlcId=",S15,),"")</f>
        <v>[281] = {wayshrines={-1,-1,-1,}, dlcId=0</v>
      </c>
      <c r="AF15" s="31" t="str">
        <f>IF(A15&lt;&gt;"",IF(Q15&lt;&gt;"",CONCATENATE(", zoneIds={",Q15),"")&amp;IF(W15&lt;&gt;"",CONCATENATE(",",W15),"")&amp;IF(AA15&lt;&gt;"",CONCATENATE(",",AA15),"")&amp;IF(Q15&lt;&gt;"",CONCATENATE("}",""),"")&amp;IF(OR(K15="true",K15="false",K15&lt;&gt;""), CONCATENATE(", veteran=", K15), ""),"")</f>
        <v>, zoneIds={1081}, veteran=false</v>
      </c>
      <c r="AG15" s="31" t="str">
        <f>IF(A15&lt;&gt;"",IF(I15="Trial",", isTrial=true",IF(I15="Arena",", isArena=true", IF(I15="Monster",", isMonster=true",""))) &amp; IF(L15="true", CONCATENATE(", multiTrialSet=true"), ""),"")</f>
        <v/>
      </c>
      <c r="AH15" s="31" t="str">
        <f>IF(C15&lt;&gt;"",CONCATENATE(" --",C15," / ",B15),"")</f>
        <v xml:space="preserve"> --Armor of the Trainee / Rüstung des Auszubildenden</v>
      </c>
      <c r="AI15" s="31" t="str">
        <f>IF(A15&lt;&gt;"",IF(VALUE(P15)&gt;0,CONCATENATE("[",A15,"] = true,        --",C15, " / ", B15), ""),"")</f>
        <v/>
      </c>
    </row>
    <row r="16" spans="1:35" x14ac:dyDescent="0.25">
      <c r="A16" s="13">
        <v>36</v>
      </c>
      <c r="B16" t="s">
        <v>1440</v>
      </c>
      <c r="C16" t="s">
        <v>1442</v>
      </c>
      <c r="D16" t="s">
        <v>1441</v>
      </c>
      <c r="K16" t="s">
        <v>101</v>
      </c>
      <c r="L16" t="s">
        <v>101</v>
      </c>
      <c r="M16">
        <v>-1</v>
      </c>
      <c r="N16">
        <v>-1</v>
      </c>
      <c r="O16">
        <v>-1</v>
      </c>
      <c r="P16">
        <v>0</v>
      </c>
      <c r="Q16" s="3">
        <f>IF(R16&lt;&gt;"",VLOOKUP(R16,'ESO zone constants'!$E$3:$L$1002,8,FALSE),"")</f>
        <v>126</v>
      </c>
      <c r="R16" t="s">
        <v>43</v>
      </c>
      <c r="S16" s="28">
        <v>0</v>
      </c>
      <c r="T16" s="3" t="str">
        <f>VLOOKUP(S16,'LibSets constants'!$A$2:$B$16,2,FALSE)</f>
        <v>Included in base game</v>
      </c>
      <c r="W16" s="3" t="str">
        <f>IF(X16&lt;&gt;"",VLOOKUP(X16,'ESO zone constants'!$E$3:$L$1002,6,FALSE),"")</f>
        <v/>
      </c>
      <c r="AA16" s="3" t="str">
        <f>IF(AB16&lt;&gt;"",VLOOKUP(AB16,'ESO zone constants'!$E$3:$L$1002,6,FALSE),"")</f>
        <v/>
      </c>
      <c r="AE16" s="31" t="str">
        <f>IF(A16&lt;&gt;"",CONCATENATE("[",A16,"] = {wayshrines={")&amp;IF(M16&lt;&gt;"",CONCATENATE(M16,","),"")&amp;IF(N16&lt;&gt;"",CONCATENATE(N16,","),"")&amp;IF(O16&lt;&gt;"",CONCATENATE(O16,","),"")&amp;CONCATENATE("}")&amp;IF(VALUE(P16)&gt;0,CONCATENATE(", traitsNeeded=",P16),"")&amp;CONCATENATE(", dlcId=",S16,),"")</f>
        <v>[36] = {wayshrines={-1,-1,-1,}, dlcId=0</v>
      </c>
      <c r="AF16" s="31" t="str">
        <f>IF(A16&lt;&gt;"",IF(Q16&lt;&gt;"",CONCATENATE(", zoneIds={",Q16),"")&amp;IF(W16&lt;&gt;"",CONCATENATE(",",W16),"")&amp;IF(AA16&lt;&gt;"",CONCATENATE(",",AA16),"")&amp;IF(Q16&lt;&gt;"",CONCATENATE("}",""),"")&amp;IF(OR(K16="true",K16="false",K16&lt;&gt;""), CONCATENATE(", veteran=", K16), ""),"")</f>
        <v>, zoneIds={126}, veteran=false</v>
      </c>
      <c r="AG16" s="31" t="str">
        <f>IF(A16&lt;&gt;"",IF(I16="Trial",", isTrial=true",IF(I16="Arena",", isArena=true", IF(I16="Monster",", isMonster=true",""))) &amp; IF(L16="true", CONCATENATE(", multiTrialSet=true"), ""),"")</f>
        <v/>
      </c>
      <c r="AH16" s="31" t="str">
        <f>IF(C16&lt;&gt;"",CONCATENATE(" --",C16," / ",B16),"")</f>
        <v xml:space="preserve"> --Armor of the Veiled Heritance / Rüstung des Schleiererbes</v>
      </c>
      <c r="AI16" s="31" t="str">
        <f>IF(A16&lt;&gt;"",IF(VALUE(P16)&gt;0,CONCATENATE("[",A16,"] = true,        --",C16, " / ", B16), ""),"")</f>
        <v/>
      </c>
    </row>
    <row r="17" spans="1:35" x14ac:dyDescent="0.25">
      <c r="A17" s="13">
        <v>96</v>
      </c>
      <c r="B17" t="s">
        <v>1608</v>
      </c>
      <c r="C17" t="s">
        <v>1610</v>
      </c>
      <c r="D17" t="s">
        <v>1609</v>
      </c>
      <c r="K17" t="s">
        <v>101</v>
      </c>
      <c r="L17" t="s">
        <v>101</v>
      </c>
      <c r="M17">
        <v>-1</v>
      </c>
      <c r="N17">
        <v>-1</v>
      </c>
      <c r="O17">
        <v>-1</v>
      </c>
      <c r="P17">
        <v>0</v>
      </c>
      <c r="Q17" s="3">
        <f>IF(R17&lt;&gt;"",VLOOKUP(R17,'ESO zone constants'!$E$3:$L$1002,8,FALSE),"")</f>
        <v>38</v>
      </c>
      <c r="R17" t="s">
        <v>57</v>
      </c>
      <c r="S17" s="28">
        <v>0</v>
      </c>
      <c r="T17" s="3" t="str">
        <f>VLOOKUP(S17,'LibSets constants'!$A$2:$B$16,2,FALSE)</f>
        <v>Included in base game</v>
      </c>
      <c r="W17" s="3" t="str">
        <f>IF(X17&lt;&gt;"",VLOOKUP(X17,'ESO zone constants'!$E$3:$L$1002,6,FALSE),"")</f>
        <v/>
      </c>
      <c r="AA17" s="3" t="str">
        <f>IF(AB17&lt;&gt;"",VLOOKUP(AB17,'ESO zone constants'!$E$3:$L$1002,6,FALSE),"")</f>
        <v/>
      </c>
      <c r="AE17" s="31" t="str">
        <f>IF(A17&lt;&gt;"",CONCATENATE("[",A17,"] = {wayshrines={")&amp;IF(M17&lt;&gt;"",CONCATENATE(M17,","),"")&amp;IF(N17&lt;&gt;"",CONCATENATE(N17,","),"")&amp;IF(O17&lt;&gt;"",CONCATENATE(O17,","),"")&amp;CONCATENATE("}")&amp;IF(VALUE(P17)&gt;0,CONCATENATE(", traitsNeeded=",P17),"")&amp;CONCATENATE(", dlcId=",S17,),"")</f>
        <v>[96] = {wayshrines={-1,-1,-1,}, dlcId=0</v>
      </c>
      <c r="AF17" s="31" t="str">
        <f>IF(A17&lt;&gt;"",IF(Q17&lt;&gt;"",CONCATENATE(", zoneIds={",Q17),"")&amp;IF(W17&lt;&gt;"",CONCATENATE(",",W17),"")&amp;IF(AA17&lt;&gt;"",CONCATENATE(",",AA17),"")&amp;IF(Q17&lt;&gt;"",CONCATENATE("}",""),"")&amp;IF(OR(K17="true",K17="false",K17&lt;&gt;""), CONCATENATE(", veteran=", K17), ""),"")</f>
        <v>, zoneIds={38}, veteran=false</v>
      </c>
      <c r="AG17" s="31" t="str">
        <f>IF(A17&lt;&gt;"",IF(I17="Trial",", isTrial=true",IF(I17="Arena",", isArena=true", IF(I17="Monster",", isMonster=true",""))) &amp; IF(L17="true", CONCATENATE(", multiTrialSet=true"), ""),"")</f>
        <v/>
      </c>
      <c r="AH17" s="31" t="str">
        <f>IF(C17&lt;&gt;"",CONCATENATE(" --",C17," / ",B17),"")</f>
        <v xml:space="preserve"> --Armor of Truth / Rüstung der Wahrheit</v>
      </c>
      <c r="AI17" s="31" t="str">
        <f>IF(A17&lt;&gt;"",IF(VALUE(P17)&gt;0,CONCATENATE("[",A17,"] = true,        --",C17, " / ", B17), ""),"")</f>
        <v/>
      </c>
    </row>
    <row r="18" spans="1:35" x14ac:dyDescent="0.25">
      <c r="A18" s="13">
        <v>120</v>
      </c>
      <c r="B18" t="s">
        <v>1676</v>
      </c>
      <c r="C18" t="s">
        <v>1678</v>
      </c>
      <c r="D18" t="s">
        <v>1677</v>
      </c>
      <c r="K18" t="s">
        <v>101</v>
      </c>
      <c r="L18" t="s">
        <v>101</v>
      </c>
      <c r="M18">
        <v>-1</v>
      </c>
      <c r="N18">
        <v>-1</v>
      </c>
      <c r="O18">
        <v>-1</v>
      </c>
      <c r="P18">
        <v>0</v>
      </c>
      <c r="Q18" s="3">
        <f>IF(R18&lt;&gt;"",VLOOKUP(R18,'ESO zone constants'!$E$3:$L$1002,8,FALSE),"")</f>
        <v>1010</v>
      </c>
      <c r="R18" t="s">
        <v>74</v>
      </c>
      <c r="S18" s="28">
        <v>0</v>
      </c>
      <c r="T18" s="3" t="str">
        <f>VLOOKUP(S18,'LibSets constants'!$A$2:$B$16,2,FALSE)</f>
        <v>Included in base game</v>
      </c>
      <c r="W18" s="3" t="str">
        <f>IF(X18&lt;&gt;"",VLOOKUP(X18,'ESO zone constants'!$E$3:$L$1002,6,FALSE),"")</f>
        <v/>
      </c>
      <c r="AA18" s="3" t="str">
        <f>IF(AB18&lt;&gt;"",VLOOKUP(AB18,'ESO zone constants'!$E$3:$L$1002,6,FALSE),"")</f>
        <v/>
      </c>
      <c r="AE18" s="31" t="str">
        <f>IF(A18&lt;&gt;"",CONCATENATE("[",A18,"] = {wayshrines={")&amp;IF(M18&lt;&gt;"",CONCATENATE(M18,","),"")&amp;IF(N18&lt;&gt;"",CONCATENATE(N18,","),"")&amp;IF(O18&lt;&gt;"",CONCATENATE(O18,","),"")&amp;CONCATENATE("}")&amp;IF(VALUE(P18)&gt;0,CONCATENATE(", traitsNeeded=",P18),"")&amp;CONCATENATE(", dlcId=",S18,),"")</f>
        <v>[120] = {wayshrines={-1,-1,-1,}, dlcId=0</v>
      </c>
      <c r="AF18" s="31" t="str">
        <f>IF(A18&lt;&gt;"",IF(Q18&lt;&gt;"",CONCATENATE(", zoneIds={",Q18),"")&amp;IF(W18&lt;&gt;"",CONCATENATE(",",W18),"")&amp;IF(AA18&lt;&gt;"",CONCATENATE(",",AA18),"")&amp;IF(Q18&lt;&gt;"",CONCATENATE("}",""),"")&amp;IF(OR(K18="true",K18="false",K18&lt;&gt;""), CONCATENATE(", veteran=", K18), ""),"")</f>
        <v>, zoneIds={1010}, veteran=false</v>
      </c>
      <c r="AG18" s="31" t="str">
        <f>IF(A18&lt;&gt;"",IF(I18="Trial",", isTrial=true",IF(I18="Arena",", isArena=true", IF(I18="Monster",", isMonster=true",""))) &amp; IF(L18="true", CONCATENATE(", multiTrialSet=true"), ""),"")</f>
        <v/>
      </c>
      <c r="AH18" s="31" t="str">
        <f>IF(C18&lt;&gt;"",CONCATENATE(" --",C18," / ",B18),"")</f>
        <v xml:space="preserve"> --Arms of Infernace / Waffen Infernals</v>
      </c>
      <c r="AI18" s="31" t="str">
        <f>IF(A18&lt;&gt;"",IF(VALUE(P18)&gt;0,CONCATENATE("[",A18,"] = true,        --",C18, " / ", B18), ""),"")</f>
        <v/>
      </c>
    </row>
    <row r="19" spans="1:35" x14ac:dyDescent="0.25">
      <c r="A19" s="13">
        <v>389</v>
      </c>
      <c r="B19" t="s">
        <v>2321</v>
      </c>
      <c r="C19" t="s">
        <v>2323</v>
      </c>
      <c r="D19" t="s">
        <v>2322</v>
      </c>
      <c r="I19" t="s">
        <v>2554</v>
      </c>
      <c r="K19" t="s">
        <v>101</v>
      </c>
      <c r="L19" t="s">
        <v>101</v>
      </c>
      <c r="M19">
        <v>-1</v>
      </c>
      <c r="N19">
        <v>-1</v>
      </c>
      <c r="O19">
        <v>-1</v>
      </c>
      <c r="P19">
        <v>0</v>
      </c>
      <c r="Q19" s="3">
        <f>IF(R19&lt;&gt;"",VLOOKUP(R19,'ESO zone constants'!$E$3:$L$1002,8,FALSE),"")</f>
        <v>1051</v>
      </c>
      <c r="R19" t="s">
        <v>783</v>
      </c>
      <c r="S19" s="28">
        <v>0</v>
      </c>
      <c r="T19" s="3" t="str">
        <f>VLOOKUP(S19,'LibSets constants'!$A$2:$B$16,2,FALSE)</f>
        <v>Included in base game</v>
      </c>
      <c r="W19" s="3" t="str">
        <f>IF(X19&lt;&gt;"",VLOOKUP(X19,'ESO zone constants'!$E$3:$L$1002,6,FALSE),"")</f>
        <v/>
      </c>
      <c r="AA19" s="3" t="str">
        <f>IF(AB19&lt;&gt;"",VLOOKUP(AB19,'ESO zone constants'!$E$3:$L$1002,6,FALSE),"")</f>
        <v/>
      </c>
      <c r="AE19" s="31" t="str">
        <f>IF(A19&lt;&gt;"",CONCATENATE("[",A19,"] = {wayshrines={")&amp;IF(M19&lt;&gt;"",CONCATENATE(M19,","),"")&amp;IF(N19&lt;&gt;"",CONCATENATE(N19,","),"")&amp;IF(O19&lt;&gt;"",CONCATENATE(O19,","),"")&amp;CONCATENATE("}")&amp;IF(VALUE(P19)&gt;0,CONCATENATE(", traitsNeeded=",P19),"")&amp;CONCATENATE(", dlcId=",S19,),"")</f>
        <v>[389] = {wayshrines={-1,-1,-1,}, dlcId=0</v>
      </c>
      <c r="AF19" s="31" t="str">
        <f>IF(A19&lt;&gt;"",IF(Q19&lt;&gt;"",CONCATENATE(", zoneIds={",Q19),"")&amp;IF(W19&lt;&gt;"",CONCATENATE(",",W19),"")&amp;IF(AA19&lt;&gt;"",CONCATENATE(",",AA19),"")&amp;IF(Q19&lt;&gt;"",CONCATENATE("}",""),"")&amp;IF(OR(K19="true",K19="false",K19&lt;&gt;""), CONCATENATE(", veteran=", K19), ""),"")</f>
        <v>, zoneIds={1051}, veteran=false</v>
      </c>
      <c r="AG19" s="31" t="str">
        <f>IF(A19&lt;&gt;"",IF(I19="Trial",", isTrial=true",IF(I19="Arena",", isArena=true", IF(I19="Monster",", isMonster=true",""))) &amp; IF(L19="true", CONCATENATE(", multiTrialSet=true"), ""),"")</f>
        <v>, isTrial=true</v>
      </c>
      <c r="AH19" s="31" t="str">
        <f>IF(C19&lt;&gt;"",CONCATENATE(" --",C19," / ",B19),"")</f>
        <v xml:space="preserve"> --Arms of Relequen / Waffen von Relequen</v>
      </c>
      <c r="AI19" s="31" t="str">
        <f>IF(A19&lt;&gt;"",IF(VALUE(P19)&gt;0,CONCATENATE("[",A19,"] = true,        --",C19, " / ", B19), ""),"")</f>
        <v/>
      </c>
    </row>
    <row r="20" spans="1:35" x14ac:dyDescent="0.25">
      <c r="A20" s="13">
        <v>121</v>
      </c>
      <c r="B20" t="s">
        <v>1679</v>
      </c>
      <c r="C20" t="s">
        <v>1681</v>
      </c>
      <c r="D20" t="s">
        <v>1680</v>
      </c>
      <c r="K20" t="s">
        <v>101</v>
      </c>
      <c r="L20" t="s">
        <v>101</v>
      </c>
      <c r="M20">
        <v>-1</v>
      </c>
      <c r="N20">
        <v>-1</v>
      </c>
      <c r="O20">
        <v>-1</v>
      </c>
      <c r="P20">
        <v>0</v>
      </c>
      <c r="Q20" s="3">
        <f>IF(R20&lt;&gt;"",VLOOKUP(R20,'ESO zone constants'!$E$3:$L$1002,8,FALSE),"")</f>
        <v>1055</v>
      </c>
      <c r="R20" t="s">
        <v>41</v>
      </c>
      <c r="S20" s="28">
        <v>0</v>
      </c>
      <c r="T20" s="3" t="str">
        <f>VLOOKUP(S20,'LibSets constants'!$A$2:$B$16,2,FALSE)</f>
        <v>Included in base game</v>
      </c>
      <c r="W20" s="3" t="str">
        <f>IF(X20&lt;&gt;"",VLOOKUP(X20,'ESO zone constants'!$E$3:$L$1002,6,FALSE),"")</f>
        <v/>
      </c>
      <c r="AA20" s="3" t="str">
        <f>IF(AB20&lt;&gt;"",VLOOKUP(AB20,'ESO zone constants'!$E$3:$L$1002,6,FALSE),"")</f>
        <v/>
      </c>
      <c r="AE20" s="31" t="str">
        <f>IF(A20&lt;&gt;"",CONCATENATE("[",A20,"] = {wayshrines={")&amp;IF(M20&lt;&gt;"",CONCATENATE(M20,","),"")&amp;IF(N20&lt;&gt;"",CONCATENATE(N20,","),"")&amp;IF(O20&lt;&gt;"",CONCATENATE(O20,","),"")&amp;CONCATENATE("}")&amp;IF(VALUE(P20)&gt;0,CONCATENATE(", traitsNeeded=",P20),"")&amp;CONCATENATE(", dlcId=",S20,),"")</f>
        <v>[121] = {wayshrines={-1,-1,-1,}, dlcId=0</v>
      </c>
      <c r="AF20" s="31" t="str">
        <f>IF(A20&lt;&gt;"",IF(Q20&lt;&gt;"",CONCATENATE(", zoneIds={",Q20),"")&amp;IF(W20&lt;&gt;"",CONCATENATE(",",W20),"")&amp;IF(AA20&lt;&gt;"",CONCATENATE(",",AA20),"")&amp;IF(Q20&lt;&gt;"",CONCATENATE("}",""),"")&amp;IF(OR(K20="true",K20="false",K20&lt;&gt;""), CONCATENATE(", veteran=", K20), ""),"")</f>
        <v>, zoneIds={1055}, veteran=false</v>
      </c>
      <c r="AG20" s="31" t="str">
        <f>IF(A20&lt;&gt;"",IF(I20="Trial",", isTrial=true",IF(I20="Arena",", isArena=true", IF(I20="Monster",", isMonster=true",""))) &amp; IF(L20="true", CONCATENATE(", multiTrialSet=true"), ""),"")</f>
        <v/>
      </c>
      <c r="AH20" s="31" t="str">
        <f>IF(C20&lt;&gt;"",CONCATENATE(" --",C20," / ",B20),"")</f>
        <v xml:space="preserve"> --Arms of the Ancestors / Waffen der Ahnen</v>
      </c>
      <c r="AI20" s="31" t="str">
        <f>IF(A20&lt;&gt;"",IF(VALUE(P20)&gt;0,CONCATENATE("[",A20,"] = true,        --",C20, " / ", B20), ""),"")</f>
        <v/>
      </c>
    </row>
    <row r="21" spans="1:35" x14ac:dyDescent="0.25">
      <c r="A21" s="5">
        <v>54</v>
      </c>
      <c r="B21" t="s">
        <v>1482</v>
      </c>
      <c r="C21" t="s">
        <v>1484</v>
      </c>
      <c r="D21" t="s">
        <v>1483</v>
      </c>
      <c r="I21" t="str">
        <f t="array" ref="I21">IF(VALUE(P21)&gt;0,"Crafted",IF(OR(EXACT(A21,'LibSets constants'!#REF!)),"Monster",IF(OR(EXACT(A21,'LibSets constants'!#REF!)),"Trial",IF(OR(EXACT(A21,'LibSets constants'!#REF!)),"Arena",IF(OR(EXACT(A21,'LibSets constants'!$H$2:$H$99)),"Overland","")))))</f>
        <v>Crafted</v>
      </c>
      <c r="K21" t="s">
        <v>101</v>
      </c>
      <c r="L21" t="s">
        <v>101</v>
      </c>
      <c r="M21">
        <v>7</v>
      </c>
      <c r="N21">
        <v>175</v>
      </c>
      <c r="O21">
        <v>77</v>
      </c>
      <c r="P21">
        <v>2</v>
      </c>
      <c r="Q21" s="3">
        <f>IF(R21&lt;&gt;"",VLOOKUP(R21,'ESO zone constants'!$E$3:$L$1002,8,FALSE),"")</f>
        <v>22</v>
      </c>
      <c r="R21" t="s">
        <v>68</v>
      </c>
      <c r="S21" s="28">
        <v>0</v>
      </c>
      <c r="T21" s="3" t="str">
        <f>VLOOKUP(S21,'LibSets constants'!$A$2:$B$16,2,FALSE)</f>
        <v>Included in base game</v>
      </c>
      <c r="U21" s="21" t="s">
        <v>2592</v>
      </c>
      <c r="W21" s="3" t="str">
        <f>IF(X21&lt;&gt;"",VLOOKUP(X21,'ESO zone constants'!$E$3:$L$1002,6,FALSE),"")</f>
        <v/>
      </c>
      <c r="AA21" s="3" t="str">
        <f>IF(AB21&lt;&gt;"",VLOOKUP(AB21,'ESO zone constants'!$E$3:$L$1002,6,FALSE),"")</f>
        <v/>
      </c>
      <c r="AE21" s="31" t="str">
        <f>IF(A21&lt;&gt;"",CONCATENATE("[",A21,"] = {wayshrines={")&amp;IF(M21&lt;&gt;"",CONCATENATE(M21,","),"")&amp;IF(N21&lt;&gt;"",CONCATENATE(N21,","),"")&amp;IF(O21&lt;&gt;"",CONCATENATE(O21,","),"")&amp;CONCATENATE("}")&amp;IF(VALUE(P21)&gt;0,CONCATENATE(", traitsNeeded=",P21),"")&amp;CONCATENATE(", dlcId=",S21,),"")</f>
        <v>[54] = {wayshrines={7,175,77,}, traitsNeeded=2, dlcId=0</v>
      </c>
      <c r="AF21" s="31" t="str">
        <f>IF(A21&lt;&gt;"",IF(Q21&lt;&gt;"",CONCATENATE(", zoneIds={",Q21),"")&amp;IF(W21&lt;&gt;"",CONCATENATE(",",W21),"")&amp;IF(AA21&lt;&gt;"",CONCATENATE(",",AA21),"")&amp;IF(Q21&lt;&gt;"",CONCATENATE("}",""),"")&amp;IF(OR(K21="true",K21="false",K21&lt;&gt;""), CONCATENATE(", veteran=", K21), ""),"")</f>
        <v>, zoneIds={22}, veteran=false</v>
      </c>
      <c r="AG21" s="31" t="str">
        <f>IF(A21&lt;&gt;"",IF(I21="Trial",", isTrial=true",IF(I21="Arena",", isArena=true", IF(I21="Monster",", isMonster=true",""))) &amp; IF(L21="true", CONCATENATE(", multiTrialSet=true"), ""),"")</f>
        <v/>
      </c>
      <c r="AH21" s="31" t="str">
        <f>IF(C21&lt;&gt;"",CONCATENATE(" --",C21," / ",B21),"")</f>
        <v xml:space="preserve"> --Ashen Grip / Aschengriff</v>
      </c>
      <c r="AI21" s="31" t="str">
        <f>IF(A21&lt;&gt;"",IF(VALUE(P21)&gt;0,CONCATENATE("[",A21,"] = true,        --",C21, " / ", B21), ""),"")</f>
        <v>[54] = true,        --Ashen Grip / Aschengriff</v>
      </c>
    </row>
    <row r="22" spans="1:35" x14ac:dyDescent="0.25">
      <c r="A22" s="13">
        <v>260</v>
      </c>
      <c r="B22" t="s">
        <v>1994</v>
      </c>
      <c r="C22" t="s">
        <v>1996</v>
      </c>
      <c r="D22" t="s">
        <v>1995</v>
      </c>
      <c r="K22" t="s">
        <v>101</v>
      </c>
      <c r="L22" t="s">
        <v>101</v>
      </c>
      <c r="M22">
        <v>-1</v>
      </c>
      <c r="N22">
        <v>-1</v>
      </c>
      <c r="O22">
        <v>-1</v>
      </c>
      <c r="P22">
        <v>0</v>
      </c>
      <c r="Q22" s="3">
        <f>IF(R22&lt;&gt;"",VLOOKUP(R22,'ESO zone constants'!$E$3:$L$1002,8,FALSE),"")</f>
        <v>31</v>
      </c>
      <c r="R22" t="s">
        <v>59</v>
      </c>
      <c r="S22" s="28">
        <v>0</v>
      </c>
      <c r="T22" s="3" t="str">
        <f>VLOOKUP(S22,'LibSets constants'!$A$2:$B$16,2,FALSE)</f>
        <v>Included in base game</v>
      </c>
      <c r="W22" s="3" t="str">
        <f>IF(X22&lt;&gt;"",VLOOKUP(X22,'ESO zone constants'!$E$3:$L$1002,6,FALSE),"")</f>
        <v/>
      </c>
      <c r="AA22" s="3" t="str">
        <f>IF(AB22&lt;&gt;"",VLOOKUP(AB22,'ESO zone constants'!$E$3:$L$1002,6,FALSE),"")</f>
        <v/>
      </c>
      <c r="AE22" s="31" t="str">
        <f>IF(A22&lt;&gt;"",CONCATENATE("[",A22,"] = {wayshrines={")&amp;IF(M22&lt;&gt;"",CONCATENATE(M22,","),"")&amp;IF(N22&lt;&gt;"",CONCATENATE(N22,","),"")&amp;IF(O22&lt;&gt;"",CONCATENATE(O22,","),"")&amp;CONCATENATE("}")&amp;IF(VALUE(P22)&gt;0,CONCATENATE(", traitsNeeded=",P22),"")&amp;CONCATENATE(", dlcId=",S22,),"")</f>
        <v>[260] = {wayshrines={-1,-1,-1,}, dlcId=0</v>
      </c>
      <c r="AF22" s="31" t="str">
        <f>IF(A22&lt;&gt;"",IF(Q22&lt;&gt;"",CONCATENATE(", zoneIds={",Q22),"")&amp;IF(W22&lt;&gt;"",CONCATENATE(",",W22),"")&amp;IF(AA22&lt;&gt;"",CONCATENATE(",",AA22),"")&amp;IF(Q22&lt;&gt;"",CONCATENATE("}",""),"")&amp;IF(OR(K22="true",K22="false",K22&lt;&gt;""), CONCATENATE(", veteran=", K22), ""),"")</f>
        <v>, zoneIds={31}, veteran=false</v>
      </c>
      <c r="AG22" s="31" t="str">
        <f>IF(A22&lt;&gt;"",IF(I22="Trial",", isTrial=true",IF(I22="Arena",", isArena=true", IF(I22="Monster",", isMonster=true",""))) &amp; IF(L22="true", CONCATENATE(", multiTrialSet=true"), ""),"")</f>
        <v/>
      </c>
      <c r="AH22" s="31" t="str">
        <f>IF(C22&lt;&gt;"",CONCATENATE(" --",C22," / ",B22),"")</f>
        <v xml:space="preserve"> --Aspect of Mazzatun / Aspekt von Mazzatun</v>
      </c>
      <c r="AI22" s="31" t="str">
        <f>IF(A22&lt;&gt;"",IF(VALUE(P22)&gt;0,CONCATENATE("[",A22,"] = true,        --",C22, " / ", B22), ""),"")</f>
        <v/>
      </c>
    </row>
    <row r="23" spans="1:35" x14ac:dyDescent="0.25">
      <c r="A23" s="5">
        <v>323</v>
      </c>
      <c r="B23" t="s">
        <v>2149</v>
      </c>
      <c r="C23" t="s">
        <v>2151</v>
      </c>
      <c r="D23" t="s">
        <v>2150</v>
      </c>
      <c r="I23" t="str">
        <f t="array" ref="I23">IF(VALUE(P23)&gt;0,"Crafted",IF(OR(EXACT(A23,'LibSets constants'!#REF!)),"Monster",IF(OR(EXACT(A23,'LibSets constants'!#REF!)),"Trial",IF(OR(EXACT(A23,'LibSets constants'!#REF!)),"Arena",IF(OR(EXACT(A23,'LibSets constants'!$H$2:$H$99)),"Overland","")))))</f>
        <v>Crafted</v>
      </c>
      <c r="K23" t="s">
        <v>101</v>
      </c>
      <c r="L23" t="s">
        <v>101</v>
      </c>
      <c r="M23">
        <v>276</v>
      </c>
      <c r="N23">
        <v>276</v>
      </c>
      <c r="O23">
        <v>276</v>
      </c>
      <c r="P23">
        <v>3</v>
      </c>
      <c r="Q23" s="3">
        <f>IF(R23&lt;&gt;"",VLOOKUP(R23,'ESO zone constants'!$E$3:$L$1002,8,FALSE),"")</f>
        <v>1009</v>
      </c>
      <c r="R23" t="s">
        <v>69</v>
      </c>
      <c r="S23" s="28">
        <v>6</v>
      </c>
      <c r="T23" s="3" t="str">
        <f>VLOOKUP(S23,'LibSets constants'!$A$2:$B$16,2,FALSE)</f>
        <v>Morrowind</v>
      </c>
      <c r="U23" s="21" t="s">
        <v>2592</v>
      </c>
      <c r="W23" s="3" t="str">
        <f>IF(X23&lt;&gt;"",VLOOKUP(X23,'ESO zone constants'!$E$3:$L$1002,6,FALSE),"")</f>
        <v/>
      </c>
      <c r="AA23" s="3" t="str">
        <f>IF(AB23&lt;&gt;"",VLOOKUP(AB23,'ESO zone constants'!$E$3:$L$1002,6,FALSE),"")</f>
        <v/>
      </c>
      <c r="AE23" s="31" t="str">
        <f>IF(A23&lt;&gt;"",CONCATENATE("[",A23,"] = {wayshrines={")&amp;IF(M23&lt;&gt;"",CONCATENATE(M23,","),"")&amp;IF(N23&lt;&gt;"",CONCATENATE(N23,","),"")&amp;IF(O23&lt;&gt;"",CONCATENATE(O23,","),"")&amp;CONCATENATE("}")&amp;IF(VALUE(P23)&gt;0,CONCATENATE(", traitsNeeded=",P23),"")&amp;CONCATENATE(", dlcId=",S23,),"")</f>
        <v>[323] = {wayshrines={276,276,276,}, traitsNeeded=3, dlcId=6</v>
      </c>
      <c r="AF23" s="31" t="str">
        <f>IF(A23&lt;&gt;"",IF(Q23&lt;&gt;"",CONCATENATE(", zoneIds={",Q23),"")&amp;IF(W23&lt;&gt;"",CONCATENATE(",",W23),"")&amp;IF(AA23&lt;&gt;"",CONCATENATE(",",AA23),"")&amp;IF(Q23&lt;&gt;"",CONCATENATE("}",""),"")&amp;IF(OR(K23="true",K23="false",K23&lt;&gt;""), CONCATENATE(", veteran=", K23), ""),"")</f>
        <v>, zoneIds={1009}, veteran=false</v>
      </c>
      <c r="AG23" s="31" t="str">
        <f>IF(A23&lt;&gt;"",IF(I23="Trial",", isTrial=true",IF(I23="Arena",", isArena=true", IF(I23="Monster",", isMonster=true",""))) &amp; IF(L23="true", CONCATENATE(", multiTrialSet=true"), ""),"")</f>
        <v/>
      </c>
      <c r="AH23" s="31" t="str">
        <f>IF(C23&lt;&gt;"",CONCATENATE(" --",C23," / ",B23),"")</f>
        <v xml:space="preserve"> --Assassin's Guile / Assassinenlist</v>
      </c>
      <c r="AI23" s="31" t="str">
        <f>IF(A23&lt;&gt;"",IF(VALUE(P23)&gt;0,CONCATENATE("[",A23,"] = true,        --",C23, " / ", B23), ""),"")</f>
        <v>[323] = true,        --Assassin's Guile / Assassinenlist</v>
      </c>
    </row>
    <row r="24" spans="1:35" x14ac:dyDescent="0.25">
      <c r="A24" s="13">
        <v>435</v>
      </c>
      <c r="B24" t="s">
        <v>2449</v>
      </c>
      <c r="C24" t="s">
        <v>2451</v>
      </c>
      <c r="D24" t="s">
        <v>2450</v>
      </c>
      <c r="I24" t="s">
        <v>2555</v>
      </c>
      <c r="K24" t="s">
        <v>101</v>
      </c>
      <c r="L24" t="s">
        <v>101</v>
      </c>
      <c r="M24">
        <v>-1</v>
      </c>
      <c r="N24">
        <v>-1</v>
      </c>
      <c r="O24">
        <v>-1</v>
      </c>
      <c r="P24">
        <v>0</v>
      </c>
      <c r="Q24" s="3">
        <f>IF(R24&lt;&gt;"",VLOOKUP(R24,'ESO zone constants'!$E$3:$L$1002,8,FALSE),"")</f>
        <v>1081</v>
      </c>
      <c r="R24" t="s">
        <v>67</v>
      </c>
      <c r="S24" s="28">
        <v>13</v>
      </c>
      <c r="T24" s="3" t="str">
        <f>VLOOKUP(S24,'LibSets constants'!$A$2:$B$16,2,FALSE)</f>
        <v>Wrathstone</v>
      </c>
      <c r="W24" s="3" t="str">
        <f>IF(X24&lt;&gt;"",VLOOKUP(X24,'ESO zone constants'!$E$3:$L$1002,6,FALSE),"")</f>
        <v/>
      </c>
      <c r="AA24" s="3" t="str">
        <f>IF(AB24&lt;&gt;"",VLOOKUP(AB24,'ESO zone constants'!$E$3:$L$1002,6,FALSE),"")</f>
        <v/>
      </c>
      <c r="AE24" s="31" t="str">
        <f>IF(A24&lt;&gt;"",CONCATENATE("[",A24,"] = {wayshrines={")&amp;IF(M24&lt;&gt;"",CONCATENATE(M24,","),"")&amp;IF(N24&lt;&gt;"",CONCATENATE(N24,","),"")&amp;IF(O24&lt;&gt;"",CONCATENATE(O24,","),"")&amp;CONCATENATE("}")&amp;IF(VALUE(P24)&gt;0,CONCATENATE(", traitsNeeded=",P24),"")&amp;CONCATENATE(", dlcId=",S24,),"")</f>
        <v>[435] = {wayshrines={-1,-1,-1,}, dlcId=13</v>
      </c>
      <c r="AF24" s="31" t="str">
        <f>IF(A24&lt;&gt;"",IF(Q24&lt;&gt;"",CONCATENATE(", zoneIds={",Q24),"")&amp;IF(W24&lt;&gt;"",CONCATENATE(",",W24),"")&amp;IF(AA24&lt;&gt;"",CONCATENATE(",",AA24),"")&amp;IF(Q24&lt;&gt;"",CONCATENATE("}",""),"")&amp;IF(OR(K24="true",K24="false",K24&lt;&gt;""), CONCATENATE(", veteran=", K24), ""),"")</f>
        <v>, zoneIds={1081}, veteran=false</v>
      </c>
      <c r="AG24" s="31" t="str">
        <f>IF(A24&lt;&gt;"",IF(I24="Trial",", isTrial=true",IF(I24="Arena",", isArena=true", IF(I24="Monster",", isMonster=true",""))) &amp; IF(L24="true", CONCATENATE(", multiTrialSet=true"), ""),"")</f>
        <v/>
      </c>
      <c r="AH24" s="31" t="str">
        <f>IF(C24&lt;&gt;"",CONCATENATE(" --",C24," / ",B24),"")</f>
        <v xml:space="preserve"> --Auroran's Thunder / Donner des Auroraners</v>
      </c>
      <c r="AI24" s="31" t="str">
        <f>IF(A24&lt;&gt;"",IF(VALUE(P24)&gt;0,CONCATENATE("[",A24,"] = true,        --",C24, " / ", B24), ""),"")</f>
        <v/>
      </c>
    </row>
    <row r="25" spans="1:35" x14ac:dyDescent="0.25">
      <c r="A25" s="13">
        <v>330</v>
      </c>
      <c r="B25" t="s">
        <v>2170</v>
      </c>
      <c r="C25" t="s">
        <v>2172</v>
      </c>
      <c r="D25" t="s">
        <v>2171</v>
      </c>
      <c r="I25" t="s">
        <v>2554</v>
      </c>
      <c r="K25" t="s">
        <v>101</v>
      </c>
      <c r="L25" t="s">
        <v>101</v>
      </c>
      <c r="M25">
        <v>-1</v>
      </c>
      <c r="N25">
        <v>-1</v>
      </c>
      <c r="O25">
        <v>-1</v>
      </c>
      <c r="P25">
        <v>0</v>
      </c>
      <c r="Q25" s="3">
        <f>IF(R25&lt;&gt;"",VLOOKUP(R25,'ESO zone constants'!$E$3:$L$1002,8,FALSE),"")</f>
        <v>636</v>
      </c>
      <c r="R25" t="s">
        <v>490</v>
      </c>
      <c r="S25" s="28">
        <v>0</v>
      </c>
      <c r="T25" s="3" t="str">
        <f>VLOOKUP(S25,'LibSets constants'!$A$2:$B$16,2,FALSE)</f>
        <v>Included in base game</v>
      </c>
      <c r="W25" s="3" t="str">
        <f>IF(X25&lt;&gt;"",VLOOKUP(X25,'ESO zone constants'!$E$3:$L$1002,6,FALSE),"")</f>
        <v/>
      </c>
      <c r="AA25" s="3" t="str">
        <f>IF(AB25&lt;&gt;"",VLOOKUP(AB25,'ESO zone constants'!$E$3:$L$1002,6,FALSE),"")</f>
        <v/>
      </c>
      <c r="AE25" s="31" t="str">
        <f>IF(A25&lt;&gt;"",CONCATENATE("[",A25,"] = {wayshrines={")&amp;IF(M25&lt;&gt;"",CONCATENATE(M25,","),"")&amp;IF(N25&lt;&gt;"",CONCATENATE(N25,","),"")&amp;IF(O25&lt;&gt;"",CONCATENATE(O25,","),"")&amp;CONCATENATE("}")&amp;IF(VALUE(P25)&gt;0,CONCATENATE(", traitsNeeded=",P25),"")&amp;CONCATENATE(", dlcId=",S25,),"")</f>
        <v>[330] = {wayshrines={-1,-1,-1,}, dlcId=0</v>
      </c>
      <c r="AF25" s="31" t="str">
        <f>IF(A25&lt;&gt;"",IF(Q25&lt;&gt;"",CONCATENATE(", zoneIds={",Q25),"")&amp;IF(W25&lt;&gt;"",CONCATENATE(",",W25),"")&amp;IF(AA25&lt;&gt;"",CONCATENATE(",",AA25),"")&amp;IF(Q25&lt;&gt;"",CONCATENATE("}",""),"")&amp;IF(OR(K25="true",K25="false",K25&lt;&gt;""), CONCATENATE(", veteran=", K25), ""),"")</f>
        <v>, zoneIds={636}, veteran=false</v>
      </c>
      <c r="AG25" s="31" t="str">
        <f>IF(A25&lt;&gt;"",IF(I25="Trial",", isTrial=true",IF(I25="Arena",", isArena=true", IF(I25="Monster",", isMonster=true",""))) &amp; IF(L25="true", CONCATENATE(", multiTrialSet=true"), ""),"")</f>
        <v>, isTrial=true</v>
      </c>
      <c r="AH25" s="31" t="str">
        <f>IF(C25&lt;&gt;"",CONCATENATE(" --",C25," / ",B25),"")</f>
        <v xml:space="preserve"> --Automated Defense / Automatisierte Verteidigung</v>
      </c>
      <c r="AI25" s="31" t="str">
        <f>IF(A25&lt;&gt;"",IF(VALUE(P25)&gt;0,CONCATENATE("[",A25,"] = true,        --",C25, " / ", B25), ""),"")</f>
        <v/>
      </c>
    </row>
    <row r="26" spans="1:35" x14ac:dyDescent="0.25">
      <c r="A26" s="13">
        <v>227</v>
      </c>
      <c r="B26" t="s">
        <v>1920</v>
      </c>
      <c r="C26" t="s">
        <v>1922</v>
      </c>
      <c r="D26" t="s">
        <v>1921</v>
      </c>
      <c r="K26" t="s">
        <v>101</v>
      </c>
      <c r="L26" t="s">
        <v>101</v>
      </c>
      <c r="M26">
        <v>-1</v>
      </c>
      <c r="N26">
        <v>-1</v>
      </c>
      <c r="O26">
        <v>-1</v>
      </c>
      <c r="P26">
        <v>0</v>
      </c>
      <c r="Q26" s="3">
        <f>IF(R26&lt;&gt;"",VLOOKUP(R26,'ESO zone constants'!$E$3:$L$1002,8,FALSE),"")</f>
        <v>449</v>
      </c>
      <c r="R26" t="s">
        <v>48</v>
      </c>
      <c r="S26" s="28">
        <v>0</v>
      </c>
      <c r="T26" s="3" t="str">
        <f>VLOOKUP(S26,'LibSets constants'!$A$2:$B$16,2,FALSE)</f>
        <v>Included in base game</v>
      </c>
      <c r="W26" s="3" t="str">
        <f>IF(X26&lt;&gt;"",VLOOKUP(X26,'ESO zone constants'!$E$3:$L$1002,6,FALSE),"")</f>
        <v/>
      </c>
      <c r="AA26" s="3" t="str">
        <f>IF(AB26&lt;&gt;"",VLOOKUP(AB26,'ESO zone constants'!$E$3:$L$1002,6,FALSE),"")</f>
        <v/>
      </c>
      <c r="AE26" s="31" t="str">
        <f>IF(A26&lt;&gt;"",CONCATENATE("[",A26,"] = {wayshrines={")&amp;IF(M26&lt;&gt;"",CONCATENATE(M26,","),"")&amp;IF(N26&lt;&gt;"",CONCATENATE(N26,","),"")&amp;IF(O26&lt;&gt;"",CONCATENATE(O26,","),"")&amp;CONCATENATE("}")&amp;IF(VALUE(P26)&gt;0,CONCATENATE(", traitsNeeded=",P26),"")&amp;CONCATENATE(", dlcId=",S26,),"")</f>
        <v>[227] = {wayshrines={-1,-1,-1,}, dlcId=0</v>
      </c>
      <c r="AF26" s="31" t="str">
        <f>IF(A26&lt;&gt;"",IF(Q26&lt;&gt;"",CONCATENATE(", zoneIds={",Q26),"")&amp;IF(W26&lt;&gt;"",CONCATENATE(",",W26),"")&amp;IF(AA26&lt;&gt;"",CONCATENATE(",",AA26),"")&amp;IF(Q26&lt;&gt;"",CONCATENATE("}",""),"")&amp;IF(OR(K26="true",K26="false",K26&lt;&gt;""), CONCATENATE(", veteran=", K26), ""),"")</f>
        <v>, zoneIds={449}, veteran=false</v>
      </c>
      <c r="AG26" s="31" t="str">
        <f>IF(A26&lt;&gt;"",IF(I26="Trial",", isTrial=true",IF(I26="Arena",", isArena=true", IF(I26="Monster",", isMonster=true",""))) &amp; IF(L26="true", CONCATENATE(", multiTrialSet=true"), ""),"")</f>
        <v/>
      </c>
      <c r="AH26" s="31" t="str">
        <f>IF(C26&lt;&gt;"",CONCATENATE(" --",C26," / ",B26),"")</f>
        <v xml:space="preserve"> --Bahraha's Curse / Bahrahas Fluch</v>
      </c>
      <c r="AI26" s="31" t="str">
        <f>IF(A26&lt;&gt;"",IF(VALUE(P26)&gt;0,CONCATENATE("[",A26,"] = true,        --",C26, " / ", B26), ""),"")</f>
        <v/>
      </c>
    </row>
    <row r="27" spans="1:35" x14ac:dyDescent="0.25">
      <c r="A27" s="5">
        <v>397</v>
      </c>
      <c r="B27" t="s">
        <v>0</v>
      </c>
      <c r="C27" t="s">
        <v>0</v>
      </c>
      <c r="D27" t="s">
        <v>0</v>
      </c>
      <c r="I27" t="s">
        <v>2556</v>
      </c>
      <c r="J27">
        <v>3</v>
      </c>
      <c r="K27" t="s">
        <v>2465</v>
      </c>
      <c r="L27" t="s">
        <v>101</v>
      </c>
      <c r="M27">
        <v>-1</v>
      </c>
      <c r="N27">
        <v>-1</v>
      </c>
      <c r="O27">
        <v>-1</v>
      </c>
      <c r="P27">
        <v>0</v>
      </c>
      <c r="Q27" s="3">
        <f>IF(R27&lt;&gt;"",VLOOKUP(R27,'ESO zone constants'!$E$3:$L$1002,8,FALSE),"")</f>
        <v>1055</v>
      </c>
      <c r="R27" t="s">
        <v>41</v>
      </c>
      <c r="S27" s="28">
        <v>11</v>
      </c>
      <c r="T27" s="3" t="str">
        <f>VLOOKUP(S27,'LibSets constants'!$A$2:$B$16,2,FALSE)</f>
        <v>Wolfhunter</v>
      </c>
      <c r="U27" t="s">
        <v>2558</v>
      </c>
      <c r="W27" s="3" t="str">
        <f>IF(X27&lt;&gt;"",VLOOKUP(X27,'ESO zone constants'!$E$3:$L$1002,6,FALSE),"")</f>
        <v/>
      </c>
      <c r="AA27" s="32" t="str">
        <f>IF(AB27&lt;&gt;"",VLOOKUP(AB27,'ESO zone constants'!$E$3:$L$1002,6,FALSE),"")</f>
        <v/>
      </c>
      <c r="AE27" s="31" t="str">
        <f>IF(A27&lt;&gt;"",CONCATENATE("[",A27,"] = {wayshrines={")&amp;IF(M27&lt;&gt;"",CONCATENATE(M27,","),"")&amp;IF(N27&lt;&gt;"",CONCATENATE(N27,","),"")&amp;IF(O27&lt;&gt;"",CONCATENATE(O27,","),"")&amp;CONCATENATE("}")&amp;IF(VALUE(P27)&gt;0,CONCATENATE(", traitsNeeded=",P27),"")&amp;CONCATENATE(", dlcId=",S27,),"")</f>
        <v>[397] = {wayshrines={-1,-1,-1,}, dlcId=11</v>
      </c>
      <c r="AF27" s="31" t="str">
        <f>IF(A27&lt;&gt;"",IF(Q27&lt;&gt;"",CONCATENATE(", zoneIds={",Q27),"")&amp;IF(W27&lt;&gt;"",CONCATENATE(",",W27),"")&amp;IF(AA27&lt;&gt;"",CONCATENATE(",",AA27),"")&amp;IF(Q27&lt;&gt;"",CONCATENATE("}",""),"")&amp;IF(OR(K27="true",K27="false",K27&lt;&gt;""), CONCATENATE(", veteran=", K27), ""),"")</f>
        <v>, zoneIds={1055}, veteran={EQUIP_TYPE_HEAD=true, EQUIP_TYPE_SHOULDERS=false}</v>
      </c>
      <c r="AG27" s="31" t="str">
        <f>IF(A27&lt;&gt;"",IF(I27="Trial",", isTrial=true",IF(I27="Arena",", isArena=true", IF(I27="Monster",", isMonster=true",""))) &amp; IF(L27="true", CONCATENATE(", multiTrialSet=true"), ""),"")</f>
        <v>, isMonster=true</v>
      </c>
      <c r="AH27" s="31" t="str">
        <f>IF(C27&lt;&gt;"",CONCATENATE(" --",C27," / ",B27),"")</f>
        <v xml:space="preserve"> --Balorgh / Balorgh</v>
      </c>
      <c r="AI27" s="31" t="str">
        <f>IF(A27&lt;&gt;"",IF(VALUE(P27)&gt;0,CONCATENATE("[",A27,"] = true,        --",C27, " / ", B27), ""),"")</f>
        <v/>
      </c>
    </row>
    <row r="28" spans="1:35" x14ac:dyDescent="0.25">
      <c r="A28" s="13">
        <v>28</v>
      </c>
      <c r="B28" t="s">
        <v>1416</v>
      </c>
      <c r="C28" t="s">
        <v>1418</v>
      </c>
      <c r="D28" t="s">
        <v>1417</v>
      </c>
      <c r="K28" t="s">
        <v>101</v>
      </c>
      <c r="L28" t="s">
        <v>101</v>
      </c>
      <c r="M28">
        <v>-1</v>
      </c>
      <c r="N28">
        <v>-1</v>
      </c>
      <c r="O28">
        <v>-1</v>
      </c>
      <c r="P28">
        <v>0</v>
      </c>
      <c r="Q28" s="3">
        <f>IF(R28&lt;&gt;"",VLOOKUP(R28,'ESO zone constants'!$E$3:$L$1002,8,FALSE),"")</f>
        <v>936</v>
      </c>
      <c r="R28" t="s">
        <v>42</v>
      </c>
      <c r="S28" s="28">
        <v>0</v>
      </c>
      <c r="T28" s="3" t="str">
        <f>VLOOKUP(S28,'LibSets constants'!$A$2:$B$16,2,FALSE)</f>
        <v>Included in base game</v>
      </c>
      <c r="W28" s="3" t="str">
        <f>IF(X28&lt;&gt;"",VLOOKUP(X28,'ESO zone constants'!$E$3:$L$1002,6,FALSE),"")</f>
        <v/>
      </c>
      <c r="AA28" s="3" t="str">
        <f>IF(AB28&lt;&gt;"",VLOOKUP(AB28,'ESO zone constants'!$E$3:$L$1002,6,FALSE),"")</f>
        <v/>
      </c>
      <c r="AE28" s="31" t="str">
        <f>IF(A28&lt;&gt;"",CONCATENATE("[",A28,"] = {wayshrines={")&amp;IF(M28&lt;&gt;"",CONCATENATE(M28,","),"")&amp;IF(N28&lt;&gt;"",CONCATENATE(N28,","),"")&amp;IF(O28&lt;&gt;"",CONCATENATE(O28,","),"")&amp;CONCATENATE("}")&amp;IF(VALUE(P28)&gt;0,CONCATENATE(", traitsNeeded=",P28),"")&amp;CONCATENATE(", dlcId=",S28,),"")</f>
        <v>[28] = {wayshrines={-1,-1,-1,}, dlcId=0</v>
      </c>
      <c r="AF28" s="31" t="str">
        <f>IF(A28&lt;&gt;"",IF(Q28&lt;&gt;"",CONCATENATE(", zoneIds={",Q28),"")&amp;IF(W28&lt;&gt;"",CONCATENATE(",",W28),"")&amp;IF(AA28&lt;&gt;"",CONCATENATE(",",AA28),"")&amp;IF(Q28&lt;&gt;"",CONCATENATE("}",""),"")&amp;IF(OR(K28="true",K28="false",K28&lt;&gt;""), CONCATENATE(", veteran=", K28), ""),"")</f>
        <v>, zoneIds={936}, veteran=false</v>
      </c>
      <c r="AG28" s="31" t="str">
        <f>IF(A28&lt;&gt;"",IF(I28="Trial",", isTrial=true",IF(I28="Arena",", isArena=true", IF(I28="Monster",", isMonster=true",""))) &amp; IF(L28="true", CONCATENATE(", multiTrialSet=true"), ""),"")</f>
        <v/>
      </c>
      <c r="AH28" s="31" t="str">
        <f>IF(C28&lt;&gt;"",CONCATENATE(" --",C28," / ",B28),"")</f>
        <v xml:space="preserve"> --Barkskin / Borkenhaut</v>
      </c>
      <c r="AI28" s="31" t="str">
        <f>IF(A28&lt;&gt;"",IF(VALUE(P28)&gt;0,CONCATENATE("[",A28,"] = true,        --",C28, " / ", B28), ""),"")</f>
        <v/>
      </c>
    </row>
    <row r="29" spans="1:35" x14ac:dyDescent="0.25">
      <c r="A29" s="13">
        <v>131</v>
      </c>
      <c r="B29" t="s">
        <v>1709</v>
      </c>
      <c r="C29" t="s">
        <v>1711</v>
      </c>
      <c r="D29" t="s">
        <v>1710</v>
      </c>
      <c r="K29" t="s">
        <v>101</v>
      </c>
      <c r="L29" t="s">
        <v>101</v>
      </c>
      <c r="M29">
        <v>-1</v>
      </c>
      <c r="N29">
        <v>-1</v>
      </c>
      <c r="O29">
        <v>-1</v>
      </c>
      <c r="P29">
        <v>0</v>
      </c>
      <c r="Q29" s="3">
        <f>IF(R29&lt;&gt;"",VLOOKUP(R29,'ESO zone constants'!$E$3:$L$1002,8,FALSE),"")</f>
        <v>126</v>
      </c>
      <c r="R29" t="s">
        <v>43</v>
      </c>
      <c r="S29" s="28">
        <v>0</v>
      </c>
      <c r="T29" s="3" t="str">
        <f>VLOOKUP(S29,'LibSets constants'!$A$2:$B$16,2,FALSE)</f>
        <v>Included in base game</v>
      </c>
      <c r="W29" s="3" t="str">
        <f>IF(X29&lt;&gt;"",VLOOKUP(X29,'ESO zone constants'!$E$3:$L$1002,6,FALSE),"")</f>
        <v/>
      </c>
      <c r="AA29" s="3" t="str">
        <f>IF(AB29&lt;&gt;"",VLOOKUP(AB29,'ESO zone constants'!$E$3:$L$1002,6,FALSE),"")</f>
        <v/>
      </c>
      <c r="AE29" s="31" t="str">
        <f>IF(A29&lt;&gt;"",CONCATENATE("[",A29,"] = {wayshrines={")&amp;IF(M29&lt;&gt;"",CONCATENATE(M29,","),"")&amp;IF(N29&lt;&gt;"",CONCATENATE(N29,","),"")&amp;IF(O29&lt;&gt;"",CONCATENATE(O29,","),"")&amp;CONCATENATE("}")&amp;IF(VALUE(P29)&gt;0,CONCATENATE(", traitsNeeded=",P29),"")&amp;CONCATENATE(", dlcId=",S29,),"")</f>
        <v>[131] = {wayshrines={-1,-1,-1,}, dlcId=0</v>
      </c>
      <c r="AF29" s="31" t="str">
        <f>IF(A29&lt;&gt;"",IF(Q29&lt;&gt;"",CONCATENATE(", zoneIds={",Q29),"")&amp;IF(W29&lt;&gt;"",CONCATENATE(",",W29),"")&amp;IF(AA29&lt;&gt;"",CONCATENATE(",",AA29),"")&amp;IF(Q29&lt;&gt;"",CONCATENATE("}",""),"")&amp;IF(OR(K29="true",K29="false",K29&lt;&gt;""), CONCATENATE(", veteran=", K29), ""),"")</f>
        <v>, zoneIds={126}, veteran=false</v>
      </c>
      <c r="AG29" s="31" t="str">
        <f>IF(A29&lt;&gt;"",IF(I29="Trial",", isTrial=true",IF(I29="Arena",", isArena=true", IF(I29="Monster",", isMonster=true",""))) &amp; IF(L29="true", CONCATENATE(", multiTrialSet=true"), ""),"")</f>
        <v/>
      </c>
      <c r="AH29" s="31" t="str">
        <f>IF(C29&lt;&gt;"",CONCATENATE(" --",C29," / ",B29),"")</f>
        <v xml:space="preserve"> --Bastion of the Heartland / Bastion des Herzlandes</v>
      </c>
      <c r="AI29" s="31" t="str">
        <f>IF(A29&lt;&gt;"",IF(VALUE(P29)&gt;0,CONCATENATE("[",A29,"] = true,        --",C29, " / ", B29), ""),"")</f>
        <v/>
      </c>
    </row>
    <row r="30" spans="1:35" x14ac:dyDescent="0.25">
      <c r="A30" s="13">
        <v>422</v>
      </c>
      <c r="B30" t="s">
        <v>2411</v>
      </c>
      <c r="C30" t="s">
        <v>2413</v>
      </c>
      <c r="D30" t="s">
        <v>2412</v>
      </c>
      <c r="K30" t="s">
        <v>101</v>
      </c>
      <c r="L30" t="s">
        <v>101</v>
      </c>
      <c r="M30">
        <v>-1</v>
      </c>
      <c r="N30">
        <v>-1</v>
      </c>
      <c r="O30">
        <v>-1</v>
      </c>
      <c r="P30">
        <v>0</v>
      </c>
      <c r="Q30" s="3">
        <f>IF(R30&lt;&gt;"",VLOOKUP(R30,'ESO zone constants'!$E$3:$L$1002,8,FALSE),"")</f>
        <v>974</v>
      </c>
      <c r="R30" t="s">
        <v>44</v>
      </c>
      <c r="S30" s="28">
        <v>0</v>
      </c>
      <c r="T30" s="3" t="str">
        <f>VLOOKUP(S30,'LibSets constants'!$A$2:$B$16,2,FALSE)</f>
        <v>Included in base game</v>
      </c>
      <c r="W30" s="3" t="str">
        <f>IF(X30&lt;&gt;"",VLOOKUP(X30,'ESO zone constants'!$E$3:$L$1002,6,FALSE),"")</f>
        <v/>
      </c>
      <c r="AA30" s="3" t="str">
        <f>IF(AB30&lt;&gt;"",VLOOKUP(AB30,'ESO zone constants'!$E$3:$L$1002,6,FALSE),"")</f>
        <v/>
      </c>
      <c r="AE30" s="31" t="str">
        <f>IF(A30&lt;&gt;"",CONCATENATE("[",A30,"] = {wayshrines={")&amp;IF(M30&lt;&gt;"",CONCATENATE(M30,","),"")&amp;IF(N30&lt;&gt;"",CONCATENATE(N30,","),"")&amp;IF(O30&lt;&gt;"",CONCATENATE(O30,","),"")&amp;CONCATENATE("}")&amp;IF(VALUE(P30)&gt;0,CONCATENATE(", traitsNeeded=",P30),"")&amp;CONCATENATE(", dlcId=",S30,),"")</f>
        <v>[422] = {wayshrines={-1,-1,-1,}, dlcId=0</v>
      </c>
      <c r="AF30" s="31" t="str">
        <f>IF(A30&lt;&gt;"",IF(Q30&lt;&gt;"",CONCATENATE(", zoneIds={",Q30),"")&amp;IF(W30&lt;&gt;"",CONCATENATE(",",W30),"")&amp;IF(AA30&lt;&gt;"",CONCATENATE(",",AA30),"")&amp;IF(Q30&lt;&gt;"",CONCATENATE("}",""),"")&amp;IF(OR(K30="true",K30="false",K30&lt;&gt;""), CONCATENATE(", veteran=", K30), ""),"")</f>
        <v>, zoneIds={974}, veteran=false</v>
      </c>
      <c r="AG30" s="31" t="str">
        <f>IF(A30&lt;&gt;"",IF(I30="Trial",", isTrial=true",IF(I30="Arena",", isArena=true", IF(I30="Monster",", isMonster=true",""))) &amp; IF(L30="true", CONCATENATE(", multiTrialSet=true"), ""),"")</f>
        <v/>
      </c>
      <c r="AH30" s="31" t="str">
        <f>IF(C30&lt;&gt;"",CONCATENATE(" --",C30," / ",B30),"")</f>
        <v xml:space="preserve"> --Battalion Defender / Bataillonsverteidiger</v>
      </c>
      <c r="AI30" s="31" t="str">
        <f>IF(A30&lt;&gt;"",IF(VALUE(P30)&gt;0,CONCATENATE("[",A30,"] = true,        --",C30, " / ", B30), ""),"")</f>
        <v/>
      </c>
    </row>
    <row r="31" spans="1:35" x14ac:dyDescent="0.25">
      <c r="A31" s="13">
        <v>419</v>
      </c>
      <c r="B31" t="s">
        <v>2402</v>
      </c>
      <c r="C31" t="s">
        <v>2404</v>
      </c>
      <c r="D31" t="s">
        <v>2403</v>
      </c>
      <c r="K31" t="s">
        <v>101</v>
      </c>
      <c r="L31" t="s">
        <v>101</v>
      </c>
      <c r="M31">
        <v>-1</v>
      </c>
      <c r="N31">
        <v>-1</v>
      </c>
      <c r="O31">
        <v>-1</v>
      </c>
      <c r="P31">
        <v>0</v>
      </c>
      <c r="Q31" s="3" t="e">
        <f>IF(R31&lt;&gt;"",VLOOKUP(R31,'ESO zone constants'!$E$3:$L$1002,8,FALSE),"")</f>
        <v>#N/A</v>
      </c>
      <c r="R31" t="s">
        <v>2557</v>
      </c>
      <c r="S31" s="28">
        <v>0</v>
      </c>
      <c r="T31" s="3" t="str">
        <f>VLOOKUP(S31,'LibSets constants'!$A$2:$B$16,2,FALSE)</f>
        <v>Included in base game</v>
      </c>
      <c r="W31" s="3" t="str">
        <f>IF(X31&lt;&gt;"",VLOOKUP(X31,'ESO zone constants'!$E$3:$L$1002,6,FALSE),"")</f>
        <v/>
      </c>
      <c r="AA31" s="3" t="str">
        <f>IF(AB31&lt;&gt;"",VLOOKUP(AB31,'ESO zone constants'!$E$3:$L$1002,6,FALSE),"")</f>
        <v/>
      </c>
      <c r="AE31" s="31" t="str">
        <f>IF(A31&lt;&gt;"",CONCATENATE("[",A31,"] = {wayshrines={")&amp;IF(M31&lt;&gt;"",CONCATENATE(M31,","),"")&amp;IF(N31&lt;&gt;"",CONCATENATE(N31,","),"")&amp;IF(O31&lt;&gt;"",CONCATENATE(O31,","),"")&amp;CONCATENATE("}")&amp;IF(VALUE(P31)&gt;0,CONCATENATE(", traitsNeeded=",P31),"")&amp;CONCATENATE(", dlcId=",S31,),"")</f>
        <v>[419] = {wayshrines={-1,-1,-1,}, dlcId=0</v>
      </c>
      <c r="AF31" s="31" t="e">
        <f>IF(A31&lt;&gt;"",IF(Q31&lt;&gt;"",CONCATENATE(", zoneIds={",Q31),"")&amp;IF(W31&lt;&gt;"",CONCATENATE(",",W31),"")&amp;IF(AA31&lt;&gt;"",CONCATENATE(",",AA31),"")&amp;IF(Q31&lt;&gt;"",CONCATENATE("}",""),"")&amp;IF(OR(K31="true",K31="false",K31&lt;&gt;""), CONCATENATE(", veteran=", K31), ""),"")</f>
        <v>#N/A</v>
      </c>
      <c r="AG31" s="31" t="str">
        <f>IF(A31&lt;&gt;"",IF(I31="Trial",", isTrial=true",IF(I31="Arena",", isArena=true", IF(I31="Monster",", isMonster=true",""))) &amp; IF(L31="true", CONCATENATE(", multiTrialSet=true"), ""),"")</f>
        <v/>
      </c>
      <c r="AH31" s="31" t="str">
        <f>IF(C31&lt;&gt;"",CONCATENATE(" --",C31," / ",B31),"")</f>
        <v xml:space="preserve"> --Battlefield Acrobat / Schlachtfeldakrobat</v>
      </c>
      <c r="AI31" s="31" t="str">
        <f>IF(A31&lt;&gt;"",IF(VALUE(P31)&gt;0,CONCATENATE("[",A31,"] = true,        --",C31, " / ", B31), ""),"")</f>
        <v/>
      </c>
    </row>
    <row r="32" spans="1:35" x14ac:dyDescent="0.25">
      <c r="A32" s="13">
        <v>52</v>
      </c>
      <c r="B32" t="s">
        <v>1476</v>
      </c>
      <c r="C32" t="s">
        <v>1478</v>
      </c>
      <c r="D32" t="s">
        <v>1477</v>
      </c>
      <c r="K32" t="s">
        <v>101</v>
      </c>
      <c r="L32" t="s">
        <v>101</v>
      </c>
      <c r="M32">
        <v>-1</v>
      </c>
      <c r="N32">
        <v>-1</v>
      </c>
      <c r="O32">
        <v>-1</v>
      </c>
      <c r="P32">
        <v>0</v>
      </c>
      <c r="Q32" s="3">
        <f>IF(R32&lt;&gt;"",VLOOKUP(R32,'ESO zone constants'!$E$3:$L$1002,8,FALSE),"")</f>
        <v>930</v>
      </c>
      <c r="R32" t="s">
        <v>46</v>
      </c>
      <c r="S32" s="28">
        <v>0</v>
      </c>
      <c r="T32" s="3" t="str">
        <f>VLOOKUP(S32,'LibSets constants'!$A$2:$B$16,2,FALSE)</f>
        <v>Included in base game</v>
      </c>
      <c r="W32" s="3" t="str">
        <f>IF(X32&lt;&gt;"",VLOOKUP(X32,'ESO zone constants'!$E$3:$L$1002,6,FALSE),"")</f>
        <v/>
      </c>
      <c r="AA32" s="3" t="str">
        <f>IF(AB32&lt;&gt;"",VLOOKUP(AB32,'ESO zone constants'!$E$3:$L$1002,6,FALSE),"")</f>
        <v/>
      </c>
      <c r="AE32" s="31" t="str">
        <f>IF(A32&lt;&gt;"",CONCATENATE("[",A32,"] = {wayshrines={")&amp;IF(M32&lt;&gt;"",CONCATENATE(M32,","),"")&amp;IF(N32&lt;&gt;"",CONCATENATE(N32,","),"")&amp;IF(O32&lt;&gt;"",CONCATENATE(O32,","),"")&amp;CONCATENATE("}")&amp;IF(VALUE(P32)&gt;0,CONCATENATE(", traitsNeeded=",P32),"")&amp;CONCATENATE(", dlcId=",S32,),"")</f>
        <v>[52] = {wayshrines={-1,-1,-1,}, dlcId=0</v>
      </c>
      <c r="AF32" s="31" t="str">
        <f>IF(A32&lt;&gt;"",IF(Q32&lt;&gt;"",CONCATENATE(", zoneIds={",Q32),"")&amp;IF(W32&lt;&gt;"",CONCATENATE(",",W32),"")&amp;IF(AA32&lt;&gt;"",CONCATENATE(",",AA32),"")&amp;IF(Q32&lt;&gt;"",CONCATENATE("}",""),"")&amp;IF(OR(K32="true",K32="false",K32&lt;&gt;""), CONCATENATE(", veteran=", K32), ""),"")</f>
        <v>, zoneIds={930}, veteran=false</v>
      </c>
      <c r="AG32" s="31" t="str">
        <f>IF(A32&lt;&gt;"",IF(I32="Trial",", isTrial=true",IF(I32="Arena",", isArena=true", IF(I32="Monster",", isMonster=true",""))) &amp; IF(L32="true", CONCATENATE(", multiTrialSet=true"), ""),"")</f>
        <v/>
      </c>
      <c r="AH32" s="31" t="str">
        <f>IF(C32&lt;&gt;"",CONCATENATE(" --",C32," / ",B32),"")</f>
        <v xml:space="preserve"> --Beckoning Steel / Klingender Stahl</v>
      </c>
      <c r="AI32" s="31" t="str">
        <f>IF(A32&lt;&gt;"",IF(VALUE(P32)&gt;0,CONCATENATE("[",A32,"] = true,        --",C32, " / ", B32), ""),"")</f>
        <v/>
      </c>
    </row>
    <row r="33" spans="1:35" x14ac:dyDescent="0.25">
      <c r="A33" s="13">
        <v>288</v>
      </c>
      <c r="B33" t="s">
        <v>2054</v>
      </c>
      <c r="C33" t="s">
        <v>2056</v>
      </c>
      <c r="D33" t="s">
        <v>2055</v>
      </c>
      <c r="K33" t="s">
        <v>101</v>
      </c>
      <c r="L33" t="s">
        <v>101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constants'!$E$3:$L$1002,8,FALSE),"")</f>
        <v/>
      </c>
      <c r="S33" s="28">
        <v>0</v>
      </c>
      <c r="T33" s="3" t="str">
        <f>VLOOKUP(S33,'LibSets constants'!$A$2:$B$16,2,FALSE)</f>
        <v>Included in base game</v>
      </c>
      <c r="W33" s="3" t="str">
        <f>IF(X33&lt;&gt;"",VLOOKUP(X33,'ESO zone constants'!$E$3:$L$1002,6,FALSE),"")</f>
        <v/>
      </c>
      <c r="AA33" s="3" t="str">
        <f>IF(AB33&lt;&gt;"",VLOOKUP(AB33,'ESO zone constants'!$E$3:$L$1002,6,FALSE),"")</f>
        <v/>
      </c>
      <c r="AE33" s="31" t="str">
        <f>IF(A33&lt;&gt;"",CONCATENATE("[",A33,"] = {wayshrines={")&amp;IF(M33&lt;&gt;"",CONCATENATE(M33,","),"")&amp;IF(N33&lt;&gt;"",CONCATENATE(N33,","),"")&amp;IF(O33&lt;&gt;"",CONCATENATE(O33,","),"")&amp;CONCATENATE("}")&amp;IF(VALUE(P33)&gt;0,CONCATENATE(", traitsNeeded=",P33),"")&amp;CONCATENATE(", dlcId=",S33,),"")</f>
        <v>[288] = {wayshrines={-1,-1,-1,}, dlcId=0</v>
      </c>
      <c r="AF33" s="31" t="str">
        <f>IF(A33&lt;&gt;"",IF(Q33&lt;&gt;"",CONCATENATE(", zoneIds={",Q33),"")&amp;IF(W33&lt;&gt;"",CONCATENATE(",",W33),"")&amp;IF(AA33&lt;&gt;"",CONCATENATE(",",AA33),"")&amp;IF(Q33&lt;&gt;"",CONCATENATE("}",""),"")&amp;IF(OR(K33="true",K33="false",K33&lt;&gt;""), CONCATENATE(", veteran=", K33), ""),"")</f>
        <v>, veteran=false</v>
      </c>
      <c r="AG33" s="31" t="str">
        <f>IF(A33&lt;&gt;"",IF(I33="Trial",", isTrial=true",IF(I33="Arena",", isArena=true", IF(I33="Monster",", isMonster=true",""))) &amp; IF(L33="true", CONCATENATE(", multiTrialSet=true"), ""),"")</f>
        <v/>
      </c>
      <c r="AH33" s="31" t="str">
        <f>IF(C33&lt;&gt;"",CONCATENATE(" --",C33," / ",B33),"")</f>
        <v xml:space="preserve"> --Beekeeper's Gear / Werkzeug des Bienenhüters</v>
      </c>
      <c r="AI33" s="31" t="str">
        <f>IF(A33&lt;&gt;"",IF(VALUE(P33)&gt;0,CONCATENATE("[",A33,"] = true,        --",C33, " / ", B33), ""),"")</f>
        <v/>
      </c>
    </row>
    <row r="34" spans="1:35" x14ac:dyDescent="0.25">
      <c r="A34" s="13">
        <v>137</v>
      </c>
      <c r="B34" t="s">
        <v>1727</v>
      </c>
      <c r="C34" t="s">
        <v>1729</v>
      </c>
      <c r="D34" t="s">
        <v>1728</v>
      </c>
      <c r="K34" t="s">
        <v>101</v>
      </c>
      <c r="L34" t="s">
        <v>101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constants'!$E$3:$L$1002,8,FALSE),"")</f>
        <v/>
      </c>
      <c r="S34" s="28">
        <v>0</v>
      </c>
      <c r="T34" s="3" t="str">
        <f>VLOOKUP(S34,'LibSets constants'!$A$2:$B$16,2,FALSE)</f>
        <v>Included in base game</v>
      </c>
      <c r="W34" s="3" t="str">
        <f>IF(X34&lt;&gt;"",VLOOKUP(X34,'ESO zone constants'!$E$3:$L$1002,6,FALSE),"")</f>
        <v/>
      </c>
      <c r="AA34" s="3" t="str">
        <f>IF(AB34&lt;&gt;"",VLOOKUP(AB34,'ESO zone constants'!$E$3:$L$1002,6,FALSE),"")</f>
        <v/>
      </c>
      <c r="AE34" s="31" t="str">
        <f>IF(A34&lt;&gt;"",CONCATENATE("[",A34,"] = {wayshrines={")&amp;IF(M34&lt;&gt;"",CONCATENATE(M34,","),"")&amp;IF(N34&lt;&gt;"",CONCATENATE(N34,","),"")&amp;IF(O34&lt;&gt;"",CONCATENATE(O34,","),"")&amp;CONCATENATE("}")&amp;IF(VALUE(P34)&gt;0,CONCATENATE(", traitsNeeded=",P34),"")&amp;CONCATENATE(", dlcId=",S34,),"")</f>
        <v>[137] = {wayshrines={-1,-1,-1,}, dlcId=0</v>
      </c>
      <c r="AF34" s="31" t="str">
        <f>IF(A34&lt;&gt;"",IF(Q34&lt;&gt;"",CONCATENATE(", zoneIds={",Q34),"")&amp;IF(W34&lt;&gt;"",CONCATENATE(",",W34),"")&amp;IF(AA34&lt;&gt;"",CONCATENATE(",",AA34),"")&amp;IF(Q34&lt;&gt;"",CONCATENATE("}",""),"")&amp;IF(OR(K34="true",K34="false",K34&lt;&gt;""), CONCATENATE(", veteran=", K34), ""),"")</f>
        <v>, veteran=false</v>
      </c>
      <c r="AG34" s="31" t="str">
        <f>IF(A34&lt;&gt;"",IF(I34="Trial",", isTrial=true",IF(I34="Arena",", isArena=true", IF(I34="Monster",", isMonster=true",""))) &amp; IF(L34="true", CONCATENATE(", multiTrialSet=true"), ""),"")</f>
        <v/>
      </c>
      <c r="AH34" s="31" t="str">
        <f>IF(C34&lt;&gt;"",CONCATENATE(" --",C34," / ",B34),"")</f>
        <v xml:space="preserve"> --Berserking Warrior / Tobender Krieger</v>
      </c>
      <c r="AI34" s="31" t="str">
        <f>IF(A34&lt;&gt;"",IF(VALUE(P34)&gt;0,CONCATENATE("[",A34,"] = true,        --",C34, " / ", B34), ""),"")</f>
        <v/>
      </c>
    </row>
    <row r="35" spans="1:35" x14ac:dyDescent="0.25">
      <c r="A35" s="13">
        <v>179</v>
      </c>
      <c r="B35" t="s">
        <v>1817</v>
      </c>
      <c r="C35" t="s">
        <v>1819</v>
      </c>
      <c r="D35" t="s">
        <v>1818</v>
      </c>
      <c r="K35" t="s">
        <v>101</v>
      </c>
      <c r="L35" t="s">
        <v>101</v>
      </c>
      <c r="M35">
        <v>-1</v>
      </c>
      <c r="N35">
        <v>-1</v>
      </c>
      <c r="O35">
        <v>-1</v>
      </c>
      <c r="P35">
        <v>0</v>
      </c>
      <c r="Q35" s="3">
        <f>IF(R35&lt;&gt;"",VLOOKUP(R35,'ESO zone constants'!$E$3:$L$1002,8,FALSE),"")</f>
        <v>144</v>
      </c>
      <c r="R35" t="s">
        <v>66</v>
      </c>
      <c r="S35" s="28">
        <v>0</v>
      </c>
      <c r="T35" s="3" t="str">
        <f>VLOOKUP(S35,'LibSets constants'!$A$2:$B$16,2,FALSE)</f>
        <v>Included in base game</v>
      </c>
      <c r="W35" s="3" t="str">
        <f>IF(X35&lt;&gt;"",VLOOKUP(X35,'ESO zone constants'!$E$3:$L$1002,6,FALSE),"")</f>
        <v/>
      </c>
      <c r="AA35" s="3" t="str">
        <f>IF(AB35&lt;&gt;"",VLOOKUP(AB35,'ESO zone constants'!$E$3:$L$1002,6,FALSE),"")</f>
        <v/>
      </c>
      <c r="AE35" s="31" t="str">
        <f>IF(A35&lt;&gt;"",CONCATENATE("[",A35,"] = {wayshrines={")&amp;IF(M35&lt;&gt;"",CONCATENATE(M35,","),"")&amp;IF(N35&lt;&gt;"",CONCATENATE(N35,","),"")&amp;IF(O35&lt;&gt;"",CONCATENATE(O35,","),"")&amp;CONCATENATE("}")&amp;IF(VALUE(P35)&gt;0,CONCATENATE(", traitsNeeded=",P35),"")&amp;CONCATENATE(", dlcId=",S35,),"")</f>
        <v>[179] = {wayshrines={-1,-1,-1,}, dlcId=0</v>
      </c>
      <c r="AF35" s="31" t="str">
        <f>IF(A35&lt;&gt;"",IF(Q35&lt;&gt;"",CONCATENATE(", zoneIds={",Q35),"")&amp;IF(W35&lt;&gt;"",CONCATENATE(",",W35),"")&amp;IF(AA35&lt;&gt;"",CONCATENATE(",",AA35),"")&amp;IF(Q35&lt;&gt;"",CONCATENATE("}",""),"")&amp;IF(OR(K35="true",K35="false",K35&lt;&gt;""), CONCATENATE(", veteran=", K35), ""),"")</f>
        <v>, zoneIds={144}, veteran=false</v>
      </c>
      <c r="AG35" s="31" t="str">
        <f>IF(A35&lt;&gt;"",IF(I35="Trial",", isTrial=true",IF(I35="Arena",", isArena=true", IF(I35="Monster",", isMonster=true",""))) &amp; IF(L35="true", CONCATENATE(", multiTrialSet=true"), ""),"")</f>
        <v/>
      </c>
      <c r="AH35" s="31" t="str">
        <f>IF(C35&lt;&gt;"",CONCATENATE(" --",C35," / ",B35),"")</f>
        <v xml:space="preserve"> --Black Rose / Schwarze Rose</v>
      </c>
      <c r="AI35" s="31" t="str">
        <f>IF(A35&lt;&gt;"",IF(VALUE(P35)&gt;0,CONCATENATE("[",A35,"] = true,        --",C35, " / ", B35), ""),"")</f>
        <v/>
      </c>
    </row>
    <row r="36" spans="1:35" x14ac:dyDescent="0.25">
      <c r="A36" s="13">
        <v>128</v>
      </c>
      <c r="B36" t="s">
        <v>1700</v>
      </c>
      <c r="C36" t="s">
        <v>1702</v>
      </c>
      <c r="D36" t="s">
        <v>1701</v>
      </c>
      <c r="K36" t="s">
        <v>101</v>
      </c>
      <c r="L36" t="s">
        <v>101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constants'!$E$3:$L$1002,8,FALSE),"")</f>
        <v/>
      </c>
      <c r="S36" s="28">
        <v>0</v>
      </c>
      <c r="T36" s="3" t="str">
        <f>VLOOKUP(S36,'LibSets constants'!$A$2:$B$16,2,FALSE)</f>
        <v>Included in base game</v>
      </c>
      <c r="W36" s="3" t="str">
        <f>IF(X36&lt;&gt;"",VLOOKUP(X36,'ESO zone constants'!$E$3:$L$1002,6,FALSE),"")</f>
        <v/>
      </c>
      <c r="AA36" s="3" t="str">
        <f>IF(AB36&lt;&gt;"",VLOOKUP(AB36,'ESO zone constants'!$E$3:$L$1002,6,FALSE),"")</f>
        <v/>
      </c>
      <c r="AE36" s="31" t="str">
        <f>IF(A36&lt;&gt;"",CONCATENATE("[",A36,"] = {wayshrines={")&amp;IF(M36&lt;&gt;"",CONCATENATE(M36,","),"")&amp;IF(N36&lt;&gt;"",CONCATENATE(N36,","),"")&amp;IF(O36&lt;&gt;"",CONCATENATE(O36,","),"")&amp;CONCATENATE("}")&amp;IF(VALUE(P36)&gt;0,CONCATENATE(", traitsNeeded=",P36),"")&amp;CONCATENATE(", dlcId=",S36,),"")</f>
        <v>[128] = {wayshrines={-1,-1,-1,}, dlcId=0</v>
      </c>
      <c r="AF36" s="31" t="str">
        <f>IF(A36&lt;&gt;"",IF(Q36&lt;&gt;"",CONCATENATE(", zoneIds={",Q36),"")&amp;IF(W36&lt;&gt;"",CONCATENATE(",",W36),"")&amp;IF(AA36&lt;&gt;"",CONCATENATE(",",AA36),"")&amp;IF(Q36&lt;&gt;"",CONCATENATE("}",""),"")&amp;IF(OR(K36="true",K36="false",K36&lt;&gt;""), CONCATENATE(", veteran=", K36), ""),"")</f>
        <v>, veteran=false</v>
      </c>
      <c r="AG36" s="31" t="str">
        <f>IF(A36&lt;&gt;"",IF(I36="Trial",", isTrial=true",IF(I36="Arena",", isArena=true", IF(I36="Monster",", isMonster=true",""))) &amp; IF(L36="true", CONCATENATE(", multiTrialSet=true"), ""),"")</f>
        <v/>
      </c>
      <c r="AH36" s="31" t="str">
        <f>IF(C36&lt;&gt;"",CONCATENATE(" --",C36," / ",B36),"")</f>
        <v xml:space="preserve"> --Blessing of the Potentates / Segen des Potentaten</v>
      </c>
      <c r="AI36" s="31" t="str">
        <f>IF(A36&lt;&gt;"",IF(VALUE(P36)&gt;0,CONCATENATE("[",A36,"] = true,        --",C36, " / ", B36), ""),"")</f>
        <v/>
      </c>
    </row>
    <row r="37" spans="1:35" x14ac:dyDescent="0.25">
      <c r="A37" s="13">
        <v>400</v>
      </c>
      <c r="B37" t="s">
        <v>2345</v>
      </c>
      <c r="C37" t="s">
        <v>2347</v>
      </c>
      <c r="D37" t="s">
        <v>2346</v>
      </c>
      <c r="K37" t="s">
        <v>101</v>
      </c>
      <c r="L37" t="s">
        <v>101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constants'!$E$3:$L$1002,8,FALSE),"")</f>
        <v/>
      </c>
      <c r="S37" s="28">
        <v>0</v>
      </c>
      <c r="T37" s="3" t="str">
        <f>VLOOKUP(S37,'LibSets constants'!$A$2:$B$16,2,FALSE)</f>
        <v>Included in base game</v>
      </c>
      <c r="W37" s="3" t="str">
        <f>IF(X37&lt;&gt;"",VLOOKUP(X37,'ESO zone constants'!$E$3:$L$1002,6,FALSE),"")</f>
        <v/>
      </c>
      <c r="AA37" s="3" t="str">
        <f>IF(AB37&lt;&gt;"",VLOOKUP(AB37,'ESO zone constants'!$E$3:$L$1002,6,FALSE),"")</f>
        <v/>
      </c>
      <c r="AE37" s="31" t="str">
        <f>IF(A37&lt;&gt;"",CONCATENATE("[",A37,"] = {wayshrines={")&amp;IF(M37&lt;&gt;"",CONCATENATE(M37,","),"")&amp;IF(N37&lt;&gt;"",CONCATENATE(N37,","),"")&amp;IF(O37&lt;&gt;"",CONCATENATE(O37,","),"")&amp;CONCATENATE("}")&amp;IF(VALUE(P37)&gt;0,CONCATENATE(", traitsNeeded=",P37),"")&amp;CONCATENATE(", dlcId=",S37,),"")</f>
        <v>[400] = {wayshrines={-1,-1,-1,}, dlcId=0</v>
      </c>
      <c r="AF37" s="31" t="str">
        <f>IF(A37&lt;&gt;"",IF(Q37&lt;&gt;"",CONCATENATE(", zoneIds={",Q37),"")&amp;IF(W37&lt;&gt;"",CONCATENATE(",",W37),"")&amp;IF(AA37&lt;&gt;"",CONCATENATE(",",AA37),"")&amp;IF(Q37&lt;&gt;"",CONCATENATE("}",""),"")&amp;IF(OR(K37="true",K37="false",K37&lt;&gt;""), CONCATENATE(", veteran=", K37), ""),"")</f>
        <v>, veteran=false</v>
      </c>
      <c r="AG37" s="31" t="str">
        <f>IF(A37&lt;&gt;"",IF(I37="Trial",", isTrial=true",IF(I37="Arena",", isArena=true", IF(I37="Monster",", isMonster=true",""))) &amp; IF(L37="true", CONCATENATE(", multiTrialSet=true"), ""),"")</f>
        <v/>
      </c>
      <c r="AH37" s="31" t="str">
        <f>IF(C37&lt;&gt;"",CONCATENATE(" --",C37," / ",B37),"")</f>
        <v xml:space="preserve"> --Blood Moon / Blutmond</v>
      </c>
      <c r="AI37" s="31" t="str">
        <f>IF(A37&lt;&gt;"",IF(VALUE(P37)&gt;0,CONCATENATE("[",A37,"] = true,        --",C37, " / ", B37), ""),"")</f>
        <v/>
      </c>
    </row>
    <row r="38" spans="1:35" x14ac:dyDescent="0.25">
      <c r="A38" s="5">
        <v>163</v>
      </c>
      <c r="B38" t="s">
        <v>1786</v>
      </c>
      <c r="C38" t="s">
        <v>1</v>
      </c>
      <c r="D38" t="s">
        <v>1787</v>
      </c>
      <c r="I38" t="s">
        <v>2556</v>
      </c>
      <c r="J38">
        <v>2</v>
      </c>
      <c r="K38" t="s">
        <v>2465</v>
      </c>
      <c r="L38" t="s">
        <v>101</v>
      </c>
      <c r="M38">
        <v>-1</v>
      </c>
      <c r="N38">
        <v>-1</v>
      </c>
      <c r="O38">
        <v>-1</v>
      </c>
      <c r="P38">
        <v>0</v>
      </c>
      <c r="Q38" s="3">
        <f>IF(R38&lt;&gt;"",VLOOKUP(R38,'ESO zone constants'!$E$3:$L$1002,8,FALSE),"")</f>
        <v>936</v>
      </c>
      <c r="R38" t="s">
        <v>42</v>
      </c>
      <c r="S38" s="28">
        <v>0</v>
      </c>
      <c r="T38" s="3" t="str">
        <f>VLOOKUP(S38,'LibSets constants'!$A$2:$B$16,2,FALSE)</f>
        <v>Included in base game</v>
      </c>
      <c r="U38" t="s">
        <v>2559</v>
      </c>
      <c r="W38" s="3" t="str">
        <f>IF(X38&lt;&gt;"",VLOOKUP(X38,'ESO zone constants'!$E$3:$L$1002,6,FALSE),"")</f>
        <v/>
      </c>
      <c r="AA38" s="32" t="str">
        <f>IF(AB38&lt;&gt;"",VLOOKUP(AB38,'ESO zone constants'!$E$3:$L$1002,6,FALSE),"")</f>
        <v/>
      </c>
      <c r="AE38" s="31" t="str">
        <f>IF(A38&lt;&gt;"",CONCATENATE("[",A38,"] = {wayshrines={")&amp;IF(M38&lt;&gt;"",CONCATENATE(M38,","),"")&amp;IF(N38&lt;&gt;"",CONCATENATE(N38,","),"")&amp;IF(O38&lt;&gt;"",CONCATENATE(O38,","),"")&amp;CONCATENATE("}")&amp;IF(VALUE(P38)&gt;0,CONCATENATE(", traitsNeeded=",P38),"")&amp;CONCATENATE(", dlcId=",S38,),"")</f>
        <v>[163] = {wayshrines={-1,-1,-1,}, dlcId=0</v>
      </c>
      <c r="AF38" s="31" t="str">
        <f>IF(A38&lt;&gt;"",IF(Q38&lt;&gt;"",CONCATENATE(", zoneIds={",Q38),"")&amp;IF(W38&lt;&gt;"",CONCATENATE(",",W38),"")&amp;IF(AA38&lt;&gt;"",CONCATENATE(",",AA38),"")&amp;IF(Q38&lt;&gt;"",CONCATENATE("}",""),"")&amp;IF(OR(K38="true",K38="false",K38&lt;&gt;""), CONCATENATE(", veteran=", K38), ""),"")</f>
        <v>, zoneIds={936}, veteran={EQUIP_TYPE_HEAD=true, EQUIP_TYPE_SHOULDERS=false}</v>
      </c>
      <c r="AG38" s="31" t="str">
        <f>IF(A38&lt;&gt;"",IF(I38="Trial",", isTrial=true",IF(I38="Arena",", isArena=true", IF(I38="Monster",", isMonster=true",""))) &amp; IF(L38="true", CONCATENATE(", multiTrialSet=true"), ""),"")</f>
        <v>, isMonster=true</v>
      </c>
      <c r="AH38" s="31" t="str">
        <f>IF(C38&lt;&gt;"",CONCATENATE(" --",C38," / ",B38),"")</f>
        <v xml:space="preserve"> --Blood Spawn / Blutbrut</v>
      </c>
      <c r="AI38" s="31" t="str">
        <f>IF(A38&lt;&gt;"",IF(VALUE(P38)&gt;0,CONCATENATE("[",A38,"] = true,        --",C38, " / ", B38), ""),"")</f>
        <v/>
      </c>
    </row>
    <row r="39" spans="1:35" x14ac:dyDescent="0.25">
      <c r="A39" s="13">
        <v>339</v>
      </c>
      <c r="B39" t="s">
        <v>2197</v>
      </c>
      <c r="C39" t="s">
        <v>2199</v>
      </c>
      <c r="D39" t="s">
        <v>2198</v>
      </c>
      <c r="K39" t="s">
        <v>101</v>
      </c>
      <c r="L39" t="s">
        <v>101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constants'!$E$3:$L$1002,8,FALSE),"")</f>
        <v/>
      </c>
      <c r="S39" s="28">
        <v>0</v>
      </c>
      <c r="T39" s="3" t="str">
        <f>VLOOKUP(S39,'LibSets constants'!$A$2:$B$16,2,FALSE)</f>
        <v>Included in base game</v>
      </c>
      <c r="W39" s="3" t="str">
        <f>IF(X39&lt;&gt;"",VLOOKUP(X39,'ESO zone constants'!$E$3:$L$1002,6,FALSE),"")</f>
        <v/>
      </c>
      <c r="AA39" s="3" t="str">
        <f>IF(AB39&lt;&gt;"",VLOOKUP(AB39,'ESO zone constants'!$E$3:$L$1002,6,FALSE),"")</f>
        <v/>
      </c>
      <c r="AE39" s="31" t="str">
        <f>IF(A39&lt;&gt;"",CONCATENATE("[",A39,"] = {wayshrines={")&amp;IF(M39&lt;&gt;"",CONCATENATE(M39,","),"")&amp;IF(N39&lt;&gt;"",CONCATENATE(N39,","),"")&amp;IF(O39&lt;&gt;"",CONCATENATE(O39,","),"")&amp;CONCATENATE("}")&amp;IF(VALUE(P39)&gt;0,CONCATENATE(", traitsNeeded=",P39),"")&amp;CONCATENATE(", dlcId=",S39,),"")</f>
        <v>[339] = {wayshrines={-1,-1,-1,}, dlcId=0</v>
      </c>
      <c r="AF39" s="31" t="str">
        <f>IF(A39&lt;&gt;"",IF(Q39&lt;&gt;"",CONCATENATE(", zoneIds={",Q39),"")&amp;IF(W39&lt;&gt;"",CONCATENATE(",",W39),"")&amp;IF(AA39&lt;&gt;"",CONCATENATE(",",AA39),"")&amp;IF(Q39&lt;&gt;"",CONCATENATE("}",""),"")&amp;IF(OR(K39="true",K39="false",K39&lt;&gt;""), CONCATENATE(", veteran=", K39), ""),"")</f>
        <v>, veteran=false</v>
      </c>
      <c r="AG39" s="31" t="str">
        <f>IF(A39&lt;&gt;"",IF(I39="Trial",", isTrial=true",IF(I39="Arena",", isArena=true", IF(I39="Monster",", isMonster=true",""))) &amp; IF(L39="true", CONCATENATE(", multiTrialSet=true"), ""),"")</f>
        <v/>
      </c>
      <c r="AH39" s="31" t="str">
        <f>IF(C39&lt;&gt;"",CONCATENATE(" --",C39," / ",B39),"")</f>
        <v xml:space="preserve"> --Blooddrinker / Bluttrinker</v>
      </c>
      <c r="AI39" s="31" t="str">
        <f>IF(A39&lt;&gt;"",IF(VALUE(P39)&gt;0,CONCATENATE("[",A39,"] = true,        --",C39, " / ", B39), ""),"")</f>
        <v/>
      </c>
    </row>
    <row r="40" spans="1:35" x14ac:dyDescent="0.25">
      <c r="A40" s="13">
        <v>65</v>
      </c>
      <c r="B40" t="s">
        <v>1515</v>
      </c>
      <c r="C40" t="s">
        <v>1517</v>
      </c>
      <c r="D40" t="s">
        <v>1516</v>
      </c>
      <c r="K40" t="s">
        <v>101</v>
      </c>
      <c r="L40" t="s">
        <v>101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constants'!$E$3:$L$1002,8,FALSE),"")</f>
        <v/>
      </c>
      <c r="S40" s="28">
        <v>0</v>
      </c>
      <c r="T40" s="3" t="str">
        <f>VLOOKUP(S40,'LibSets constants'!$A$2:$B$16,2,FALSE)</f>
        <v>Included in base game</v>
      </c>
      <c r="W40" s="3" t="str">
        <f>IF(X40&lt;&gt;"",VLOOKUP(X40,'ESO zone constants'!$E$3:$L$1002,6,FALSE),"")</f>
        <v/>
      </c>
      <c r="AA40" s="3" t="str">
        <f>IF(AB40&lt;&gt;"",VLOOKUP(AB40,'ESO zone constants'!$E$3:$L$1002,6,FALSE),"")</f>
        <v/>
      </c>
      <c r="AE40" s="31" t="str">
        <f>IF(A40&lt;&gt;"",CONCATENATE("[",A40,"] = {wayshrines={")&amp;IF(M40&lt;&gt;"",CONCATENATE(M40,","),"")&amp;IF(N40&lt;&gt;"",CONCATENATE(N40,","),"")&amp;IF(O40&lt;&gt;"",CONCATENATE(O40,","),"")&amp;CONCATENATE("}")&amp;IF(VALUE(P40)&gt;0,CONCATENATE(", traitsNeeded=",P40),"")&amp;CONCATENATE(", dlcId=",S40,),"")</f>
        <v>[65] = {wayshrines={-1,-1,-1,}, dlcId=0</v>
      </c>
      <c r="AF40" s="31" t="str">
        <f>IF(A40&lt;&gt;"",IF(Q40&lt;&gt;"",CONCATENATE(", zoneIds={",Q40),"")&amp;IF(W40&lt;&gt;"",CONCATENATE(",",W40),"")&amp;IF(AA40&lt;&gt;"",CONCATENATE(",",AA40),"")&amp;IF(Q40&lt;&gt;"",CONCATENATE("}",""),"")&amp;IF(OR(K40="true",K40="false",K40&lt;&gt;""), CONCATENATE(", veteran=", K40), ""),"")</f>
        <v>, veteran=false</v>
      </c>
      <c r="AG40" s="31" t="str">
        <f>IF(A40&lt;&gt;"",IF(I40="Trial",", isTrial=true",IF(I40="Arena",", isArena=true", IF(I40="Monster",", isMonster=true",""))) &amp; IF(L40="true", CONCATENATE(", multiTrialSet=true"), ""),"")</f>
        <v/>
      </c>
      <c r="AH40" s="31" t="str">
        <f>IF(C40&lt;&gt;"",CONCATENATE(" --",C40," / ",B40),"")</f>
        <v xml:space="preserve"> --Bloodthorn's Touch / Spur eines Blutdorns</v>
      </c>
      <c r="AI40" s="31" t="str">
        <f>IF(A40&lt;&gt;"",IF(VALUE(P40)&gt;0,CONCATENATE("[",A40,"] = true,        --",C40, " / ", B40), ""),"")</f>
        <v/>
      </c>
    </row>
    <row r="41" spans="1:35" x14ac:dyDescent="0.25">
      <c r="A41" s="13">
        <v>308</v>
      </c>
      <c r="B41" t="s">
        <v>2110</v>
      </c>
      <c r="C41" t="s">
        <v>2112</v>
      </c>
      <c r="D41" t="s">
        <v>2111</v>
      </c>
      <c r="K41" t="s">
        <v>101</v>
      </c>
      <c r="L41" t="s">
        <v>101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constants'!$E$3:$L$1002,8,FALSE),"")</f>
        <v/>
      </c>
      <c r="S41" s="28">
        <v>0</v>
      </c>
      <c r="T41" s="3" t="str">
        <f>VLOOKUP(S41,'LibSets constants'!$A$2:$B$16,2,FALSE)</f>
        <v>Included in base game</v>
      </c>
      <c r="W41" s="3" t="str">
        <f>IF(X41&lt;&gt;"",VLOOKUP(X41,'ESO zone constants'!$E$3:$L$1002,6,FALSE),"")</f>
        <v/>
      </c>
      <c r="AA41" s="3" t="str">
        <f>IF(AB41&lt;&gt;"",VLOOKUP(AB41,'ESO zone constants'!$E$3:$L$1002,6,FALSE),"")</f>
        <v/>
      </c>
      <c r="AE41" s="31" t="str">
        <f>IF(A41&lt;&gt;"",CONCATENATE("[",A41,"] = {wayshrines={")&amp;IF(M41&lt;&gt;"",CONCATENATE(M41,","),"")&amp;IF(N41&lt;&gt;"",CONCATENATE(N41,","),"")&amp;IF(O41&lt;&gt;"",CONCATENATE(O41,","),"")&amp;CONCATENATE("}")&amp;IF(VALUE(P41)&gt;0,CONCATENATE(", traitsNeeded=",P41),"")&amp;CONCATENATE(", dlcId=",S41,),"")</f>
        <v>[308] = {wayshrines={-1,-1,-1,}, dlcId=0</v>
      </c>
      <c r="AF41" s="31" t="str">
        <f>IF(A41&lt;&gt;"",IF(Q41&lt;&gt;"",CONCATENATE(", zoneIds={",Q41),"")&amp;IF(W41&lt;&gt;"",CONCATENATE(",",W41),"")&amp;IF(AA41&lt;&gt;"",CONCATENATE(",",AA41),"")&amp;IF(Q41&lt;&gt;"",CONCATENATE("}",""),"")&amp;IF(OR(K41="true",K41="false",K41&lt;&gt;""), CONCATENATE(", veteran=", K41), ""),"")</f>
        <v>, veteran=false</v>
      </c>
      <c r="AG41" s="31" t="str">
        <f>IF(A41&lt;&gt;"",IF(I41="Trial",", isTrial=true",IF(I41="Arena",", isArena=true", IF(I41="Monster",", isMonster=true",""))) &amp; IF(L41="true", CONCATENATE(", multiTrialSet=true"), ""),"")</f>
        <v/>
      </c>
      <c r="AH41" s="31" t="str">
        <f>IF(C41&lt;&gt;"",CONCATENATE(" --",C41," / ",B41),"")</f>
        <v xml:space="preserve"> --Bone Pirate's Tatters / Lumpen des Knochenpiraten</v>
      </c>
      <c r="AI41" s="31" t="str">
        <f>IF(A41&lt;&gt;"",IF(VALUE(P41)&gt;0,CONCATENATE("[",A41,"] = true,        --",C41, " / ", B41), ""),"")</f>
        <v/>
      </c>
    </row>
    <row r="42" spans="1:35" x14ac:dyDescent="0.25">
      <c r="A42" s="13">
        <v>184</v>
      </c>
      <c r="B42" t="s">
        <v>1826</v>
      </c>
      <c r="C42" t="s">
        <v>1828</v>
      </c>
      <c r="D42" t="s">
        <v>1827</v>
      </c>
      <c r="K42" t="s">
        <v>101</v>
      </c>
      <c r="L42" t="s">
        <v>101</v>
      </c>
      <c r="M42">
        <v>-1</v>
      </c>
      <c r="N42">
        <v>-1</v>
      </c>
      <c r="O42">
        <v>-1</v>
      </c>
      <c r="P42">
        <v>0</v>
      </c>
      <c r="Q42" s="3">
        <f>IF(R42&lt;&gt;"",VLOOKUP(R42,'ESO zone constants'!$E$3:$L$1002,8,FALSE),"")</f>
        <v>843</v>
      </c>
      <c r="R42" t="s">
        <v>53</v>
      </c>
      <c r="S42" s="28">
        <v>0</v>
      </c>
      <c r="T42" s="3" t="str">
        <f>VLOOKUP(S42,'LibSets constants'!$A$2:$B$16,2,FALSE)</f>
        <v>Included in base game</v>
      </c>
      <c r="W42" s="3" t="str">
        <f>IF(X42&lt;&gt;"",VLOOKUP(X42,'ESO zone constants'!$E$3:$L$1002,6,FALSE),"")</f>
        <v/>
      </c>
      <c r="AA42" s="3" t="str">
        <f>IF(AB42&lt;&gt;"",VLOOKUP(AB42,'ESO zone constants'!$E$3:$L$1002,6,FALSE),"")</f>
        <v/>
      </c>
      <c r="AE42" s="31" t="str">
        <f>IF(A42&lt;&gt;"",CONCATENATE("[",A42,"] = {wayshrines={")&amp;IF(M42&lt;&gt;"",CONCATENATE(M42,","),"")&amp;IF(N42&lt;&gt;"",CONCATENATE(N42,","),"")&amp;IF(O42&lt;&gt;"",CONCATENATE(O42,","),"")&amp;CONCATENATE("}")&amp;IF(VALUE(P42)&gt;0,CONCATENATE(", traitsNeeded=",P42),"")&amp;CONCATENATE(", dlcId=",S42,),"")</f>
        <v>[184] = {wayshrines={-1,-1,-1,}, dlcId=0</v>
      </c>
      <c r="AF42" s="31" t="str">
        <f>IF(A42&lt;&gt;"",IF(Q42&lt;&gt;"",CONCATENATE(", zoneIds={",Q42),"")&amp;IF(W42&lt;&gt;"",CONCATENATE(",",W42),"")&amp;IF(AA42&lt;&gt;"",CONCATENATE(",",AA42),"")&amp;IF(Q42&lt;&gt;"",CONCATENATE("}",""),"")&amp;IF(OR(K42="true",K42="false",K42&lt;&gt;""), CONCATENATE(", veteran=", K42), ""),"")</f>
        <v>, zoneIds={843}, veteran=false</v>
      </c>
      <c r="AG42" s="31" t="str">
        <f>IF(A42&lt;&gt;"",IF(I42="Trial",", isTrial=true",IF(I42="Arena",", isArena=true", IF(I42="Monster",", isMonster=true",""))) &amp; IF(L42="true", CONCATENATE(", multiTrialSet=true"), ""),"")</f>
        <v/>
      </c>
      <c r="AH42" s="31" t="str">
        <f>IF(C42&lt;&gt;"",CONCATENATE(" --",C42," / ",B42),"")</f>
        <v xml:space="preserve"> --Brands of Imperium / Male des Kaiserreichs</v>
      </c>
      <c r="AI42" s="31" t="str">
        <f>IF(A42&lt;&gt;"",IF(VALUE(P42)&gt;0,CONCATENATE("[",A42,"] = true,        --",C42, " / ", B42), ""),"")</f>
        <v/>
      </c>
    </row>
    <row r="43" spans="1:35" x14ac:dyDescent="0.25">
      <c r="A43" s="13">
        <v>212</v>
      </c>
      <c r="B43" t="s">
        <v>1891</v>
      </c>
      <c r="C43" t="s">
        <v>1893</v>
      </c>
      <c r="D43" t="s">
        <v>1892</v>
      </c>
      <c r="K43" t="s">
        <v>101</v>
      </c>
      <c r="L43" t="s">
        <v>101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constants'!$E$3:$L$1002,8,FALSE),"")</f>
        <v/>
      </c>
      <c r="S43" s="28">
        <v>0</v>
      </c>
      <c r="T43" s="3" t="str">
        <f>VLOOKUP(S43,'LibSets constants'!$A$2:$B$16,2,FALSE)</f>
        <v>Included in base game</v>
      </c>
      <c r="W43" s="3" t="str">
        <f>IF(X43&lt;&gt;"",VLOOKUP(X43,'ESO zone constants'!$E$3:$L$1002,6,FALSE),"")</f>
        <v/>
      </c>
      <c r="AA43" s="3" t="str">
        <f>IF(AB43&lt;&gt;"",VLOOKUP(AB43,'ESO zone constants'!$E$3:$L$1002,6,FALSE),"")</f>
        <v/>
      </c>
      <c r="AE43" s="31" t="str">
        <f>IF(A43&lt;&gt;"",CONCATENATE("[",A43,"] = {wayshrines={")&amp;IF(M43&lt;&gt;"",CONCATENATE(M43,","),"")&amp;IF(N43&lt;&gt;"",CONCATENATE(N43,","),"")&amp;IF(O43&lt;&gt;"",CONCATENATE(O43,","),"")&amp;CONCATENATE("}")&amp;IF(VALUE(P43)&gt;0,CONCATENATE(", traitsNeeded=",P43),"")&amp;CONCATENATE(", dlcId=",S43,),"")</f>
        <v>[212] = {wayshrines={-1,-1,-1,}, dlcId=0</v>
      </c>
      <c r="AF43" s="31" t="str">
        <f>IF(A43&lt;&gt;"",IF(Q43&lt;&gt;"",CONCATENATE(", zoneIds={",Q43),"")&amp;IF(W43&lt;&gt;"",CONCATENATE(",",W43),"")&amp;IF(AA43&lt;&gt;"",CONCATENATE(",",AA43),"")&amp;IF(Q43&lt;&gt;"",CONCATENATE("}",""),"")&amp;IF(OR(K43="true",K43="false",K43&lt;&gt;""), CONCATENATE(", veteran=", K43), ""),"")</f>
        <v>, veteran=false</v>
      </c>
      <c r="AG43" s="31" t="str">
        <f>IF(A43&lt;&gt;"",IF(I43="Trial",", isTrial=true",IF(I43="Arena",", isArena=true", IF(I43="Monster",", isMonster=true",""))) &amp; IF(L43="true", CONCATENATE(", multiTrialSet=true"), ""),"")</f>
        <v/>
      </c>
      <c r="AH43" s="31" t="str">
        <f>IF(C43&lt;&gt;"",CONCATENATE(" --",C43," / ",B43),"")</f>
        <v xml:space="preserve"> --Briarheart / Dornenherz</v>
      </c>
      <c r="AI43" s="31" t="str">
        <f>IF(A43&lt;&gt;"",IF(VALUE(P43)&gt;0,CONCATENATE("[",A43,"] = true,        --",C43, " / ", B43), ""),"")</f>
        <v/>
      </c>
    </row>
    <row r="44" spans="1:35" x14ac:dyDescent="0.25">
      <c r="A44" s="13">
        <v>405</v>
      </c>
      <c r="B44" t="s">
        <v>2360</v>
      </c>
      <c r="C44" t="s">
        <v>2362</v>
      </c>
      <c r="D44" t="s">
        <v>2361</v>
      </c>
      <c r="K44" t="s">
        <v>101</v>
      </c>
      <c r="L44" t="s">
        <v>101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constants'!$E$3:$L$1002,8,FALSE),"")</f>
        <v/>
      </c>
      <c r="S44" s="28">
        <v>0</v>
      </c>
      <c r="T44" s="3" t="str">
        <f>VLOOKUP(S44,'LibSets constants'!$A$2:$B$16,2,FALSE)</f>
        <v>Included in base game</v>
      </c>
      <c r="W44" s="3" t="str">
        <f>IF(X44&lt;&gt;"",VLOOKUP(X44,'ESO zone constants'!$E$3:$L$1002,6,FALSE),"")</f>
        <v/>
      </c>
      <c r="AA44" s="3" t="str">
        <f>IF(AB44&lt;&gt;"",VLOOKUP(AB44,'ESO zone constants'!$E$3:$L$1002,6,FALSE),"")</f>
        <v/>
      </c>
      <c r="AE44" s="31" t="str">
        <f>IF(A44&lt;&gt;"",CONCATENATE("[",A44,"] = {wayshrines={")&amp;IF(M44&lt;&gt;"",CONCATENATE(M44,","),"")&amp;IF(N44&lt;&gt;"",CONCATENATE(N44,","),"")&amp;IF(O44&lt;&gt;"",CONCATENATE(O44,","),"")&amp;CONCATENATE("}")&amp;IF(VALUE(P44)&gt;0,CONCATENATE(", traitsNeeded=",P44),"")&amp;CONCATENATE(", dlcId=",S44,),"")</f>
        <v>[405] = {wayshrines={-1,-1,-1,}, dlcId=0</v>
      </c>
      <c r="AF44" s="31" t="str">
        <f>IF(A44&lt;&gt;"",IF(Q44&lt;&gt;"",CONCATENATE(", zoneIds={",Q44),"")&amp;IF(W44&lt;&gt;"",CONCATENATE(",",W44),"")&amp;IF(AA44&lt;&gt;"",CONCATENATE(",",AA44),"")&amp;IF(Q44&lt;&gt;"",CONCATENATE("}",""),"")&amp;IF(OR(K44="true",K44="false",K44&lt;&gt;""), CONCATENATE(", veteran=", K44), ""),"")</f>
        <v>, veteran=false</v>
      </c>
      <c r="AG44" s="31" t="str">
        <f>IF(A44&lt;&gt;"",IF(I44="Trial",", isTrial=true",IF(I44="Arena",", isArena=true", IF(I44="Monster",", isMonster=true",""))) &amp; IF(L44="true", CONCATENATE(", multiTrialSet=true"), ""),"")</f>
        <v/>
      </c>
      <c r="AH44" s="31" t="str">
        <f>IF(C44&lt;&gt;"",CONCATENATE(" --",C44," / ",B44),"")</f>
        <v xml:space="preserve"> --Bright-Throat's Boast / Hellhalsstolz</v>
      </c>
      <c r="AI44" s="31" t="str">
        <f>IF(A44&lt;&gt;"",IF(VALUE(P44)&gt;0,CONCATENATE("[",A44,"] = true,        --",C44, " / ", B44), ""),"")</f>
        <v/>
      </c>
    </row>
    <row r="45" spans="1:35" x14ac:dyDescent="0.25">
      <c r="A45" s="13">
        <v>381</v>
      </c>
      <c r="B45" t="s">
        <v>2297</v>
      </c>
      <c r="C45" t="s">
        <v>2299</v>
      </c>
      <c r="D45" t="s">
        <v>2298</v>
      </c>
      <c r="K45" t="s">
        <v>101</v>
      </c>
      <c r="L45" t="s">
        <v>101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constants'!$E$3:$L$1002,8,FALSE),"")</f>
        <v/>
      </c>
      <c r="S45" s="28">
        <v>0</v>
      </c>
      <c r="T45" s="3" t="str">
        <f>VLOOKUP(S45,'LibSets constants'!$A$2:$B$16,2,FALSE)</f>
        <v>Included in base game</v>
      </c>
      <c r="W45" s="3" t="str">
        <f>IF(X45&lt;&gt;"",VLOOKUP(X45,'ESO zone constants'!$E$3:$L$1002,6,FALSE),"")</f>
        <v/>
      </c>
      <c r="AA45" s="3" t="str">
        <f>IF(AB45&lt;&gt;"",VLOOKUP(AB45,'ESO zone constants'!$E$3:$L$1002,6,FALSE),"")</f>
        <v/>
      </c>
      <c r="AE45" s="31" t="str">
        <f>IF(A45&lt;&gt;"",CONCATENATE("[",A45,"] = {wayshrines={")&amp;IF(M45&lt;&gt;"",CONCATENATE(M45,","),"")&amp;IF(N45&lt;&gt;"",CONCATENATE(N45,","),"")&amp;IF(O45&lt;&gt;"",CONCATENATE(O45,","),"")&amp;CONCATENATE("}")&amp;IF(VALUE(P45)&gt;0,CONCATENATE(", traitsNeeded=",P45),"")&amp;CONCATENATE(", dlcId=",S45,),"")</f>
        <v>[381] = {wayshrines={-1,-1,-1,}, dlcId=0</v>
      </c>
      <c r="AF45" s="31" t="str">
        <f>IF(A45&lt;&gt;"",IF(Q45&lt;&gt;"",CONCATENATE(", zoneIds={",Q45),"")&amp;IF(W45&lt;&gt;"",CONCATENATE(",",W45),"")&amp;IF(AA45&lt;&gt;"",CONCATENATE(",",AA45),"")&amp;IF(Q45&lt;&gt;"",CONCATENATE("}",""),"")&amp;IF(OR(K45="true",K45="false",K45&lt;&gt;""), CONCATENATE(", veteran=", K45), ""),"")</f>
        <v>, veteran=false</v>
      </c>
      <c r="AG45" s="31" t="str">
        <f>IF(A45&lt;&gt;"",IF(I45="Trial",", isTrial=true",IF(I45="Arena",", isArena=true", IF(I45="Monster",", isMonster=true",""))) &amp; IF(L45="true", CONCATENATE(", multiTrialSet=true"), ""),"")</f>
        <v/>
      </c>
      <c r="AH45" s="31" t="str">
        <f>IF(C45&lt;&gt;"",CONCATENATE(" --",C45," / ",B45),"")</f>
        <v xml:space="preserve"> --Broken Soul / Zerbrochene Seele</v>
      </c>
      <c r="AI45" s="31" t="str">
        <f>IF(A45&lt;&gt;"",IF(VALUE(P45)&gt;0,CONCATENATE("[",A45,"] = true,        --",C45, " / ", B45), ""),"")</f>
        <v/>
      </c>
    </row>
    <row r="46" spans="1:35" x14ac:dyDescent="0.25">
      <c r="A46" s="13">
        <v>133</v>
      </c>
      <c r="B46" t="s">
        <v>1715</v>
      </c>
      <c r="C46" t="s">
        <v>1717</v>
      </c>
      <c r="D46" t="s">
        <v>1716</v>
      </c>
      <c r="K46" t="s">
        <v>101</v>
      </c>
      <c r="L46" t="s">
        <v>101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constants'!$E$3:$L$1002,8,FALSE),"")</f>
        <v/>
      </c>
      <c r="S46" s="28">
        <v>0</v>
      </c>
      <c r="T46" s="3" t="str">
        <f>VLOOKUP(S46,'LibSets constants'!$A$2:$B$16,2,FALSE)</f>
        <v>Included in base game</v>
      </c>
      <c r="W46" s="3" t="str">
        <f>IF(X46&lt;&gt;"",VLOOKUP(X46,'ESO zone constants'!$E$3:$L$1002,6,FALSE),"")</f>
        <v/>
      </c>
      <c r="AA46" s="3" t="str">
        <f>IF(AB46&lt;&gt;"",VLOOKUP(AB46,'ESO zone constants'!$E$3:$L$1002,6,FALSE),"")</f>
        <v/>
      </c>
      <c r="AE46" s="31" t="str">
        <f>IF(A46&lt;&gt;"",CONCATENATE("[",A46,"] = {wayshrines={")&amp;IF(M46&lt;&gt;"",CONCATENATE(M46,","),"")&amp;IF(N46&lt;&gt;"",CONCATENATE(N46,","),"")&amp;IF(O46&lt;&gt;"",CONCATENATE(O46,","),"")&amp;CONCATENATE("}")&amp;IF(VALUE(P46)&gt;0,CONCATENATE(", traitsNeeded=",P46),"")&amp;CONCATENATE(", dlcId=",S46,),"")</f>
        <v>[133] = {wayshrines={-1,-1,-1,}, dlcId=0</v>
      </c>
      <c r="AF46" s="31" t="str">
        <f>IF(A46&lt;&gt;"",IF(Q46&lt;&gt;"",CONCATENATE(", zoneIds={",Q46),"")&amp;IF(W46&lt;&gt;"",CONCATENATE(",",W46),"")&amp;IF(AA46&lt;&gt;"",CONCATENATE(",",AA46),"")&amp;IF(Q46&lt;&gt;"",CONCATENATE("}",""),"")&amp;IF(OR(K46="true",K46="false",K46&lt;&gt;""), CONCATENATE(", veteran=", K46), ""),"")</f>
        <v>, veteran=false</v>
      </c>
      <c r="AG46" s="31" t="str">
        <f>IF(A46&lt;&gt;"",IF(I46="Trial",", isTrial=true",IF(I46="Arena",", isArena=true", IF(I46="Monster",", isMonster=true",""))) &amp; IF(L46="true", CONCATENATE(", multiTrialSet=true"), ""),"")</f>
        <v/>
      </c>
      <c r="AH46" s="31" t="str">
        <f>IF(C46&lt;&gt;"",CONCATENATE(" --",C46," / ",B46),"")</f>
        <v xml:space="preserve"> --Buffer of the Swift / Dämpfer des Geschwinden</v>
      </c>
      <c r="AI46" s="31" t="str">
        <f>IF(A46&lt;&gt;"",IF(VALUE(P46)&gt;0,CONCATENATE("[",A46,"] = true,        --",C46, " / ", B46), ""),"")</f>
        <v/>
      </c>
    </row>
    <row r="47" spans="1:35" x14ac:dyDescent="0.25">
      <c r="A47" s="13">
        <v>160</v>
      </c>
      <c r="B47" t="s">
        <v>1778</v>
      </c>
      <c r="C47" t="s">
        <v>1780</v>
      </c>
      <c r="D47" t="s">
        <v>1779</v>
      </c>
      <c r="K47" t="s">
        <v>101</v>
      </c>
      <c r="L47" t="s">
        <v>101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constants'!$E$3:$L$1002,8,FALSE),"")</f>
        <v/>
      </c>
      <c r="S47" s="28">
        <v>0</v>
      </c>
      <c r="T47" s="3" t="str">
        <f>VLOOKUP(S47,'LibSets constants'!$A$2:$B$16,2,FALSE)</f>
        <v>Included in base game</v>
      </c>
      <c r="W47" s="3" t="str">
        <f>IF(X47&lt;&gt;"",VLOOKUP(X47,'ESO zone constants'!$E$3:$L$1002,6,FALSE),"")</f>
        <v/>
      </c>
      <c r="AA47" s="3" t="str">
        <f>IF(AB47&lt;&gt;"",VLOOKUP(AB47,'ESO zone constants'!$E$3:$L$1002,6,FALSE),"")</f>
        <v/>
      </c>
      <c r="AE47" s="31" t="str">
        <f>IF(A47&lt;&gt;"",CONCATENATE("[",A47,"] = {wayshrines={")&amp;IF(M47&lt;&gt;"",CONCATENATE(M47,","),"")&amp;IF(N47&lt;&gt;"",CONCATENATE(N47,","),"")&amp;IF(O47&lt;&gt;"",CONCATENATE(O47,","),"")&amp;CONCATENATE("}")&amp;IF(VALUE(P47)&gt;0,CONCATENATE(", traitsNeeded=",P47),"")&amp;CONCATENATE(", dlcId=",S47,),"")</f>
        <v>[160] = {wayshrines={-1,-1,-1,}, dlcId=0</v>
      </c>
      <c r="AF47" s="31" t="str">
        <f>IF(A47&lt;&gt;"",IF(Q47&lt;&gt;"",CONCATENATE(", zoneIds={",Q47),"")&amp;IF(W47&lt;&gt;"",CONCATENATE(",",W47),"")&amp;IF(AA47&lt;&gt;"",CONCATENATE(",",AA47),"")&amp;IF(Q47&lt;&gt;"",CONCATENATE("}",""),"")&amp;IF(OR(K47="true",K47="false",K47&lt;&gt;""), CONCATENATE(", veteran=", K47), ""),"")</f>
        <v>, veteran=false</v>
      </c>
      <c r="AG47" s="31" t="str">
        <f>IF(A47&lt;&gt;"",IF(I47="Trial",", isTrial=true",IF(I47="Arena",", isArena=true", IF(I47="Monster",", isMonster=true",""))) &amp; IF(L47="true", CONCATENATE(", multiTrialSet=true"), ""),"")</f>
        <v/>
      </c>
      <c r="AH47" s="31" t="str">
        <f>IF(C47&lt;&gt;"",CONCATENATE(" --",C47," / ",B47),"")</f>
        <v xml:space="preserve"> --Burning Spellweave / Branntzauberweber</v>
      </c>
      <c r="AI47" s="31" t="str">
        <f>IF(A47&lt;&gt;"",IF(VALUE(P47)&gt;0,CONCATENATE("[",A47,"] = true,        --",C47, " / ", B47), ""),"")</f>
        <v/>
      </c>
    </row>
    <row r="48" spans="1:35" x14ac:dyDescent="0.25">
      <c r="C48" t="s">
        <v>2539</v>
      </c>
      <c r="I48" t="s">
        <v>2540</v>
      </c>
      <c r="K48" t="s">
        <v>101</v>
      </c>
      <c r="L48" t="s">
        <v>101</v>
      </c>
      <c r="P48">
        <v>0</v>
      </c>
      <c r="Q48" s="3" t="e">
        <f>IF(R48&lt;&gt;"",VLOOKUP(R48,'ESO zone constants'!$E$3:$L$1002,8,FALSE),"")</f>
        <v>#N/A</v>
      </c>
      <c r="R48" t="s">
        <v>1388</v>
      </c>
      <c r="S48" s="28">
        <v>14</v>
      </c>
      <c r="T48" s="3" t="str">
        <f>VLOOKUP(S48,'LibSets constants'!$A$2:$B$16,2,FALSE)</f>
        <v>Elsweyr</v>
      </c>
      <c r="AE48" s="31" t="str">
        <f>IF(A48&lt;&gt;"",CONCATENATE("[",A48,"] = {wayshrines={")&amp;IF(M48&lt;&gt;"",CONCATENATE(M48,","),"")&amp;IF(N48&lt;&gt;"",CONCATENATE(N48,","),"")&amp;IF(O48&lt;&gt;"",CONCATENATE(O48,","),"")&amp;CONCATENATE("}")&amp;IF(VALUE(P48)&gt;0,CONCATENATE(", traitsNeeded=",P48),"")&amp;CONCATENATE(", dlcId=",S48,),"")</f>
        <v/>
      </c>
      <c r="AF48" s="31" t="str">
        <f>IF(A48&lt;&gt;"",IF(Q48&lt;&gt;"",CONCATENATE(", zoneIds={",Q48),"")&amp;IF(W48&lt;&gt;"",CONCATENATE(",",W48),"")&amp;IF(AA48&lt;&gt;"",CONCATENATE(",",AA48),"")&amp;IF(Q48&lt;&gt;"",CONCATENATE("}",""),"")&amp;IF(OR(K48="true",K48="false",K48&lt;&gt;""), CONCATENATE(", veteran=", K48), ""),"")</f>
        <v/>
      </c>
      <c r="AG48" s="31" t="str">
        <f>IF(A48&lt;&gt;"",IF(I48="Trial",", isTrial=true",IF(I48="Arena",", isArena=true", IF(I48="Monster",", isMonster=true",""))) &amp; IF(L48="true", CONCATENATE(", multiTrialSet=true"), ""),"")</f>
        <v/>
      </c>
      <c r="AH48" s="31" t="str">
        <f>IF(C48&lt;&gt;"",CONCATENATE(" --",C48," / ",B48),"")</f>
        <v xml:space="preserve"> --Call of the Undertaker / </v>
      </c>
      <c r="AI48" s="31" t="str">
        <f>IF(A48&lt;&gt;"",IF(VALUE(P48)&gt;0,CONCATENATE("[",A48,"] = true,        --",C48, " / ", B48), ""),"")</f>
        <v/>
      </c>
    </row>
    <row r="49" spans="1:35" x14ac:dyDescent="0.25">
      <c r="A49" s="13">
        <v>343</v>
      </c>
      <c r="B49" t="s">
        <v>2205</v>
      </c>
      <c r="C49" t="s">
        <v>2207</v>
      </c>
      <c r="D49" t="s">
        <v>2206</v>
      </c>
      <c r="K49" t="s">
        <v>101</v>
      </c>
      <c r="L49" t="s">
        <v>101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constants'!$E$3:$L$1002,8,FALSE),"")</f>
        <v/>
      </c>
      <c r="S49" s="28">
        <v>0</v>
      </c>
      <c r="T49" s="3" t="str">
        <f>VLOOKUP(S49,'LibSets constants'!$A$2:$B$16,2,FALSE)</f>
        <v>Included in base game</v>
      </c>
      <c r="W49" s="3" t="str">
        <f>IF(X49&lt;&gt;"",VLOOKUP(X49,'ESO zone constants'!$E$3:$L$1002,6,FALSE),"")</f>
        <v/>
      </c>
      <c r="AA49" s="3" t="str">
        <f>IF(AB49&lt;&gt;"",VLOOKUP(AB49,'ESO zone constants'!$E$3:$L$1002,6,FALSE),"")</f>
        <v/>
      </c>
      <c r="AE49" s="31" t="str">
        <f>IF(A49&lt;&gt;"",CONCATENATE("[",A49,"] = {wayshrines={")&amp;IF(M49&lt;&gt;"",CONCATENATE(M49,","),"")&amp;IF(N49&lt;&gt;"",CONCATENATE(N49,","),"")&amp;IF(O49&lt;&gt;"",CONCATENATE(O49,","),"")&amp;CONCATENATE("}")&amp;IF(VALUE(P49)&gt;0,CONCATENATE(", traitsNeeded=",P49),"")&amp;CONCATENATE(", dlcId=",S49,),"")</f>
        <v>[343] = {wayshrines={-1,-1,-1,}, dlcId=0</v>
      </c>
      <c r="AF49" s="31" t="str">
        <f>IF(A49&lt;&gt;"",IF(Q49&lt;&gt;"",CONCATENATE(", zoneIds={",Q49),"")&amp;IF(W49&lt;&gt;"",CONCATENATE(",",W49),"")&amp;IF(AA49&lt;&gt;"",CONCATENATE(",",AA49),"")&amp;IF(Q49&lt;&gt;"",CONCATENATE("}",""),"")&amp;IF(OR(K49="true",K49="false",K49&lt;&gt;""), CONCATENATE(", veteran=", K49), ""),"")</f>
        <v>, veteran=false</v>
      </c>
      <c r="AG49" s="31" t="str">
        <f>IF(A49&lt;&gt;"",IF(I49="Trial",", isTrial=true",IF(I49="Arena",", isArena=true", IF(I49="Monster",", isMonster=true",""))) &amp; IF(L49="true", CONCATENATE(", multiTrialSet=true"), ""),"")</f>
        <v/>
      </c>
      <c r="AH49" s="31" t="str">
        <f>IF(C49&lt;&gt;"",CONCATENATE(" --",C49," / ",B49),"")</f>
        <v xml:space="preserve"> --Caluurion's Legacy / Caluurions Erbe</v>
      </c>
      <c r="AI49" s="31" t="str">
        <f>IF(A49&lt;&gt;"",IF(VALUE(P49)&gt;0,CONCATENATE("[",A49,"] = true,        --",C49, " / ", B49), ""),"")</f>
        <v/>
      </c>
    </row>
    <row r="50" spans="1:35" x14ac:dyDescent="0.25">
      <c r="A50" s="13">
        <v>316</v>
      </c>
      <c r="B50" t="s">
        <v>2131</v>
      </c>
      <c r="C50" t="s">
        <v>2133</v>
      </c>
      <c r="D50" t="s">
        <v>2132</v>
      </c>
      <c r="I50" t="s">
        <v>2468</v>
      </c>
      <c r="K50" t="s">
        <v>102</v>
      </c>
      <c r="L50" t="s">
        <v>101</v>
      </c>
      <c r="M50">
        <v>-1</v>
      </c>
      <c r="N50">
        <v>-1</v>
      </c>
      <c r="O50">
        <v>-1</v>
      </c>
      <c r="P50">
        <v>0</v>
      </c>
      <c r="Q50" s="3">
        <f>IF(R50&lt;&gt;"",VLOOKUP(R50,'ESO zone constants'!$E$3:$L$1002,8,FALSE),"")</f>
        <v>635</v>
      </c>
      <c r="R50" t="s">
        <v>489</v>
      </c>
      <c r="S50" s="28">
        <v>0</v>
      </c>
      <c r="T50" s="3" t="str">
        <f>VLOOKUP(S50,'LibSets constants'!$A$2:$B$16,2,FALSE)</f>
        <v>Included in base game</v>
      </c>
      <c r="U50" t="s">
        <v>2591</v>
      </c>
      <c r="W50" s="3" t="str">
        <f>IF(X50&lt;&gt;"",VLOOKUP(X50,'ESO zone constants'!$E$3:$L$1002,6,FALSE),"")</f>
        <v/>
      </c>
      <c r="AA50" s="3" t="str">
        <f>IF(AB50&lt;&gt;"",VLOOKUP(AB50,'ESO zone constants'!$E$3:$L$1002,6,FALSE),"")</f>
        <v/>
      </c>
      <c r="AE50" s="31" t="str">
        <f>IF(A50&lt;&gt;"",CONCATENATE("[",A50,"] = {wayshrines={")&amp;IF(M50&lt;&gt;"",CONCATENATE(M50,","),"")&amp;IF(N50&lt;&gt;"",CONCATENATE(N50,","),"")&amp;IF(O50&lt;&gt;"",CONCATENATE(O50,","),"")&amp;CONCATENATE("}")&amp;IF(VALUE(P50)&gt;0,CONCATENATE(", traitsNeeded=",P50),"")&amp;CONCATENATE(", dlcId=",S50,),"")</f>
        <v>[316] = {wayshrines={-1,-1,-1,}, dlcId=0</v>
      </c>
      <c r="AF50" s="31" t="str">
        <f>IF(A50&lt;&gt;"",IF(Q50&lt;&gt;"",CONCATENATE(", zoneIds={",Q50),"")&amp;IF(W50&lt;&gt;"",CONCATENATE(",",W50),"")&amp;IF(AA50&lt;&gt;"",CONCATENATE(",",AA50),"")&amp;IF(Q50&lt;&gt;"",CONCATENATE("}",""),"")&amp;IF(OR(K50="true",K50="false",K50&lt;&gt;""), CONCATENATE(", veteran=", K50), ""),"")</f>
        <v>, zoneIds={635}, veteran=true</v>
      </c>
      <c r="AG50" s="31" t="str">
        <f>IF(A50&lt;&gt;"",IF(I50="Trial",", isTrial=true",IF(I50="Arena",", isArena=true", IF(I50="Monster",", isMonster=true",""))) &amp; IF(L50="true", CONCATENATE(", multiTrialSet=true"), ""),"")</f>
        <v>, isArena=true</v>
      </c>
      <c r="AH50" s="31" t="str">
        <f>IF(C50&lt;&gt;"",CONCATENATE(" --",C50," / ",B50),"")</f>
        <v xml:space="preserve"> --Caustic Arrow / Beißender Pfeil</v>
      </c>
      <c r="AI50" s="31" t="str">
        <f>IF(A50&lt;&gt;"",IF(VALUE(P50)&gt;0,CONCATENATE("[",A50,"] = true,        --",C50, " / ", B50), ""),"")</f>
        <v/>
      </c>
    </row>
    <row r="51" spans="1:35" x14ac:dyDescent="0.25">
      <c r="A51" s="13">
        <v>407</v>
      </c>
      <c r="B51" t="s">
        <v>2366</v>
      </c>
      <c r="C51" t="s">
        <v>2368</v>
      </c>
      <c r="D51" t="s">
        <v>2367</v>
      </c>
      <c r="K51" t="s">
        <v>101</v>
      </c>
      <c r="L51" t="s">
        <v>101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constants'!$E$3:$L$1002,8,FALSE),"")</f>
        <v/>
      </c>
      <c r="S51" s="28">
        <v>0</v>
      </c>
      <c r="T51" s="3" t="str">
        <f>VLOOKUP(S51,'LibSets constants'!$A$2:$B$16,2,FALSE)</f>
        <v>Included in base game</v>
      </c>
      <c r="W51" s="3" t="str">
        <f>IF(X51&lt;&gt;"",VLOOKUP(X51,'ESO zone constants'!$E$3:$L$1002,6,FALSE),"")</f>
        <v/>
      </c>
      <c r="AA51" s="3" t="str">
        <f>IF(AB51&lt;&gt;"",VLOOKUP(AB51,'ESO zone constants'!$E$3:$L$1002,6,FALSE),"")</f>
        <v/>
      </c>
      <c r="AE51" s="31" t="str">
        <f>IF(A51&lt;&gt;"",CONCATENATE("[",A51,"] = {wayshrines={")&amp;IF(M51&lt;&gt;"",CONCATENATE(M51,","),"")&amp;IF(N51&lt;&gt;"",CONCATENATE(N51,","),"")&amp;IF(O51&lt;&gt;"",CONCATENATE(O51,","),"")&amp;CONCATENATE("}")&amp;IF(VALUE(P51)&gt;0,CONCATENATE(", traitsNeeded=",P51),"")&amp;CONCATENATE(", dlcId=",S51,),"")</f>
        <v>[407] = {wayshrines={-1,-1,-1,}, dlcId=0</v>
      </c>
      <c r="AF51" s="31" t="str">
        <f>IF(A51&lt;&gt;"",IF(Q51&lt;&gt;"",CONCATENATE(", zoneIds={",Q51),"")&amp;IF(W51&lt;&gt;"",CONCATENATE(",",W51),"")&amp;IF(AA51&lt;&gt;"",CONCATENATE(",",AA51),"")&amp;IF(Q51&lt;&gt;"",CONCATENATE("}",""),"")&amp;IF(OR(K51="true",K51="false",K51&lt;&gt;""), CONCATENATE(", veteran=", K51), ""),"")</f>
        <v>, veteran=false</v>
      </c>
      <c r="AG51" s="31" t="str">
        <f>IF(A51&lt;&gt;"",IF(I51="Trial",", isTrial=true",IF(I51="Arena",", isArena=true", IF(I51="Monster",", isMonster=true",""))) &amp; IF(L51="true", CONCATENATE(", multiTrialSet=true"), ""),"")</f>
        <v/>
      </c>
      <c r="AH51" s="31" t="str">
        <f>IF(C51&lt;&gt;"",CONCATENATE(" --",C51," / ",B51),"")</f>
        <v xml:space="preserve"> --Champion of the Hist / Histchampion</v>
      </c>
      <c r="AI51" s="31" t="str">
        <f>IF(A51&lt;&gt;"",IF(VALUE(P51)&gt;0,CONCATENATE("[",A51,"] = true,        --",C51, " / ", B51), ""),"")</f>
        <v/>
      </c>
    </row>
    <row r="52" spans="1:35" x14ac:dyDescent="0.25">
      <c r="A52" s="13">
        <v>365</v>
      </c>
      <c r="B52" t="s">
        <v>2264</v>
      </c>
      <c r="C52" t="s">
        <v>2266</v>
      </c>
      <c r="D52" t="s">
        <v>2265</v>
      </c>
      <c r="K52" t="s">
        <v>101</v>
      </c>
      <c r="L52" t="s">
        <v>101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constants'!$E$3:$L$1002,8,FALSE),"")</f>
        <v/>
      </c>
      <c r="S52" s="28">
        <v>0</v>
      </c>
      <c r="T52" s="3" t="str">
        <f>VLOOKUP(S52,'LibSets constants'!$A$2:$B$16,2,FALSE)</f>
        <v>Included in base game</v>
      </c>
      <c r="W52" s="3" t="str">
        <f>IF(X52&lt;&gt;"",VLOOKUP(X52,'ESO zone constants'!$E$3:$L$1002,6,FALSE),"")</f>
        <v/>
      </c>
      <c r="AA52" s="3" t="str">
        <f>IF(AB52&lt;&gt;"",VLOOKUP(AB52,'ESO zone constants'!$E$3:$L$1002,6,FALSE),"")</f>
        <v/>
      </c>
      <c r="AE52" s="31" t="str">
        <f>IF(A52&lt;&gt;"",CONCATENATE("[",A52,"] = {wayshrines={")&amp;IF(M52&lt;&gt;"",CONCATENATE(M52,","),"")&amp;IF(N52&lt;&gt;"",CONCATENATE(N52,","),"")&amp;IF(O52&lt;&gt;"",CONCATENATE(O52,","),"")&amp;CONCATENATE("}")&amp;IF(VALUE(P52)&gt;0,CONCATENATE(", traitsNeeded=",P52),"")&amp;CONCATENATE(", dlcId=",S52,),"")</f>
        <v>[365] = {wayshrines={-1,-1,-1,}, dlcId=0</v>
      </c>
      <c r="AF52" s="31" t="str">
        <f>IF(A52&lt;&gt;"",IF(Q52&lt;&gt;"",CONCATENATE(", zoneIds={",Q52),"")&amp;IF(W52&lt;&gt;"",CONCATENATE(",",W52),"")&amp;IF(AA52&lt;&gt;"",CONCATENATE(",",AA52),"")&amp;IF(Q52&lt;&gt;"",CONCATENATE("}",""),"")&amp;IF(OR(K52="true",K52="false",K52&lt;&gt;""), CONCATENATE(", veteran=", K52), ""),"")</f>
        <v>, veteran=false</v>
      </c>
      <c r="AG52" s="31" t="str">
        <f>IF(A52&lt;&gt;"",IF(I52="Trial",", isTrial=true",IF(I52="Arena",", isArena=true", IF(I52="Monster",", isMonster=true",""))) &amp; IF(L52="true", CONCATENATE(", multiTrialSet=true"), ""),"")</f>
        <v/>
      </c>
      <c r="AH52" s="31" t="str">
        <f>IF(C52&lt;&gt;"",CONCATENATE(" --",C52," / ",B52),"")</f>
        <v xml:space="preserve"> --Chaotic Whirlwind / Chaotischer Wirbelwind</v>
      </c>
      <c r="AI52" s="31" t="str">
        <f>IF(A52&lt;&gt;"",IF(VALUE(P52)&gt;0,CONCATENATE("[",A52,"] = true,        --",C52, " / ", B52), ""),"")</f>
        <v/>
      </c>
    </row>
    <row r="53" spans="1:35" x14ac:dyDescent="0.25">
      <c r="A53" s="13">
        <v>359</v>
      </c>
      <c r="B53" t="s">
        <v>2247</v>
      </c>
      <c r="C53" t="s">
        <v>2249</v>
      </c>
      <c r="D53" t="s">
        <v>2248</v>
      </c>
      <c r="K53" t="s">
        <v>101</v>
      </c>
      <c r="L53" t="s">
        <v>101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constants'!$E$3:$L$1002,8,FALSE),"")</f>
        <v/>
      </c>
      <c r="S53" s="28">
        <v>0</v>
      </c>
      <c r="T53" s="3" t="str">
        <f>VLOOKUP(S53,'LibSets constants'!$A$2:$B$16,2,FALSE)</f>
        <v>Included in base game</v>
      </c>
      <c r="W53" s="3" t="str">
        <f>IF(X53&lt;&gt;"",VLOOKUP(X53,'ESO zone constants'!$E$3:$L$1002,6,FALSE),"")</f>
        <v/>
      </c>
      <c r="AA53" s="3" t="str">
        <f>IF(AB53&lt;&gt;"",VLOOKUP(AB53,'ESO zone constants'!$E$3:$L$1002,6,FALSE),"")</f>
        <v/>
      </c>
      <c r="AE53" s="31" t="str">
        <f>IF(A53&lt;&gt;"",CONCATENATE("[",A53,"] = {wayshrines={")&amp;IF(M53&lt;&gt;"",CONCATENATE(M53,","),"")&amp;IF(N53&lt;&gt;"",CONCATENATE(N53,","),"")&amp;IF(O53&lt;&gt;"",CONCATENATE(O53,","),"")&amp;CONCATENATE("}")&amp;IF(VALUE(P53)&gt;0,CONCATENATE(", traitsNeeded=",P53),"")&amp;CONCATENATE(", dlcId=",S53,),"")</f>
        <v>[359] = {wayshrines={-1,-1,-1,}, dlcId=0</v>
      </c>
      <c r="AF53" s="31" t="str">
        <f>IF(A53&lt;&gt;"",IF(Q53&lt;&gt;"",CONCATENATE(", zoneIds={",Q53),"")&amp;IF(W53&lt;&gt;"",CONCATENATE(",",W53),"")&amp;IF(AA53&lt;&gt;"",CONCATENATE(",",AA53),"")&amp;IF(Q53&lt;&gt;"",CONCATENATE("}",""),"")&amp;IF(OR(K53="true",K53="false",K53&lt;&gt;""), CONCATENATE(", veteran=", K53), ""),"")</f>
        <v>, veteran=false</v>
      </c>
      <c r="AG53" s="31" t="str">
        <f>IF(A53&lt;&gt;"",IF(I53="Trial",", isTrial=true",IF(I53="Arena",", isArena=true", IF(I53="Monster",", isMonster=true",""))) &amp; IF(L53="true", CONCATENATE(", multiTrialSet=true"), ""),"")</f>
        <v/>
      </c>
      <c r="AH53" s="31" t="str">
        <f>IF(C53&lt;&gt;"",CONCATENATE(" --",C53," / ",B53),"")</f>
        <v xml:space="preserve"> --Chaotic Whirlwind (Perfected) / Chaotischer Wirbelwind (vollendet)</v>
      </c>
      <c r="AI53" s="31" t="str">
        <f>IF(A53&lt;&gt;"",IF(VALUE(P53)&gt;0,CONCATENATE("[",A53,"] = true,        --",C53, " / ", B53), ""),"")</f>
        <v/>
      </c>
    </row>
    <row r="54" spans="1:35" x14ac:dyDescent="0.25">
      <c r="A54" s="5">
        <v>269</v>
      </c>
      <c r="B54" t="s">
        <v>2015</v>
      </c>
      <c r="C54" t="s">
        <v>2</v>
      </c>
      <c r="D54" t="s">
        <v>2016</v>
      </c>
      <c r="I54" t="s">
        <v>2556</v>
      </c>
      <c r="J54">
        <v>2</v>
      </c>
      <c r="K54" t="s">
        <v>2465</v>
      </c>
      <c r="L54" t="s">
        <v>101</v>
      </c>
      <c r="M54">
        <v>-1</v>
      </c>
      <c r="N54">
        <v>-1</v>
      </c>
      <c r="O54">
        <v>-1</v>
      </c>
      <c r="P54">
        <v>0</v>
      </c>
      <c r="Q54" s="3">
        <f>IF(R54&lt;&gt;"",VLOOKUP(R54,'ESO zone constants'!$E$3:$L$1002,8,FALSE),"")</f>
        <v>126</v>
      </c>
      <c r="R54" t="s">
        <v>43</v>
      </c>
      <c r="S54" s="28">
        <v>0</v>
      </c>
      <c r="T54" s="3" t="str">
        <f>VLOOKUP(S54,'LibSets constants'!$A$2:$B$16,2,FALSE)</f>
        <v>Included in base game</v>
      </c>
      <c r="U54" t="s">
        <v>2560</v>
      </c>
      <c r="W54" s="3" t="str">
        <f>IF(X54&lt;&gt;"",VLOOKUP(X54,'ESO zone constants'!$E$3:$L$1002,6,FALSE),"")</f>
        <v/>
      </c>
      <c r="AA54" s="32" t="str">
        <f>IF(AB54&lt;&gt;"",VLOOKUP(AB54,'ESO zone constants'!$E$3:$L$1002,6,FALSE),"")</f>
        <v/>
      </c>
      <c r="AE54" s="31" t="str">
        <f>IF(A54&lt;&gt;"",CONCATENATE("[",A54,"] = {wayshrines={")&amp;IF(M54&lt;&gt;"",CONCATENATE(M54,","),"")&amp;IF(N54&lt;&gt;"",CONCATENATE(N54,","),"")&amp;IF(O54&lt;&gt;"",CONCATENATE(O54,","),"")&amp;CONCATENATE("}")&amp;IF(VALUE(P54)&gt;0,CONCATENATE(", traitsNeeded=",P54),"")&amp;CONCATENATE(", dlcId=",S54,),"")</f>
        <v>[269] = {wayshrines={-1,-1,-1,}, dlcId=0</v>
      </c>
      <c r="AF54" s="31" t="str">
        <f>IF(A54&lt;&gt;"",IF(Q54&lt;&gt;"",CONCATENATE(", zoneIds={",Q54),"")&amp;IF(W54&lt;&gt;"",CONCATENATE(",",W54),"")&amp;IF(AA54&lt;&gt;"",CONCATENATE(",",AA54),"")&amp;IF(Q54&lt;&gt;"",CONCATENATE("}",""),"")&amp;IF(OR(K54="true",K54="false",K54&lt;&gt;""), CONCATENATE(", veteran=", K54), ""),"")</f>
        <v>, zoneIds={126}, veteran={EQUIP_TYPE_HEAD=true, EQUIP_TYPE_SHOULDERS=false}</v>
      </c>
      <c r="AG54" s="31" t="str">
        <f>IF(A54&lt;&gt;"",IF(I54="Trial",", isTrial=true",IF(I54="Arena",", isArena=true", IF(I54="Monster",", isMonster=true",""))) &amp; IF(L54="true", CONCATENATE(", multiTrialSet=true"), ""),"")</f>
        <v>, isMonster=true</v>
      </c>
      <c r="AH54" s="31" t="str">
        <f>IF(C54&lt;&gt;"",CONCATENATE(" --",C54," / ",B54),"")</f>
        <v xml:space="preserve"> --Chokethorn / Würgedorn</v>
      </c>
      <c r="AI54" s="31" t="str">
        <f>IF(A54&lt;&gt;"",IF(VALUE(P54)&gt;0,CONCATENATE("[",A54,"] = true,        --",C54, " / ", B54), ""),"")</f>
        <v/>
      </c>
    </row>
    <row r="55" spans="1:35" x14ac:dyDescent="0.25">
      <c r="C55" t="s">
        <v>2549</v>
      </c>
      <c r="I55" t="s">
        <v>2554</v>
      </c>
      <c r="K55" t="s">
        <v>101</v>
      </c>
      <c r="L55" t="s">
        <v>101</v>
      </c>
      <c r="Q55" s="3">
        <f>IF(R55&lt;&gt;"",VLOOKUP(R55,'ESO zone constants'!$E$3:$L$1002,8,FALSE),"")</f>
        <v>1121</v>
      </c>
      <c r="R55" t="s">
        <v>2532</v>
      </c>
      <c r="S55" s="28">
        <v>14</v>
      </c>
      <c r="T55" s="3" t="str">
        <f>VLOOKUP(S55,'LibSets constants'!$A$2:$B$16,2,FALSE)</f>
        <v>Elsweyr</v>
      </c>
      <c r="AE55" s="31" t="str">
        <f>IF(A55&lt;&gt;"",CONCATENATE("[",A55,"] = {wayshrines={")&amp;IF(M55&lt;&gt;"",CONCATENATE(M55,","),"")&amp;IF(N55&lt;&gt;"",CONCATENATE(N55,","),"")&amp;IF(O55&lt;&gt;"",CONCATENATE(O55,","),"")&amp;CONCATENATE("}")&amp;IF(VALUE(P55)&gt;0,CONCATENATE(", traitsNeeded=",P55),"")&amp;CONCATENATE(", dlcId=",S55,),"")</f>
        <v/>
      </c>
      <c r="AF55" s="31" t="str">
        <f>IF(A55&lt;&gt;"",IF(Q55&lt;&gt;"",CONCATENATE(", zoneIds={",Q55),"")&amp;IF(W55&lt;&gt;"",CONCATENATE(",",W55),"")&amp;IF(AA55&lt;&gt;"",CONCATENATE(",",AA55),"")&amp;IF(Q55&lt;&gt;"",CONCATENATE("}",""),"")&amp;IF(OR(K55="true",K55="false",K55&lt;&gt;""), CONCATENATE(", veteran=", K55), ""),"")</f>
        <v/>
      </c>
      <c r="AG55" s="31" t="str">
        <f>IF(A55&lt;&gt;"",IF(I55="Trial",", isTrial=true",IF(I55="Arena",", isArena=true", IF(I55="Monster",", isMonster=true",""))) &amp; IF(L55="true", CONCATENATE(", multiTrialSet=true"), ""),"")</f>
        <v/>
      </c>
      <c r="AH55" s="31" t="str">
        <f>IF(C55&lt;&gt;"",CONCATENATE(" --",C55," / ",B55),"")</f>
        <v xml:space="preserve"> --Claw of Yolnakhriin / </v>
      </c>
      <c r="AI55" s="31" t="str">
        <f>IF(A55&lt;&gt;"",IF(VALUE(P55)&gt;0,CONCATENATE("[",A55,"] = true,        --",C55, " / ", B55), ""),"")</f>
        <v/>
      </c>
    </row>
    <row r="56" spans="1:35" x14ac:dyDescent="0.25">
      <c r="A56" s="5">
        <v>225</v>
      </c>
      <c r="B56" t="s">
        <v>1914</v>
      </c>
      <c r="C56" t="s">
        <v>1916</v>
      </c>
      <c r="D56" t="s">
        <v>1915</v>
      </c>
      <c r="I56" t="str">
        <f t="array" ref="I56">IF(VALUE(P56)&gt;0,"Crafted",IF(OR(EXACT(A56,'LibSets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K56" t="s">
        <v>101</v>
      </c>
      <c r="L56" t="s">
        <v>101</v>
      </c>
      <c r="M56">
        <v>257</v>
      </c>
      <c r="N56">
        <v>257</v>
      </c>
      <c r="O56">
        <v>257</v>
      </c>
      <c r="P56">
        <v>7</v>
      </c>
      <c r="Q56" s="3" t="str">
        <f>IF(R56&lt;&gt;"",VLOOKUP(R56,'ESO zone constants'!$E$3:$L$1002,8,FALSE),"")</f>
        <v/>
      </c>
      <c r="S56" s="28">
        <v>3</v>
      </c>
      <c r="T56" s="3" t="str">
        <f>VLOOKUP(S56,'LibSets constants'!$A$2:$B$16,2,FALSE)</f>
        <v>Thieves Guild</v>
      </c>
      <c r="U56" s="21" t="s">
        <v>2592</v>
      </c>
      <c r="W56" s="3" t="str">
        <f>IF(X56&lt;&gt;"",VLOOKUP(X56,'ESO zone constants'!$E$3:$L$1002,6,FALSE),"")</f>
        <v/>
      </c>
      <c r="AA56" s="3" t="str">
        <f>IF(AB56&lt;&gt;"",VLOOKUP(AB56,'ESO zone constants'!$E$3:$L$1002,6,FALSE),"")</f>
        <v/>
      </c>
      <c r="AE56" s="31" t="str">
        <f>IF(A56&lt;&gt;"",CONCATENATE("[",A56,"] = {wayshrines={")&amp;IF(M56&lt;&gt;"",CONCATENATE(M56,","),"")&amp;IF(N56&lt;&gt;"",CONCATENATE(N56,","),"")&amp;IF(O56&lt;&gt;"",CONCATENATE(O56,","),"")&amp;CONCATENATE("}")&amp;IF(VALUE(P56)&gt;0,CONCATENATE(", traitsNeeded=",P56),"")&amp;CONCATENATE(", dlcId=",S56,),"")</f>
        <v>[225] = {wayshrines={257,257,257,}, traitsNeeded=7, dlcId=3</v>
      </c>
      <c r="AF56" s="31" t="str">
        <f>IF(A56&lt;&gt;"",IF(Q56&lt;&gt;"",CONCATENATE(", zoneIds={",Q56),"")&amp;IF(W56&lt;&gt;"",CONCATENATE(",",W56),"")&amp;IF(AA56&lt;&gt;"",CONCATENATE(",",AA56),"")&amp;IF(Q56&lt;&gt;"",CONCATENATE("}",""),"")&amp;IF(OR(K56="true",K56="false",K56&lt;&gt;""), CONCATENATE(", veteran=", K56), ""),"")</f>
        <v>, veteran=false</v>
      </c>
      <c r="AG56" s="31" t="str">
        <f>IF(A56&lt;&gt;"",IF(I56="Trial",", isTrial=true",IF(I56="Arena",", isArena=true", IF(I56="Monster",", isMonster=true",""))) &amp; IF(L56="true", CONCATENATE(", multiTrialSet=true"), ""),"")</f>
        <v/>
      </c>
      <c r="AH56" s="31" t="str">
        <f>IF(C56&lt;&gt;"",CONCATENATE(" --",C56," / ",B56),"")</f>
        <v xml:space="preserve"> --Clever Alchemist / Schlauer Alchemist</v>
      </c>
      <c r="AI56" s="31" t="str">
        <f>IF(A56&lt;&gt;"",IF(VALUE(P56)&gt;0,CONCATENATE("[",A56,"] = true,        --",C56, " / ", B56), ""),"")</f>
        <v>[225] = true,        --Clever Alchemist / Schlauer Alchemist</v>
      </c>
    </row>
    <row r="57" spans="1:35" x14ac:dyDescent="0.25">
      <c r="C57" t="s">
        <v>2543</v>
      </c>
      <c r="I57" t="s">
        <v>2544</v>
      </c>
      <c r="K57" t="s">
        <v>101</v>
      </c>
      <c r="L57" t="s">
        <v>101</v>
      </c>
      <c r="M57">
        <v>-1</v>
      </c>
      <c r="N57">
        <v>-1</v>
      </c>
      <c r="O57">
        <v>-1</v>
      </c>
      <c r="P57" t="s">
        <v>2533</v>
      </c>
      <c r="Q57" s="3" t="e">
        <f>IF(R57&lt;&gt;"",VLOOKUP(R57,'ESO zone constants'!$E$3:$L$1002,8,FALSE),"")</f>
        <v>#N/A</v>
      </c>
      <c r="R57" t="s">
        <v>1388</v>
      </c>
      <c r="S57" s="28">
        <v>14</v>
      </c>
      <c r="T57" s="3" t="str">
        <f>VLOOKUP(S57,'LibSets constants'!$A$2:$B$16,2,FALSE)</f>
        <v>Elsweyr</v>
      </c>
      <c r="U57" s="21" t="s">
        <v>2592</v>
      </c>
      <c r="AE57" s="31" t="str">
        <f>IF(A57&lt;&gt;"",CONCATENATE("[",A57,"] = {wayshrines={")&amp;IF(M57&lt;&gt;"",CONCATENATE(M57,","),"")&amp;IF(N57&lt;&gt;"",CONCATENATE(N57,","),"")&amp;IF(O57&lt;&gt;"",CONCATENATE(O57,","),"")&amp;CONCATENATE("}")&amp;IF(VALUE(P57)&gt;0,CONCATENATE(", traitsNeeded=",P57),"")&amp;CONCATENATE(", dlcId=",S57,),"")</f>
        <v/>
      </c>
      <c r="AF57" s="31" t="str">
        <f>IF(A57&lt;&gt;"",IF(Q57&lt;&gt;"",CONCATENATE(", zoneIds={",Q57),"")&amp;IF(W57&lt;&gt;"",CONCATENATE(",",W57),"")&amp;IF(AA57&lt;&gt;"",CONCATENATE(",",AA57),"")&amp;IF(Q57&lt;&gt;"",CONCATENATE("}",""),"")&amp;IF(OR(K57="true",K57="false",K57&lt;&gt;""), CONCATENATE(", veteran=", K57), ""),"")</f>
        <v/>
      </c>
      <c r="AG57" s="31" t="str">
        <f>IF(A57&lt;&gt;"",IF(I57="Trial",", isTrial=true",IF(I57="Arena",", isArena=true", IF(I57="Monster",", isMonster=true",""))) &amp; IF(L57="true", CONCATENATE(", multiTrialSet=true"), ""),"")</f>
        <v/>
      </c>
      <c r="AH57" s="31" t="str">
        <f>IF(C57&lt;&gt;"",CONCATENATE(" --",C57," / ",B57),"")</f>
        <v xml:space="preserve"> --Coldharbour's Favorite / </v>
      </c>
      <c r="AI57" s="31" t="str">
        <f>IF(A57&lt;&gt;"",IF(VALUE(P57)&gt;0,CONCATENATE("[",A57,"] = true,        --",C57, " / ", B57), ""),"")</f>
        <v/>
      </c>
    </row>
    <row r="58" spans="1:35" x14ac:dyDescent="0.25">
      <c r="A58" s="13">
        <v>194</v>
      </c>
      <c r="B58" t="s">
        <v>1847</v>
      </c>
      <c r="C58" t="s">
        <v>1849</v>
      </c>
      <c r="D58" t="s">
        <v>1848</v>
      </c>
      <c r="K58" t="s">
        <v>101</v>
      </c>
      <c r="L58" t="s">
        <v>101</v>
      </c>
      <c r="M58">
        <v>-1</v>
      </c>
      <c r="N58">
        <v>-1</v>
      </c>
      <c r="O58">
        <v>-1</v>
      </c>
      <c r="P58">
        <v>0</v>
      </c>
      <c r="Q58" s="3">
        <f>IF(R58&lt;&gt;"",VLOOKUP(R58,'ESO zone constants'!$E$3:$L$1002,8,FALSE),"")</f>
        <v>64</v>
      </c>
      <c r="R58" t="s">
        <v>70</v>
      </c>
      <c r="S58" s="28">
        <v>0</v>
      </c>
      <c r="T58" s="3" t="str">
        <f>VLOOKUP(S58,'LibSets constants'!$A$2:$B$16,2,FALSE)</f>
        <v>Included in base game</v>
      </c>
      <c r="W58" s="3" t="str">
        <f>IF(X58&lt;&gt;"",VLOOKUP(X58,'ESO zone constants'!$E$3:$L$1002,6,FALSE),"")</f>
        <v/>
      </c>
      <c r="AA58" s="3" t="str">
        <f>IF(AB58&lt;&gt;"",VLOOKUP(AB58,'ESO zone constants'!$E$3:$L$1002,6,FALSE),"")</f>
        <v/>
      </c>
      <c r="AE58" s="31" t="str">
        <f>IF(A58&lt;&gt;"",CONCATENATE("[",A58,"] = {wayshrines={")&amp;IF(M58&lt;&gt;"",CONCATENATE(M58,","),"")&amp;IF(N58&lt;&gt;"",CONCATENATE(N58,","),"")&amp;IF(O58&lt;&gt;"",CONCATENATE(O58,","),"")&amp;CONCATENATE("}")&amp;IF(VALUE(P58)&gt;0,CONCATENATE(", traitsNeeded=",P58),"")&amp;CONCATENATE(", dlcId=",S58,),"")</f>
        <v>[194] = {wayshrines={-1,-1,-1,}, dlcId=0</v>
      </c>
      <c r="AF58" s="31" t="str">
        <f>IF(A58&lt;&gt;"",IF(Q58&lt;&gt;"",CONCATENATE(", zoneIds={",Q58),"")&amp;IF(W58&lt;&gt;"",CONCATENATE(",",W58),"")&amp;IF(AA58&lt;&gt;"",CONCATENATE(",",AA58),"")&amp;IF(Q58&lt;&gt;"",CONCATENATE("}",""),"")&amp;IF(OR(K58="true",K58="false",K58&lt;&gt;""), CONCATENATE(", veteran=", K58), ""),"")</f>
        <v>, zoneIds={64}, veteran=false</v>
      </c>
      <c r="AG58" s="31" t="str">
        <f>IF(A58&lt;&gt;"",IF(I58="Trial",", isTrial=true",IF(I58="Arena",", isArena=true", IF(I58="Monster",", isMonster=true",""))) &amp; IF(L58="true", CONCATENATE(", multiTrialSet=true"), ""),"")</f>
        <v/>
      </c>
      <c r="AH58" s="31" t="str">
        <f>IF(C58&lt;&gt;"",CONCATENATE(" --",C58," / ",B58),"")</f>
        <v xml:space="preserve"> --Combat Physician / Feldarzt</v>
      </c>
      <c r="AI58" s="31" t="str">
        <f>IF(A58&lt;&gt;"",IF(VALUE(P58)&gt;0,CONCATENATE("[",A58,"] = true,        --",C58, " / ", B58), ""),"")</f>
        <v/>
      </c>
    </row>
    <row r="59" spans="1:35" x14ac:dyDescent="0.25">
      <c r="A59" s="13">
        <v>367</v>
      </c>
      <c r="B59" t="s">
        <v>2270</v>
      </c>
      <c r="C59" t="s">
        <v>2272</v>
      </c>
      <c r="D59" t="s">
        <v>2271</v>
      </c>
      <c r="K59" t="s">
        <v>101</v>
      </c>
      <c r="L59" t="s">
        <v>101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constants'!$E$3:$L$1002,8,FALSE),"")</f>
        <v/>
      </c>
      <c r="S59" s="28">
        <v>0</v>
      </c>
      <c r="T59" s="3" t="str">
        <f>VLOOKUP(S59,'LibSets constants'!$A$2:$B$16,2,FALSE)</f>
        <v>Included in base game</v>
      </c>
      <c r="W59" s="3" t="str">
        <f>IF(X59&lt;&gt;"",VLOOKUP(X59,'ESO zone constants'!$E$3:$L$1002,6,FALSE),"")</f>
        <v/>
      </c>
      <c r="AA59" s="3" t="str">
        <f>IF(AB59&lt;&gt;"",VLOOKUP(AB59,'ESO zone constants'!$E$3:$L$1002,6,FALSE),"")</f>
        <v/>
      </c>
      <c r="AE59" s="31" t="str">
        <f>IF(A59&lt;&gt;"",CONCATENATE("[",A59,"] = {wayshrines={")&amp;IF(M59&lt;&gt;"",CONCATENATE(M59,","),"")&amp;IF(N59&lt;&gt;"",CONCATENATE(N59,","),"")&amp;IF(O59&lt;&gt;"",CONCATENATE(O59,","),"")&amp;CONCATENATE("}")&amp;IF(VALUE(P59)&gt;0,CONCATENATE(", traitsNeeded=",P59),"")&amp;CONCATENATE(", dlcId=",S59,),"")</f>
        <v>[367] = {wayshrines={-1,-1,-1,}, dlcId=0</v>
      </c>
      <c r="AF59" s="31" t="str">
        <f>IF(A59&lt;&gt;"",IF(Q59&lt;&gt;"",CONCATENATE(", zoneIds={",Q59),"")&amp;IF(W59&lt;&gt;"",CONCATENATE(",",W59),"")&amp;IF(AA59&lt;&gt;"",CONCATENATE(",",AA59),"")&amp;IF(Q59&lt;&gt;"",CONCATENATE("}",""),"")&amp;IF(OR(K59="true",K59="false",K59&lt;&gt;""), CONCATENATE(", veteran=", K59), ""),"")</f>
        <v>, veteran=false</v>
      </c>
      <c r="AG59" s="31" t="str">
        <f>IF(A59&lt;&gt;"",IF(I59="Trial",", isTrial=true",IF(I59="Arena",", isArena=true", IF(I59="Monster",", isMonster=true",""))) &amp; IF(L59="true", CONCATENATE(", multiTrialSet=true"), ""),"")</f>
        <v/>
      </c>
      <c r="AH59" s="31" t="str">
        <f>IF(C59&lt;&gt;"",CONCATENATE(" --",C59," / ",B59),"")</f>
        <v xml:space="preserve"> --Concentrated Force / Konzentrierte Kraft</v>
      </c>
      <c r="AI59" s="31" t="str">
        <f>IF(A59&lt;&gt;"",IF(VALUE(P59)&gt;0,CONCATENATE("[",A59,"] = true,        --",C59, " / ", B59), ""),"")</f>
        <v/>
      </c>
    </row>
    <row r="60" spans="1:35" x14ac:dyDescent="0.25">
      <c r="A60" s="13">
        <v>361</v>
      </c>
      <c r="B60" t="s">
        <v>2253</v>
      </c>
      <c r="C60" t="s">
        <v>2255</v>
      </c>
      <c r="D60" t="s">
        <v>2254</v>
      </c>
      <c r="K60" t="s">
        <v>101</v>
      </c>
      <c r="L60" t="s">
        <v>101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constants'!$E$3:$L$1002,8,FALSE),"")</f>
        <v/>
      </c>
      <c r="S60" s="28">
        <v>0</v>
      </c>
      <c r="T60" s="3" t="str">
        <f>VLOOKUP(S60,'LibSets constants'!$A$2:$B$16,2,FALSE)</f>
        <v>Included in base game</v>
      </c>
      <c r="W60" s="3" t="str">
        <f>IF(X60&lt;&gt;"",VLOOKUP(X60,'ESO zone constants'!$E$3:$L$1002,6,FALSE),"")</f>
        <v/>
      </c>
      <c r="AA60" s="3" t="str">
        <f>IF(AB60&lt;&gt;"",VLOOKUP(AB60,'ESO zone constants'!$E$3:$L$1002,6,FALSE),"")</f>
        <v/>
      </c>
      <c r="AE60" s="31" t="str">
        <f>IF(A60&lt;&gt;"",CONCATENATE("[",A60,"] = {wayshrines={")&amp;IF(M60&lt;&gt;"",CONCATENATE(M60,","),"")&amp;IF(N60&lt;&gt;"",CONCATENATE(N60,","),"")&amp;IF(O60&lt;&gt;"",CONCATENATE(O60,","),"")&amp;CONCATENATE("}")&amp;IF(VALUE(P60)&gt;0,CONCATENATE(", traitsNeeded=",P60),"")&amp;CONCATENATE(", dlcId=",S60,),"")</f>
        <v>[361] = {wayshrines={-1,-1,-1,}, dlcId=0</v>
      </c>
      <c r="AF60" s="31" t="str">
        <f>IF(A60&lt;&gt;"",IF(Q60&lt;&gt;"",CONCATENATE(", zoneIds={",Q60),"")&amp;IF(W60&lt;&gt;"",CONCATENATE(",",W60),"")&amp;IF(AA60&lt;&gt;"",CONCATENATE(",",AA60),"")&amp;IF(Q60&lt;&gt;"",CONCATENATE("}",""),"")&amp;IF(OR(K60="true",K60="false",K60&lt;&gt;""), CONCATENATE(", veteran=", K60), ""),"")</f>
        <v>, veteran=false</v>
      </c>
      <c r="AG60" s="31" t="str">
        <f>IF(A60&lt;&gt;"",IF(I60="Trial",", isTrial=true",IF(I60="Arena",", isArena=true", IF(I60="Monster",", isMonster=true",""))) &amp; IF(L60="true", CONCATENATE(", multiTrialSet=true"), ""),"")</f>
        <v/>
      </c>
      <c r="AH60" s="31" t="str">
        <f>IF(C60&lt;&gt;"",CONCATENATE(" --",C60," / ",B60),"")</f>
        <v xml:space="preserve"> --Concentrated Force (Perfected) / Konzentrierte Kraft (vollendet)</v>
      </c>
      <c r="AI60" s="31" t="str">
        <f>IF(A60&lt;&gt;"",IF(VALUE(P60)&gt;0,CONCATENATE("[",A60,"] = true,        --",C60, " / ", B60), ""),"")</f>
        <v/>
      </c>
    </row>
    <row r="61" spans="1:35" x14ac:dyDescent="0.25">
      <c r="A61" s="13">
        <v>327</v>
      </c>
      <c r="B61" t="s">
        <v>2161</v>
      </c>
      <c r="C61" t="s">
        <v>2163</v>
      </c>
      <c r="D61" t="s">
        <v>2162</v>
      </c>
      <c r="K61" t="s">
        <v>101</v>
      </c>
      <c r="L61" t="s">
        <v>101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constants'!$E$3:$L$1002,8,FALSE),"")</f>
        <v/>
      </c>
      <c r="S61" s="28">
        <v>0</v>
      </c>
      <c r="T61" s="3" t="str">
        <f>VLOOKUP(S61,'LibSets constants'!$A$2:$B$16,2,FALSE)</f>
        <v>Included in base game</v>
      </c>
      <c r="W61" s="3" t="str">
        <f>IF(X61&lt;&gt;"",VLOOKUP(X61,'ESO zone constants'!$E$3:$L$1002,6,FALSE),"")</f>
        <v/>
      </c>
      <c r="AA61" s="3" t="str">
        <f>IF(AB61&lt;&gt;"",VLOOKUP(AB61,'ESO zone constants'!$E$3:$L$1002,6,FALSE),"")</f>
        <v/>
      </c>
      <c r="AE61" s="31" t="str">
        <f>IF(A61&lt;&gt;"",CONCATENATE("[",A61,"] = {wayshrines={")&amp;IF(M61&lt;&gt;"",CONCATENATE(M61,","),"")&amp;IF(N61&lt;&gt;"",CONCATENATE(N61,","),"")&amp;IF(O61&lt;&gt;"",CONCATENATE(O61,","),"")&amp;CONCATENATE("}")&amp;IF(VALUE(P61)&gt;0,CONCATENATE(", traitsNeeded=",P61),"")&amp;CONCATENATE(", dlcId=",S61,),"")</f>
        <v>[327] = {wayshrines={-1,-1,-1,}, dlcId=0</v>
      </c>
      <c r="AF61" s="31" t="str">
        <f>IF(A61&lt;&gt;"",IF(Q61&lt;&gt;"",CONCATENATE(", zoneIds={",Q61),"")&amp;IF(W61&lt;&gt;"",CONCATENATE(",",W61),"")&amp;IF(AA61&lt;&gt;"",CONCATENATE(",",AA61),"")&amp;IF(Q61&lt;&gt;"",CONCATENATE("}",""),"")&amp;IF(OR(K61="true",K61="false",K61&lt;&gt;""), CONCATENATE(", veteran=", K61), ""),"")</f>
        <v>, veteran=false</v>
      </c>
      <c r="AG61" s="31" t="str">
        <f>IF(A61&lt;&gt;"",IF(I61="Trial",", isTrial=true",IF(I61="Arena",", isArena=true", IF(I61="Monster",", isMonster=true",""))) &amp; IF(L61="true", CONCATENATE(", multiTrialSet=true"), ""),"")</f>
        <v/>
      </c>
      <c r="AH61" s="31" t="str">
        <f>IF(C61&lt;&gt;"",CONCATENATE(" --",C61," / ",B61),"")</f>
        <v xml:space="preserve"> --Coward's Gear / Feiglingstracht</v>
      </c>
      <c r="AI61" s="31" t="str">
        <f>IF(A61&lt;&gt;"",IF(VALUE(P61)&gt;0,CONCATENATE("[",A61,"] = true,        --",C61, " / ", B61), ""),"")</f>
        <v/>
      </c>
    </row>
    <row r="62" spans="1:35" x14ac:dyDescent="0.25">
      <c r="C62" t="s">
        <v>2537</v>
      </c>
      <c r="I62" t="s">
        <v>2540</v>
      </c>
      <c r="K62" t="s">
        <v>101</v>
      </c>
      <c r="L62" t="s">
        <v>101</v>
      </c>
      <c r="P62">
        <v>0</v>
      </c>
      <c r="Q62" s="3" t="e">
        <f>IF(R62&lt;&gt;"",VLOOKUP(R62,'ESO zone constants'!$E$3:$L$1002,8,FALSE),"")</f>
        <v>#N/A</v>
      </c>
      <c r="R62" t="s">
        <v>1388</v>
      </c>
      <c r="S62" s="28">
        <v>14</v>
      </c>
      <c r="T62" s="3" t="str">
        <f>VLOOKUP(S62,'LibSets constants'!$A$2:$B$16,2,FALSE)</f>
        <v>Elsweyr</v>
      </c>
      <c r="AE62" s="31" t="str">
        <f>IF(A62&lt;&gt;"",CONCATENATE("[",A62,"] = {wayshrines={")&amp;IF(M62&lt;&gt;"",CONCATENATE(M62,","),"")&amp;IF(N62&lt;&gt;"",CONCATENATE(N62,","),"")&amp;IF(O62&lt;&gt;"",CONCATENATE(O62,","),"")&amp;CONCATENATE("}")&amp;IF(VALUE(P62)&gt;0,CONCATENATE(", traitsNeeded=",P62),"")&amp;CONCATENATE(", dlcId=",S62,),"")</f>
        <v/>
      </c>
      <c r="AF62" s="31" t="str">
        <f>IF(A62&lt;&gt;"",IF(Q62&lt;&gt;"",CONCATENATE(", zoneIds={",Q62),"")&amp;IF(W62&lt;&gt;"",CONCATENATE(",",W62),"")&amp;IF(AA62&lt;&gt;"",CONCATENATE(",",AA62),"")&amp;IF(Q62&lt;&gt;"",CONCATENATE("}",""),"")&amp;IF(OR(K62="true",K62="false",K62&lt;&gt;""), CONCATENATE(", veteran=", K62), ""),"")</f>
        <v/>
      </c>
      <c r="AG62" s="31" t="str">
        <f>IF(A62&lt;&gt;"",IF(I62="Trial",", isTrial=true",IF(I62="Arena",", isArena=true", IF(I62="Monster",", isMonster=true",""))) &amp; IF(L62="true", CONCATENATE(", multiTrialSet=true"), ""),"")</f>
        <v/>
      </c>
      <c r="AH62" s="31" t="str">
        <f>IF(C62&lt;&gt;"",CONCATENATE(" --",C62," / ",B62),"")</f>
        <v xml:space="preserve"> --Crafty Alfiq / </v>
      </c>
      <c r="AI62" s="31" t="str">
        <f>IF(A62&lt;&gt;"",IF(VALUE(P62)&gt;0,CONCATENATE("[",A62,"] = true,        --",C62, " / ", B62), ""),"")</f>
        <v/>
      </c>
    </row>
    <row r="63" spans="1:35" x14ac:dyDescent="0.25">
      <c r="A63" s="13">
        <v>113</v>
      </c>
      <c r="B63" t="s">
        <v>1658</v>
      </c>
      <c r="C63" t="s">
        <v>1660</v>
      </c>
      <c r="D63" t="s">
        <v>1659</v>
      </c>
      <c r="K63" t="s">
        <v>101</v>
      </c>
      <c r="L63" t="s">
        <v>101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constants'!$E$3:$L$1002,8,FALSE),"")</f>
        <v/>
      </c>
      <c r="S63" s="28">
        <v>0</v>
      </c>
      <c r="T63" s="3" t="str">
        <f>VLOOKUP(S63,'LibSets constants'!$A$2:$B$16,2,FALSE)</f>
        <v>Included in base game</v>
      </c>
      <c r="W63" s="3" t="str">
        <f>IF(X63&lt;&gt;"",VLOOKUP(X63,'ESO zone constants'!$E$3:$L$1002,6,FALSE),"")</f>
        <v/>
      </c>
      <c r="AA63" s="3" t="str">
        <f>IF(AB63&lt;&gt;"",VLOOKUP(AB63,'ESO zone constants'!$E$3:$L$1002,6,FALSE),"")</f>
        <v/>
      </c>
      <c r="AE63" s="31" t="str">
        <f>IF(A63&lt;&gt;"",CONCATENATE("[",A63,"] = {wayshrines={")&amp;IF(M63&lt;&gt;"",CONCATENATE(M63,","),"")&amp;IF(N63&lt;&gt;"",CONCATENATE(N63,","),"")&amp;IF(O63&lt;&gt;"",CONCATENATE(O63,","),"")&amp;CONCATENATE("}")&amp;IF(VALUE(P63)&gt;0,CONCATENATE(", traitsNeeded=",P63),"")&amp;CONCATENATE(", dlcId=",S63,),"")</f>
        <v>[113] = {wayshrines={-1,-1,-1,}, dlcId=0</v>
      </c>
      <c r="AF63" s="31" t="str">
        <f>IF(A63&lt;&gt;"",IF(Q63&lt;&gt;"",CONCATENATE(", zoneIds={",Q63),"")&amp;IF(W63&lt;&gt;"",CONCATENATE(",",W63),"")&amp;IF(AA63&lt;&gt;"",CONCATENATE(",",AA63),"")&amp;IF(Q63&lt;&gt;"",CONCATENATE("}",""),"")&amp;IF(OR(K63="true",K63="false",K63&lt;&gt;""), CONCATENATE(", veteran=", K63), ""),"")</f>
        <v>, veteran=false</v>
      </c>
      <c r="AG63" s="31" t="str">
        <f>IF(A63&lt;&gt;"",IF(I63="Trial",", isTrial=true",IF(I63="Arena",", isArena=true", IF(I63="Monster",", isMonster=true",""))) &amp; IF(L63="true", CONCATENATE(", multiTrialSet=true"), ""),"")</f>
        <v/>
      </c>
      <c r="AH63" s="31" t="str">
        <f>IF(C63&lt;&gt;"",CONCATENATE(" --",C63," / ",B63),"")</f>
        <v xml:space="preserve"> --Crest of Cyrodiil / Wappen von Cyrodiil</v>
      </c>
      <c r="AI63" s="31" t="str">
        <f>IF(A63&lt;&gt;"",IF(VALUE(P63)&gt;0,CONCATENATE("[",A63,"] = true,        --",C63, " / ", B63), ""),"")</f>
        <v/>
      </c>
    </row>
    <row r="64" spans="1:35" x14ac:dyDescent="0.25">
      <c r="A64" s="13">
        <v>371</v>
      </c>
      <c r="B64" t="s">
        <v>2282</v>
      </c>
      <c r="C64" t="s">
        <v>2284</v>
      </c>
      <c r="D64" t="s">
        <v>2283</v>
      </c>
      <c r="K64" t="s">
        <v>101</v>
      </c>
      <c r="L64" t="s">
        <v>101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constants'!$E$3:$L$1002,8,FALSE),"")</f>
        <v/>
      </c>
      <c r="S64" s="28">
        <v>0</v>
      </c>
      <c r="T64" s="3" t="str">
        <f>VLOOKUP(S64,'LibSets constants'!$A$2:$B$16,2,FALSE)</f>
        <v>Included in base game</v>
      </c>
      <c r="W64" s="3" t="str">
        <f>IF(X64&lt;&gt;"",VLOOKUP(X64,'ESO zone constants'!$E$3:$L$1002,6,FALSE),"")</f>
        <v/>
      </c>
      <c r="AA64" s="3" t="str">
        <f>IF(AB64&lt;&gt;"",VLOOKUP(AB64,'ESO zone constants'!$E$3:$L$1002,6,FALSE),"")</f>
        <v/>
      </c>
      <c r="AE64" s="31" t="str">
        <f>IF(A64&lt;&gt;"",CONCATENATE("[",A64,"] = {wayshrines={")&amp;IF(M64&lt;&gt;"",CONCATENATE(M64,","),"")&amp;IF(N64&lt;&gt;"",CONCATENATE(N64,","),"")&amp;IF(O64&lt;&gt;"",CONCATENATE(O64,","),"")&amp;CONCATENATE("}")&amp;IF(VALUE(P64)&gt;0,CONCATENATE(", traitsNeeded=",P64),"")&amp;CONCATENATE(", dlcId=",S64,),"")</f>
        <v>[371] = {wayshrines={-1,-1,-1,}, dlcId=0</v>
      </c>
      <c r="AF64" s="31" t="str">
        <f>IF(A64&lt;&gt;"",IF(Q64&lt;&gt;"",CONCATENATE(", zoneIds={",Q64),"")&amp;IF(W64&lt;&gt;"",CONCATENATE(",",W64),"")&amp;IF(AA64&lt;&gt;"",CONCATENATE(",",AA64),"")&amp;IF(Q64&lt;&gt;"",CONCATENATE("}",""),"")&amp;IF(OR(K64="true",K64="false",K64&lt;&gt;""), CONCATENATE(", veteran=", K64), ""),"")</f>
        <v>, veteran=false</v>
      </c>
      <c r="AG64" s="31" t="str">
        <f>IF(A64&lt;&gt;"",IF(I64="Trial",", isTrial=true",IF(I64="Arena",", isArena=true", IF(I64="Monster",", isMonster=true",""))) &amp; IF(L64="true", CONCATENATE(", multiTrialSet=true"), ""),"")</f>
        <v/>
      </c>
      <c r="AH64" s="31" t="str">
        <f>IF(C64&lt;&gt;"",CONCATENATE(" --",C64," / ",B64),"")</f>
        <v xml:space="preserve"> --Cruel Flurry / Grausamer Schlaghagel</v>
      </c>
      <c r="AI64" s="31" t="str">
        <f>IF(A64&lt;&gt;"",IF(VALUE(P64)&gt;0,CONCATENATE("[",A64,"] = true,        --",C64, " / ", B64), ""),"")</f>
        <v/>
      </c>
    </row>
    <row r="65" spans="1:35" x14ac:dyDescent="0.25">
      <c r="A65" s="13">
        <v>77</v>
      </c>
      <c r="B65" t="s">
        <v>1551</v>
      </c>
      <c r="C65" t="s">
        <v>1553</v>
      </c>
      <c r="D65" t="s">
        <v>1552</v>
      </c>
      <c r="K65" t="s">
        <v>101</v>
      </c>
      <c r="L65" t="s">
        <v>101</v>
      </c>
      <c r="M65">
        <v>-1</v>
      </c>
      <c r="N65">
        <v>-1</v>
      </c>
      <c r="O65">
        <v>-1</v>
      </c>
      <c r="P65">
        <v>0</v>
      </c>
      <c r="Q65" s="3" t="str">
        <f>IF(R65&lt;&gt;"",VLOOKUP(R65,'ESO zone constants'!$E$3:$L$1002,8,FALSE),"")</f>
        <v/>
      </c>
      <c r="S65" s="28">
        <v>0</v>
      </c>
      <c r="T65" s="3" t="str">
        <f>VLOOKUP(S65,'LibSets constants'!$A$2:$B$16,2,FALSE)</f>
        <v>Included in base game</v>
      </c>
      <c r="W65" s="3" t="str">
        <f>IF(X65&lt;&gt;"",VLOOKUP(X65,'ESO zone constants'!$E$3:$L$1002,6,FALSE),"")</f>
        <v/>
      </c>
      <c r="AA65" s="3" t="str">
        <f>IF(AB65&lt;&gt;"",VLOOKUP(AB65,'ESO zone constants'!$E$3:$L$1002,6,FALSE),"")</f>
        <v/>
      </c>
      <c r="AE65" s="31" t="str">
        <f>IF(A65&lt;&gt;"",CONCATENATE("[",A65,"] = {wayshrines={")&amp;IF(M65&lt;&gt;"",CONCATENATE(M65,","),"")&amp;IF(N65&lt;&gt;"",CONCATENATE(N65,","),"")&amp;IF(O65&lt;&gt;"",CONCATENATE(O65,","),"")&amp;CONCATENATE("}")&amp;IF(VALUE(P65)&gt;0,CONCATENATE(", traitsNeeded=",P65),"")&amp;CONCATENATE(", dlcId=",S65,),"")</f>
        <v>[77] = {wayshrines={-1,-1,-1,}, dlcId=0</v>
      </c>
      <c r="AF65" s="31" t="str">
        <f>IF(A65&lt;&gt;"",IF(Q65&lt;&gt;"",CONCATENATE(", zoneIds={",Q65),"")&amp;IF(W65&lt;&gt;"",CONCATENATE(",",W65),"")&amp;IF(AA65&lt;&gt;"",CONCATENATE(",",AA65),"")&amp;IF(Q65&lt;&gt;"",CONCATENATE("}",""),"")&amp;IF(OR(K65="true",K65="false",K65&lt;&gt;""), CONCATENATE(", veteran=", K65), ""),"")</f>
        <v>, veteran=false</v>
      </c>
      <c r="AG65" s="31" t="str">
        <f>IF(A65&lt;&gt;"",IF(I65="Trial",", isTrial=true",IF(I65="Arena",", isArena=true", IF(I65="Monster",", isMonster=true",""))) &amp; IF(L65="true", CONCATENATE(", multiTrialSet=true"), ""),"")</f>
        <v/>
      </c>
      <c r="AH65" s="31" t="str">
        <f>IF(C65&lt;&gt;"",CONCATENATE(" --",C65," / ",B65),"")</f>
        <v xml:space="preserve"> --Crusader / Glaubenskrieger</v>
      </c>
      <c r="AI65" s="31" t="str">
        <f>IF(A65&lt;&gt;"",IF(VALUE(P65)&gt;0,CONCATENATE("[",A65,"] = true,        --",C65, " / ", B65), ""),"")</f>
        <v/>
      </c>
    </row>
    <row r="66" spans="1:35" x14ac:dyDescent="0.25">
      <c r="A66" s="13">
        <v>373</v>
      </c>
      <c r="B66" t="s">
        <v>2288</v>
      </c>
      <c r="C66" t="s">
        <v>2290</v>
      </c>
      <c r="D66" t="s">
        <v>2289</v>
      </c>
      <c r="K66" t="s">
        <v>101</v>
      </c>
      <c r="L66" t="s">
        <v>101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constants'!$E$3:$L$1002,8,FALSE),"")</f>
        <v/>
      </c>
      <c r="S66" s="28">
        <v>0</v>
      </c>
      <c r="T66" s="3" t="str">
        <f>VLOOKUP(S66,'LibSets constants'!$A$2:$B$16,2,FALSE)</f>
        <v>Included in base game</v>
      </c>
      <c r="W66" s="3" t="str">
        <f>IF(X66&lt;&gt;"",VLOOKUP(X66,'ESO zone constants'!$E$3:$L$1002,6,FALSE),"")</f>
        <v/>
      </c>
      <c r="AA66" s="3" t="str">
        <f>IF(AB66&lt;&gt;"",VLOOKUP(AB66,'ESO zone constants'!$E$3:$L$1002,6,FALSE),"")</f>
        <v/>
      </c>
      <c r="AE66" s="31" t="str">
        <f>IF(A66&lt;&gt;"",CONCATENATE("[",A66,"] = {wayshrines={")&amp;IF(M66&lt;&gt;"",CONCATENATE(M66,","),"")&amp;IF(N66&lt;&gt;"",CONCATENATE(N66,","),"")&amp;IF(O66&lt;&gt;"",CONCATENATE(O66,","),"")&amp;CONCATENATE("}")&amp;IF(VALUE(P66)&gt;0,CONCATENATE(", traitsNeeded=",P66),"")&amp;CONCATENATE(", dlcId=",S66,),"")</f>
        <v>[373] = {wayshrines={-1,-1,-1,}, dlcId=0</v>
      </c>
      <c r="AF66" s="31" t="str">
        <f>IF(A66&lt;&gt;"",IF(Q66&lt;&gt;"",CONCATENATE(", zoneIds={",Q66),"")&amp;IF(W66&lt;&gt;"",CONCATENATE(",",W66),"")&amp;IF(AA66&lt;&gt;"",CONCATENATE(",",AA66),"")&amp;IF(Q66&lt;&gt;"",CONCATENATE("}",""),"")&amp;IF(OR(K66="true",K66="false",K66&lt;&gt;""), CONCATENATE(", veteran=", K66), ""),"")</f>
        <v>, veteran=false</v>
      </c>
      <c r="AG66" s="31" t="str">
        <f>IF(A66&lt;&gt;"",IF(I66="Trial",", isTrial=true",IF(I66="Arena",", isArena=true", IF(I66="Monster",", isMonster=true",""))) &amp; IF(L66="true", CONCATENATE(", multiTrialSet=true"), ""),"")</f>
        <v/>
      </c>
      <c r="AH66" s="31" t="str">
        <f>IF(C66&lt;&gt;"",CONCATENATE(" --",C66," / ",B66),"")</f>
        <v xml:space="preserve"> --Crushing Wall / Zermalmende Mauer</v>
      </c>
      <c r="AI66" s="31" t="str">
        <f>IF(A66&lt;&gt;"",IF(VALUE(P66)&gt;0,CONCATENATE("[",A66,"] = true,        --",C66, " / ", B66), ""),"")</f>
        <v/>
      </c>
    </row>
    <row r="67" spans="1:35" x14ac:dyDescent="0.25">
      <c r="A67" s="13">
        <v>104</v>
      </c>
      <c r="B67" t="s">
        <v>1631</v>
      </c>
      <c r="C67" t="s">
        <v>1633</v>
      </c>
      <c r="D67" t="s">
        <v>1632</v>
      </c>
      <c r="K67" t="s">
        <v>101</v>
      </c>
      <c r="L67" t="s">
        <v>101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constants'!$E$3:$L$1002,8,FALSE),"")</f>
        <v/>
      </c>
      <c r="S67" s="28">
        <v>0</v>
      </c>
      <c r="T67" s="3" t="str">
        <f>VLOOKUP(S67,'LibSets constants'!$A$2:$B$16,2,FALSE)</f>
        <v>Included in base game</v>
      </c>
      <c r="W67" s="3" t="str">
        <f>IF(X67&lt;&gt;"",VLOOKUP(X67,'ESO zone constants'!$E$3:$L$1002,6,FALSE),"")</f>
        <v/>
      </c>
      <c r="AA67" s="3" t="str">
        <f>IF(AB67&lt;&gt;"",VLOOKUP(AB67,'ESO zone constants'!$E$3:$L$1002,6,FALSE),"")</f>
        <v/>
      </c>
      <c r="AE67" s="31" t="str">
        <f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dlcId=",S67,),"")</f>
        <v>[104] = {wayshrines={-1,-1,-1,}, dlcId=0</v>
      </c>
      <c r="AF67" s="31" t="str">
        <f>IF(A67&lt;&gt;"",IF(Q67&lt;&gt;"",CONCATENATE(", zoneIds={",Q67),"")&amp;IF(W67&lt;&gt;"",CONCATENATE(",",W67),"")&amp;IF(AA67&lt;&gt;"",CONCATENATE(",",AA67),"")&amp;IF(Q67&lt;&gt;"",CONCATENATE("}",""),"")&amp;IF(OR(K67="true",K67="false",K67&lt;&gt;""), CONCATENATE(", veteran=", K67), ""),"")</f>
        <v>, veteran=false</v>
      </c>
      <c r="AG67" s="31" t="str">
        <f>IF(A67&lt;&gt;"",IF(I67="Trial",", isTrial=true",IF(I67="Arena",", isArena=true", IF(I67="Monster",", isMonster=true",""))) &amp; IF(L67="true", CONCATENATE(", multiTrialSet=true"), ""),"")</f>
        <v/>
      </c>
      <c r="AH67" s="31" t="str">
        <f>IF(C67&lt;&gt;"",CONCATENATE(" --",C67," / ",B67),"")</f>
        <v xml:space="preserve"> --Curse Eater / Fluchfresser</v>
      </c>
      <c r="AI67" s="31" t="str">
        <f>IF(A67&lt;&gt;"",IF(VALUE(P67)&gt;0,CONCATENATE("[",A67,"] = true,        --",C67, " / ", B67), ""),"")</f>
        <v/>
      </c>
    </row>
    <row r="68" spans="1:35" x14ac:dyDescent="0.25">
      <c r="A68" s="13">
        <v>348</v>
      </c>
      <c r="B68" t="s">
        <v>2220</v>
      </c>
      <c r="C68" t="s">
        <v>2222</v>
      </c>
      <c r="D68" t="s">
        <v>2221</v>
      </c>
      <c r="K68" t="s">
        <v>101</v>
      </c>
      <c r="L68" t="s">
        <v>101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constants'!$E$3:$L$1002,8,FALSE),"")</f>
        <v/>
      </c>
      <c r="S68" s="28">
        <v>0</v>
      </c>
      <c r="T68" s="3" t="str">
        <f>VLOOKUP(S68,'LibSets constants'!$A$2:$B$16,2,FALSE)</f>
        <v>Included in base game</v>
      </c>
      <c r="W68" s="3" t="str">
        <f>IF(X68&lt;&gt;"",VLOOKUP(X68,'ESO zone constants'!$E$3:$L$1002,6,FALSE),"")</f>
        <v/>
      </c>
      <c r="AA68" s="3" t="str">
        <f>IF(AB68&lt;&gt;"",VLOOKUP(AB68,'ESO zone constants'!$E$3:$L$1002,6,FALSE),"")</f>
        <v/>
      </c>
      <c r="AE68" s="31" t="str">
        <f>IF(A68&lt;&gt;"",CONCATENATE("[",A68,"] = {wayshrines={")&amp;IF(M68&lt;&gt;"",CONCATENATE(M68,","),"")&amp;IF(N68&lt;&gt;"",CONCATENATE(N68,","),"")&amp;IF(O68&lt;&gt;"",CONCATENATE(O68,","),"")&amp;CONCATENATE("}")&amp;IF(VALUE(P68)&gt;0,CONCATENATE(", traitsNeeded=",P68),"")&amp;CONCATENATE(", dlcId=",S68,),"")</f>
        <v>[348] = {wayshrines={-1,-1,-1,}, dlcId=0</v>
      </c>
      <c r="AF68" s="31" t="str">
        <f>IF(A68&lt;&gt;"",IF(Q68&lt;&gt;"",CONCATENATE(", zoneIds={",Q68),"")&amp;IF(W68&lt;&gt;"",CONCATENATE(",",W68),"")&amp;IF(AA68&lt;&gt;"",CONCATENATE(",",AA68),"")&amp;IF(Q68&lt;&gt;"",CONCATENATE("}",""),"")&amp;IF(OR(K68="true",K68="false",K68&lt;&gt;""), CONCATENATE(", veteran=", K68), ""),"")</f>
        <v>, veteran=false</v>
      </c>
      <c r="AG68" s="31" t="str">
        <f>IF(A68&lt;&gt;"",IF(I68="Trial",", isTrial=true",IF(I68="Arena",", isArena=true", IF(I68="Monster",", isMonster=true",""))) &amp; IF(L68="true", CONCATENATE(", multiTrialSet=true"), ""),"")</f>
        <v/>
      </c>
      <c r="AH68" s="31" t="str">
        <f>IF(C68&lt;&gt;"",CONCATENATE(" --",C68," / ",B68),"")</f>
        <v xml:space="preserve"> --Curse of Doylemish / Fluch von Doylemish</v>
      </c>
      <c r="AI68" s="31" t="str">
        <f>IF(A68&lt;&gt;"",IF(VALUE(P68)&gt;0,CONCATENATE("[",A68,"] = true,        --",C68, " / ", B68), ""),"")</f>
        <v/>
      </c>
    </row>
    <row r="69" spans="1:35" x14ac:dyDescent="0.25">
      <c r="A69" s="5">
        <v>324</v>
      </c>
      <c r="B69" t="s">
        <v>2152</v>
      </c>
      <c r="C69" t="s">
        <v>2154</v>
      </c>
      <c r="D69" t="s">
        <v>2153</v>
      </c>
      <c r="I69" t="str">
        <f t="array" ref="I69">IF(VALUE(P69)&gt;0,"Crafted",IF(OR(EXACT(A69,'LibSets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K69" t="s">
        <v>101</v>
      </c>
      <c r="L69" t="s">
        <v>101</v>
      </c>
      <c r="M69">
        <v>329</v>
      </c>
      <c r="N69">
        <v>329</v>
      </c>
      <c r="O69">
        <v>329</v>
      </c>
      <c r="P69">
        <v>8</v>
      </c>
      <c r="Q69" s="3" t="str">
        <f>IF(R69&lt;&gt;"",VLOOKUP(R69,'ESO zone constants'!$E$3:$L$1002,8,FALSE),"")</f>
        <v/>
      </c>
      <c r="S69" s="28">
        <v>6</v>
      </c>
      <c r="T69" s="3" t="str">
        <f>VLOOKUP(S69,'LibSets constants'!$A$2:$B$16,2,FALSE)</f>
        <v>Morrowind</v>
      </c>
      <c r="U69" s="21" t="s">
        <v>2592</v>
      </c>
      <c r="W69" s="3" t="str">
        <f>IF(X69&lt;&gt;"",VLOOKUP(X69,'ESO zone constants'!$E$3:$L$1002,6,FALSE),"")</f>
        <v/>
      </c>
      <c r="AA69" s="3" t="str">
        <f>IF(AB69&lt;&gt;"",VLOOKUP(AB69,'ESO zone constants'!$E$3:$L$1002,6,FALSE),"")</f>
        <v/>
      </c>
      <c r="AE69" s="31" t="str">
        <f>IF(A69&lt;&gt;"",CONCATENATE("[",A69,"] = {wayshrines={")&amp;IF(M69&lt;&gt;"",CONCATENATE(M69,","),"")&amp;IF(N69&lt;&gt;"",CONCATENATE(N69,","),"")&amp;IF(O69&lt;&gt;"",CONCATENATE(O69,","),"")&amp;CONCATENATE("}")&amp;IF(VALUE(P69)&gt;0,CONCATENATE(", traitsNeeded=",P69),"")&amp;CONCATENATE(", dlcId=",S69,),"")</f>
        <v>[324] = {wayshrines={329,329,329,}, traitsNeeded=8, dlcId=6</v>
      </c>
      <c r="AF69" s="31" t="str">
        <f>IF(A69&lt;&gt;"",IF(Q69&lt;&gt;"",CONCATENATE(", zoneIds={",Q69),"")&amp;IF(W69&lt;&gt;"",CONCATENATE(",",W69),"")&amp;IF(AA69&lt;&gt;"",CONCATENATE(",",AA69),"")&amp;IF(Q69&lt;&gt;"",CONCATENATE("}",""),"")&amp;IF(OR(K69="true",K69="false",K69&lt;&gt;""), CONCATENATE(", veteran=", K69), ""),"")</f>
        <v>, veteran=false</v>
      </c>
      <c r="AG69" s="31" t="str">
        <f>IF(A69&lt;&gt;"",IF(I69="Trial",", isTrial=true",IF(I69="Arena",", isArena=true", IF(I69="Monster",", isMonster=true",""))) &amp; IF(L69="true", CONCATENATE(", multiTrialSet=true"), ""),"")</f>
        <v/>
      </c>
      <c r="AH69" s="31" t="str">
        <f>IF(C69&lt;&gt;"",CONCATENATE(" --",C69," / ",B69),"")</f>
        <v xml:space="preserve"> --Daedric Trickery / Daedrische Gaunerei</v>
      </c>
      <c r="AI69" s="31" t="str">
        <f>IF(A69&lt;&gt;"",IF(VALUE(P69)&gt;0,CONCATENATE("[",A69,"] = true,        --",C69, " / ", B69), ""),"")</f>
        <v>[324] = true,        --Daedric Trickery / Daedrische Gaunerei</v>
      </c>
    </row>
    <row r="70" spans="1:35" x14ac:dyDescent="0.25">
      <c r="A70" s="13">
        <v>60</v>
      </c>
      <c r="B70" t="s">
        <v>1500</v>
      </c>
      <c r="C70" t="s">
        <v>1502</v>
      </c>
      <c r="D70" t="s">
        <v>1501</v>
      </c>
      <c r="K70" t="s">
        <v>101</v>
      </c>
      <c r="L70" t="s">
        <v>101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constants'!$E$3:$L$1002,8,FALSE),"")</f>
        <v/>
      </c>
      <c r="S70" s="28">
        <v>0</v>
      </c>
      <c r="T70" s="3" t="str">
        <f>VLOOKUP(S70,'LibSets constants'!$A$2:$B$16,2,FALSE)</f>
        <v>Included in base game</v>
      </c>
      <c r="W70" s="3" t="str">
        <f>IF(X70&lt;&gt;"",VLOOKUP(X70,'ESO zone constants'!$E$3:$L$1002,6,FALSE),"")</f>
        <v/>
      </c>
      <c r="AA70" s="3" t="str">
        <f>IF(AB70&lt;&gt;"",VLOOKUP(AB70,'ESO zone constants'!$E$3:$L$1002,6,FALSE),"")</f>
        <v/>
      </c>
      <c r="AE70" s="31" t="str">
        <f>IF(A70&lt;&gt;"",CONCATENATE("[",A70,"] = {wayshrines={")&amp;IF(M70&lt;&gt;"",CONCATENATE(M70,","),"")&amp;IF(N70&lt;&gt;"",CONCATENATE(N70,","),"")&amp;IF(O70&lt;&gt;"",CONCATENATE(O70,","),"")&amp;CONCATENATE("}")&amp;IF(VALUE(P70)&gt;0,CONCATENATE(", traitsNeeded=",P70),"")&amp;CONCATENATE(", dlcId=",S70,),"")</f>
        <v>[60] = {wayshrines={-1,-1,-1,}, dlcId=0</v>
      </c>
      <c r="AF70" s="31" t="str">
        <f>IF(A70&lt;&gt;"",IF(Q70&lt;&gt;"",CONCATENATE(", zoneIds={",Q70),"")&amp;IF(W70&lt;&gt;"",CONCATENATE(",",W70),"")&amp;IF(AA70&lt;&gt;"",CONCATENATE(",",AA70),"")&amp;IF(Q70&lt;&gt;"",CONCATENATE("}",""),"")&amp;IF(OR(K70="true",K70="false",K70&lt;&gt;""), CONCATENATE(", veteran=", K70), ""),"")</f>
        <v>, veteran=false</v>
      </c>
      <c r="AG70" s="31" t="str">
        <f>IF(A70&lt;&gt;"",IF(I70="Trial",", isTrial=true",IF(I70="Arena",", isArena=true", IF(I70="Monster",", isMonster=true",""))) &amp; IF(L70="true", CONCATENATE(", multiTrialSet=true"), ""),"")</f>
        <v/>
      </c>
      <c r="AH70" s="31" t="str">
        <f>IF(C70&lt;&gt;"",CONCATENATE(" --",C70," / ",B70),"")</f>
        <v xml:space="preserve"> --Darkstride / Dunkelschritt</v>
      </c>
      <c r="AI70" s="31" t="str">
        <f>IF(A70&lt;&gt;"",IF(VALUE(P70)&gt;0,CONCATENATE("[",A70,"] = true,        --",C70, " / ", B70), ""),"")</f>
        <v/>
      </c>
    </row>
    <row r="71" spans="1:35" x14ac:dyDescent="0.25">
      <c r="A71" s="13">
        <v>127</v>
      </c>
      <c r="B71" t="s">
        <v>1697</v>
      </c>
      <c r="C71" t="s">
        <v>1699</v>
      </c>
      <c r="D71" t="s">
        <v>1698</v>
      </c>
      <c r="K71" t="s">
        <v>101</v>
      </c>
      <c r="L71" t="s">
        <v>101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constants'!$E$3:$L$1002,8,FALSE),"")</f>
        <v/>
      </c>
      <c r="S71" s="28">
        <v>0</v>
      </c>
      <c r="T71" s="3" t="str">
        <f>VLOOKUP(S71,'LibSets constants'!$A$2:$B$16,2,FALSE)</f>
        <v>Included in base game</v>
      </c>
      <c r="W71" s="3" t="str">
        <f>IF(X71&lt;&gt;"",VLOOKUP(X71,'ESO zone constants'!$E$3:$L$1002,6,FALSE),"")</f>
        <v/>
      </c>
      <c r="AA71" s="3" t="str">
        <f>IF(AB71&lt;&gt;"",VLOOKUP(AB71,'ESO zone constants'!$E$3:$L$1002,6,FALSE),"")</f>
        <v/>
      </c>
      <c r="AE71" s="31" t="str">
        <f>IF(A71&lt;&gt;"",CONCATENATE("[",A71,"] = {wayshrines={")&amp;IF(M71&lt;&gt;"",CONCATENATE(M71,","),"")&amp;IF(N71&lt;&gt;"",CONCATENATE(N71,","),"")&amp;IF(O71&lt;&gt;"",CONCATENATE(O71,","),"")&amp;CONCATENATE("}")&amp;IF(VALUE(P71)&gt;0,CONCATENATE(", traitsNeeded=",P71),"")&amp;CONCATENATE(", dlcId=",S71,),"")</f>
        <v>[127] = {wayshrines={-1,-1,-1,}, dlcId=0</v>
      </c>
      <c r="AF71" s="31" t="str">
        <f>IF(A71&lt;&gt;"",IF(Q71&lt;&gt;"",CONCATENATE(", zoneIds={",Q71),"")&amp;IF(W71&lt;&gt;"",CONCATENATE(",",W71),"")&amp;IF(AA71&lt;&gt;"",CONCATENATE(",",AA71),"")&amp;IF(Q71&lt;&gt;"",CONCATENATE("}",""),"")&amp;IF(OR(K71="true",K71="false",K71&lt;&gt;""), CONCATENATE(", veteran=", K71), ""),"")</f>
        <v>, veteran=false</v>
      </c>
      <c r="AG71" s="31" t="str">
        <f>IF(A71&lt;&gt;"",IF(I71="Trial",", isTrial=true",IF(I71="Arena",", isArena=true", IF(I71="Monster",", isMonster=true",""))) &amp; IF(L71="true", CONCATENATE(", multiTrialSet=true"), ""),"")</f>
        <v/>
      </c>
      <c r="AH71" s="31" t="str">
        <f>IF(C71&lt;&gt;"",CONCATENATE(" --",C71," / ",B71),"")</f>
        <v xml:space="preserve"> --Deadly Strike / Tödlicher Stoß</v>
      </c>
      <c r="AI71" s="31" t="str">
        <f>IF(A71&lt;&gt;"",IF(VALUE(P71)&gt;0,CONCATENATE("[",A71,"] = true,        --",C71, " / ", B71), ""),"")</f>
        <v/>
      </c>
    </row>
    <row r="72" spans="1:35" x14ac:dyDescent="0.25">
      <c r="A72" s="13">
        <v>406</v>
      </c>
      <c r="B72" t="s">
        <v>2363</v>
      </c>
      <c r="C72" t="s">
        <v>2365</v>
      </c>
      <c r="D72" t="s">
        <v>2364</v>
      </c>
      <c r="K72" t="s">
        <v>101</v>
      </c>
      <c r="L72" t="s">
        <v>101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constants'!$E$3:$L$1002,8,FALSE),"")</f>
        <v/>
      </c>
      <c r="S72" s="28">
        <v>0</v>
      </c>
      <c r="T72" s="3" t="str">
        <f>VLOOKUP(S72,'LibSets constants'!$A$2:$B$16,2,FALSE)</f>
        <v>Included in base game</v>
      </c>
      <c r="W72" s="3" t="str">
        <f>IF(X72&lt;&gt;"",VLOOKUP(X72,'ESO zone constants'!$E$3:$L$1002,6,FALSE),"")</f>
        <v/>
      </c>
      <c r="AA72" s="3" t="str">
        <f>IF(AB72&lt;&gt;"",VLOOKUP(AB72,'ESO zone constants'!$E$3:$L$1002,6,FALSE),"")</f>
        <v/>
      </c>
      <c r="AE72" s="31" t="str">
        <f>IF(A72&lt;&gt;"",CONCATENATE("[",A72,"] = {wayshrines={")&amp;IF(M72&lt;&gt;"",CONCATENATE(M72,","),"")&amp;IF(N72&lt;&gt;"",CONCATENATE(N72,","),"")&amp;IF(O72&lt;&gt;"",CONCATENATE(O72,","),"")&amp;CONCATENATE("}")&amp;IF(VALUE(P72)&gt;0,CONCATENATE(", traitsNeeded=",P72),"")&amp;CONCATENATE(", dlcId=",S72,),"")</f>
        <v>[406] = {wayshrines={-1,-1,-1,}, dlcId=0</v>
      </c>
      <c r="AF72" s="31" t="str">
        <f>IF(A72&lt;&gt;"",IF(Q72&lt;&gt;"",CONCATENATE(", zoneIds={",Q72),"")&amp;IF(W72&lt;&gt;"",CONCATENATE(",",W72),"")&amp;IF(AA72&lt;&gt;"",CONCATENATE(",",AA72),"")&amp;IF(Q72&lt;&gt;"",CONCATENATE("}",""),"")&amp;IF(OR(K72="true",K72="false",K72&lt;&gt;""), CONCATENATE(", veteran=", K72), ""),"")</f>
        <v>, veteran=false</v>
      </c>
      <c r="AG72" s="31" t="str">
        <f>IF(A72&lt;&gt;"",IF(I72="Trial",", isTrial=true",IF(I72="Arena",", isArena=true", IF(I72="Monster",", isMonster=true",""))) &amp; IF(L72="true", CONCATENATE(", multiTrialSet=true"), ""),"")</f>
        <v/>
      </c>
      <c r="AH72" s="31" t="str">
        <f>IF(C72&lt;&gt;"",CONCATENATE(" --",C72," / ",B72),"")</f>
        <v xml:space="preserve"> --Dead-Water's Guile / Totwassertücke</v>
      </c>
      <c r="AI72" s="31" t="str">
        <f>IF(A72&lt;&gt;"",IF(VALUE(P72)&gt;0,CONCATENATE("[",A72,"] = true,        --",C72, " / ", B72), ""),"")</f>
        <v/>
      </c>
    </row>
    <row r="73" spans="1:35" x14ac:dyDescent="0.25">
      <c r="A73" s="5">
        <v>37</v>
      </c>
      <c r="B73" t="s">
        <v>86</v>
      </c>
      <c r="C73" t="s">
        <v>1444</v>
      </c>
      <c r="D73" t="s">
        <v>1443</v>
      </c>
      <c r="I73" t="str">
        <f t="array" ref="I73">IF(VALUE(P73)&gt;0,"Crafted",IF(OR(EXACT(A73,'LibSets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K73" t="s">
        <v>101</v>
      </c>
      <c r="L73" t="s">
        <v>101</v>
      </c>
      <c r="M73">
        <v>1</v>
      </c>
      <c r="N73">
        <v>177</v>
      </c>
      <c r="O73">
        <v>71</v>
      </c>
      <c r="P73">
        <v>2</v>
      </c>
      <c r="Q73" s="3" t="str">
        <f>IF(R73&lt;&gt;"",VLOOKUP(R73,'ESO zone constants'!$E$3:$L$1002,8,FALSE),"")</f>
        <v/>
      </c>
      <c r="S73" s="28">
        <v>0</v>
      </c>
      <c r="T73" s="3" t="str">
        <f>VLOOKUP(S73,'LibSets constants'!$A$2:$B$16,2,FALSE)</f>
        <v>Included in base game</v>
      </c>
      <c r="U73" s="21" t="s">
        <v>2592</v>
      </c>
      <c r="W73" s="3" t="str">
        <f>IF(X73&lt;&gt;"",VLOOKUP(X73,'ESO zone constants'!$E$3:$L$1002,6,FALSE),"")</f>
        <v/>
      </c>
      <c r="AA73" s="3" t="str">
        <f>IF(AB73&lt;&gt;"",VLOOKUP(AB73,'ESO zone constants'!$E$3:$L$1002,6,FALSE),"")</f>
        <v/>
      </c>
      <c r="AE73" s="31" t="str">
        <f>IF(A73&lt;&gt;"",CONCATENATE("[",A73,"] = {wayshrines={")&amp;IF(M73&lt;&gt;"",CONCATENATE(M73,","),"")&amp;IF(N73&lt;&gt;"",CONCATENATE(N73,","),"")&amp;IF(O73&lt;&gt;"",CONCATENATE(O73,","),"")&amp;CONCATENATE("}")&amp;IF(VALUE(P73)&gt;0,CONCATENATE(", traitsNeeded=",P73),"")&amp;CONCATENATE(", dlcId=",S73,),"")</f>
        <v>[37] = {wayshrines={1,177,71,}, traitsNeeded=2, dlcId=0</v>
      </c>
      <c r="AF73" s="31" t="str">
        <f>IF(A73&lt;&gt;"",IF(Q73&lt;&gt;"",CONCATENATE(", zoneIds={",Q73),"")&amp;IF(W73&lt;&gt;"",CONCATENATE(",",W73),"")&amp;IF(AA73&lt;&gt;"",CONCATENATE(",",AA73),"")&amp;IF(Q73&lt;&gt;"",CONCATENATE("}",""),"")&amp;IF(OR(K73="true",K73="false",K73&lt;&gt;""), CONCATENATE(", veteran=", K73), ""),"")</f>
        <v>, veteran=false</v>
      </c>
      <c r="AG73" s="31" t="str">
        <f>IF(A73&lt;&gt;"",IF(I73="Trial",", isTrial=true",IF(I73="Arena",", isArena=true", IF(I73="Monster",", isMonster=true",""))) &amp; IF(L73="true", CONCATENATE(", multiTrialSet=true"), ""),"")</f>
        <v/>
      </c>
      <c r="AH73" s="31" t="str">
        <f>IF(C73&lt;&gt;"",CONCATENATE(" --",C73," / ",B73),"")</f>
        <v xml:space="preserve"> --Death's Wind / Todeswind </v>
      </c>
      <c r="AI73" s="31" t="str">
        <f>IF(A73&lt;&gt;"",IF(VALUE(P73)&gt;0,CONCATENATE("[",A73,"] = true,        --",C73, " / ", B73), ""),"")</f>
        <v xml:space="preserve">[37] = true,        --Death's Wind / Todeswind </v>
      </c>
    </row>
    <row r="74" spans="1:35" x14ac:dyDescent="0.25">
      <c r="A74" s="13">
        <v>138</v>
      </c>
      <c r="B74" t="s">
        <v>1730</v>
      </c>
      <c r="C74" t="s">
        <v>1732</v>
      </c>
      <c r="D74" t="s">
        <v>1731</v>
      </c>
      <c r="K74" t="s">
        <v>101</v>
      </c>
      <c r="L74" t="s">
        <v>101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constants'!$E$3:$L$1002,8,FALSE),"")</f>
        <v/>
      </c>
      <c r="S74" s="28">
        <v>0</v>
      </c>
      <c r="T74" s="3" t="str">
        <f>VLOOKUP(S74,'LibSets constants'!$A$2:$B$16,2,FALSE)</f>
        <v>Included in base game</v>
      </c>
      <c r="W74" s="3" t="str">
        <f>IF(X74&lt;&gt;"",VLOOKUP(X74,'ESO zone constants'!$E$3:$L$1002,6,FALSE),"")</f>
        <v/>
      </c>
      <c r="AA74" s="3" t="str">
        <f>IF(AB74&lt;&gt;"",VLOOKUP(AB74,'ESO zone constants'!$E$3:$L$1002,6,FALSE),"")</f>
        <v/>
      </c>
      <c r="AE74" s="31" t="str">
        <f>IF(A74&lt;&gt;"",CONCATENATE("[",A74,"] = {wayshrines={")&amp;IF(M74&lt;&gt;"",CONCATENATE(M74,","),"")&amp;IF(N74&lt;&gt;"",CONCATENATE(N74,","),"")&amp;IF(O74&lt;&gt;"",CONCATENATE(O74,","),"")&amp;CONCATENATE("}")&amp;IF(VALUE(P74)&gt;0,CONCATENATE(", traitsNeeded=",P74),"")&amp;CONCATENATE(", dlcId=",S74,),"")</f>
        <v>[138] = {wayshrines={-1,-1,-1,}, dlcId=0</v>
      </c>
      <c r="AF74" s="31" t="str">
        <f>IF(A74&lt;&gt;"",IF(Q74&lt;&gt;"",CONCATENATE(", zoneIds={",Q74),"")&amp;IF(W74&lt;&gt;"",CONCATENATE(",",W74),"")&amp;IF(AA74&lt;&gt;"",CONCATENATE(",",AA74),"")&amp;IF(Q74&lt;&gt;"",CONCATENATE("}",""),"")&amp;IF(OR(K74="true",K74="false",K74&lt;&gt;""), CONCATENATE(", veteran=", K74), ""),"")</f>
        <v>, veteran=false</v>
      </c>
      <c r="AG74" s="31" t="str">
        <f>IF(A74&lt;&gt;"",IF(I74="Trial",", isTrial=true",IF(I74="Arena",", isArena=true", IF(I74="Monster",", isMonster=true",""))) &amp; IF(L74="true", CONCATENATE(", multiTrialSet=true"), ""),"")</f>
        <v/>
      </c>
      <c r="AH74" s="31" t="str">
        <f>IF(C74&lt;&gt;"",CONCATENATE(" --",C74," / ",B74),"")</f>
        <v xml:space="preserve"> --Defending Warrior / Verteidigender Krieger</v>
      </c>
      <c r="AI74" s="31" t="str">
        <f>IF(A74&lt;&gt;"",IF(VALUE(P74)&gt;0,CONCATENATE("[",A74,"] = true,        --",C74, " / ", B74), ""),"")</f>
        <v/>
      </c>
    </row>
    <row r="75" spans="1:35" x14ac:dyDescent="0.25">
      <c r="A75" s="13">
        <v>364</v>
      </c>
      <c r="B75" t="s">
        <v>2262</v>
      </c>
      <c r="C75" t="s">
        <v>2262</v>
      </c>
      <c r="D75" t="s">
        <v>2263</v>
      </c>
      <c r="K75" t="s">
        <v>101</v>
      </c>
      <c r="L75" t="s">
        <v>101</v>
      </c>
      <c r="M75">
        <v>-1</v>
      </c>
      <c r="N75">
        <v>-1</v>
      </c>
      <c r="O75">
        <v>-1</v>
      </c>
      <c r="P75">
        <v>0</v>
      </c>
      <c r="Q75" s="3" t="str">
        <f>IF(R75&lt;&gt;"",VLOOKUP(R75,'ESO zone constants'!$E$3:$L$1002,8,FALSE),"")</f>
        <v/>
      </c>
      <c r="S75" s="28">
        <v>0</v>
      </c>
      <c r="T75" s="3" t="str">
        <f>VLOOKUP(S75,'LibSets constants'!$A$2:$B$16,2,FALSE)</f>
        <v>Included in base game</v>
      </c>
      <c r="W75" s="3" t="str">
        <f>IF(X75&lt;&gt;"",VLOOKUP(X75,'ESO zone constants'!$E$3:$L$1002,6,FALSE),"")</f>
        <v/>
      </c>
      <c r="AA75" s="3" t="str">
        <f>IF(AB75&lt;&gt;"",VLOOKUP(AB75,'ESO zone constants'!$E$3:$L$1002,6,FALSE),"")</f>
        <v/>
      </c>
      <c r="AE75" s="31" t="str">
        <f>IF(A75&lt;&gt;"",CONCATENATE("[",A75,"] = {wayshrines={")&amp;IF(M75&lt;&gt;"",CONCATENATE(M75,","),"")&amp;IF(N75&lt;&gt;"",CONCATENATE(N75,","),"")&amp;IF(O75&lt;&gt;"",CONCATENATE(O75,","),"")&amp;CONCATENATE("}")&amp;IF(VALUE(P75)&gt;0,CONCATENATE(", traitsNeeded=",P75),"")&amp;CONCATENATE(", dlcId=",S75,),"")</f>
        <v>[364] = {wayshrines={-1,-1,-1,}, dlcId=0</v>
      </c>
      <c r="AF75" s="31" t="str">
        <f>IF(A75&lt;&gt;"",IF(Q75&lt;&gt;"",CONCATENATE(", zoneIds={",Q75),"")&amp;IF(W75&lt;&gt;"",CONCATENATE(",",W75),"")&amp;IF(AA75&lt;&gt;"",CONCATENATE(",",AA75),"")&amp;IF(Q75&lt;&gt;"",CONCATENATE("}",""),"")&amp;IF(OR(K75="true",K75="false",K75&lt;&gt;""), CONCATENATE(", veteran=", K75), ""),"")</f>
        <v>, veteran=false</v>
      </c>
      <c r="AG75" s="31" t="str">
        <f>IF(A75&lt;&gt;"",IF(I75="Trial",", isTrial=true",IF(I75="Arena",", isArena=true", IF(I75="Monster",", isMonster=true",""))) &amp; IF(L75="true", CONCATENATE(", multiTrialSet=true"), ""),"")</f>
        <v/>
      </c>
      <c r="AH75" s="31" t="str">
        <f>IF(C75&lt;&gt;"",CONCATENATE(" --",C75," / ",B75),"")</f>
        <v xml:space="preserve"> --Defensive Position / Defensive Position</v>
      </c>
      <c r="AI75" s="31" t="str">
        <f>IF(A75&lt;&gt;"",IF(VALUE(P75)&gt;0,CONCATENATE("[",A75,"] = true,        --",C75, " / ", B75), ""),"")</f>
        <v/>
      </c>
    </row>
    <row r="76" spans="1:35" x14ac:dyDescent="0.25">
      <c r="A76" s="13">
        <v>358</v>
      </c>
      <c r="B76" t="s">
        <v>2244</v>
      </c>
      <c r="C76" t="s">
        <v>2246</v>
      </c>
      <c r="D76" t="s">
        <v>2245</v>
      </c>
      <c r="K76" t="s">
        <v>101</v>
      </c>
      <c r="L76" t="s">
        <v>101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constants'!$E$3:$L$1002,8,FALSE),"")</f>
        <v/>
      </c>
      <c r="S76" s="28">
        <v>0</v>
      </c>
      <c r="T76" s="3" t="str">
        <f>VLOOKUP(S76,'LibSets constants'!$A$2:$B$16,2,FALSE)</f>
        <v>Included in base game</v>
      </c>
      <c r="W76" s="3" t="str">
        <f>IF(X76&lt;&gt;"",VLOOKUP(X76,'ESO zone constants'!$E$3:$L$1002,6,FALSE),"")</f>
        <v/>
      </c>
      <c r="AA76" s="3" t="str">
        <f>IF(AB76&lt;&gt;"",VLOOKUP(AB76,'ESO zone constants'!$E$3:$L$1002,6,FALSE),"")</f>
        <v/>
      </c>
      <c r="AE76" s="31" t="str">
        <f>IF(A76&lt;&gt;"",CONCATENATE("[",A76,"] = {wayshrines={")&amp;IF(M76&lt;&gt;"",CONCATENATE(M76,","),"")&amp;IF(N76&lt;&gt;"",CONCATENATE(N76,","),"")&amp;IF(O76&lt;&gt;"",CONCATENATE(O76,","),"")&amp;CONCATENATE("}")&amp;IF(VALUE(P76)&gt;0,CONCATENATE(", traitsNeeded=",P76),"")&amp;CONCATENATE(", dlcId=",S76,),"")</f>
        <v>[358] = {wayshrines={-1,-1,-1,}, dlcId=0</v>
      </c>
      <c r="AF76" s="31" t="str">
        <f>IF(A76&lt;&gt;"",IF(Q76&lt;&gt;"",CONCATENATE(", zoneIds={",Q76),"")&amp;IF(W76&lt;&gt;"",CONCATENATE(",",W76),"")&amp;IF(AA76&lt;&gt;"",CONCATENATE(",",AA76),"")&amp;IF(Q76&lt;&gt;"",CONCATENATE("}",""),"")&amp;IF(OR(K76="true",K76="false",K76&lt;&gt;""), CONCATENATE(", veteran=", K76), ""),"")</f>
        <v>, veteran=false</v>
      </c>
      <c r="AG76" s="31" t="str">
        <f>IF(A76&lt;&gt;"",IF(I76="Trial",", isTrial=true",IF(I76="Arena",", isArena=true", IF(I76="Monster",", isMonster=true",""))) &amp; IF(L76="true", CONCATENATE(", multiTrialSet=true"), ""),"")</f>
        <v/>
      </c>
      <c r="AH76" s="31" t="str">
        <f>IF(C76&lt;&gt;"",CONCATENATE(" --",C76," / ",B76),"")</f>
        <v xml:space="preserve"> --Defensive Position (Perfected) / Defensive Position (vollendet)</v>
      </c>
      <c r="AI76" s="31" t="str">
        <f>IF(A76&lt;&gt;"",IF(VALUE(P76)&gt;0,CONCATENATE("[",A76,"] = true,        --",C76, " / ", B76), ""),"")</f>
        <v/>
      </c>
    </row>
    <row r="77" spans="1:35" x14ac:dyDescent="0.25">
      <c r="A77" s="13">
        <v>321</v>
      </c>
      <c r="B77" t="s">
        <v>2143</v>
      </c>
      <c r="C77" t="s">
        <v>2145</v>
      </c>
      <c r="D77" t="s">
        <v>2144</v>
      </c>
      <c r="K77" t="s">
        <v>101</v>
      </c>
      <c r="L77" t="s">
        <v>101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constants'!$E$3:$L$1002,8,FALSE),"")</f>
        <v/>
      </c>
      <c r="S77" s="28">
        <v>0</v>
      </c>
      <c r="T77" s="3" t="str">
        <f>VLOOKUP(S77,'LibSets constants'!$A$2:$B$16,2,FALSE)</f>
        <v>Included in base game</v>
      </c>
      <c r="W77" s="3" t="str">
        <f>IF(X77&lt;&gt;"",VLOOKUP(X77,'ESO zone constants'!$E$3:$L$1002,6,FALSE),"")</f>
        <v/>
      </c>
      <c r="AA77" s="3" t="str">
        <f>IF(AB77&lt;&gt;"",VLOOKUP(AB77,'ESO zone constants'!$E$3:$L$1002,6,FALSE),"")</f>
        <v/>
      </c>
      <c r="AE77" s="31" t="str">
        <f>IF(A77&lt;&gt;"",CONCATENATE("[",A77,"] = {wayshrines={")&amp;IF(M77&lt;&gt;"",CONCATENATE(M77,","),"")&amp;IF(N77&lt;&gt;"",CONCATENATE(N77,","),"")&amp;IF(O77&lt;&gt;"",CONCATENATE(O77,","),"")&amp;CONCATENATE("}")&amp;IF(VALUE(P77)&gt;0,CONCATENATE(", traitsNeeded=",P77),"")&amp;CONCATENATE(", dlcId=",S77,),"")</f>
        <v>[321] = {wayshrines={-1,-1,-1,}, dlcId=0</v>
      </c>
      <c r="AF77" s="31" t="str">
        <f>IF(A77&lt;&gt;"",IF(Q77&lt;&gt;"",CONCATENATE(", zoneIds={",Q77),"")&amp;IF(W77&lt;&gt;"",CONCATENATE(",",W77),"")&amp;IF(AA77&lt;&gt;"",CONCATENATE(",",AA77),"")&amp;IF(Q77&lt;&gt;"",CONCATENATE("}",""),"")&amp;IF(OR(K77="true",K77="false",K77&lt;&gt;""), CONCATENATE(", veteran=", K77), ""),"")</f>
        <v>, veteran=false</v>
      </c>
      <c r="AG77" s="31" t="str">
        <f>IF(A77&lt;&gt;"",IF(I77="Trial",", isTrial=true",IF(I77="Arena",", isArena=true", IF(I77="Monster",", isMonster=true",""))) &amp; IF(L77="true", CONCATENATE(", multiTrialSet=true"), ""),"")</f>
        <v/>
      </c>
      <c r="AH77" s="31" t="str">
        <f>IF(C77&lt;&gt;"",CONCATENATE(" --",C77," / ",B77),"")</f>
        <v xml:space="preserve"> --Defiler / Schänder</v>
      </c>
      <c r="AI77" s="31" t="str">
        <f>IF(A77&lt;&gt;"",IF(VALUE(P77)&gt;0,CONCATENATE("[",A77,"] = true,        --",C77, " / ", B77), ""),"")</f>
        <v/>
      </c>
    </row>
    <row r="78" spans="1:35" x14ac:dyDescent="0.25">
      <c r="A78" s="13">
        <v>25</v>
      </c>
      <c r="B78" t="s">
        <v>1407</v>
      </c>
      <c r="C78" t="s">
        <v>1409</v>
      </c>
      <c r="D78" t="s">
        <v>1408</v>
      </c>
      <c r="K78" t="s">
        <v>101</v>
      </c>
      <c r="L78" t="s">
        <v>101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constants'!$E$3:$L$1002,8,FALSE),"")</f>
        <v/>
      </c>
      <c r="S78" s="28">
        <v>0</v>
      </c>
      <c r="T78" s="3" t="str">
        <f>VLOOKUP(S78,'LibSets constants'!$A$2:$B$16,2,FALSE)</f>
        <v>Included in base game</v>
      </c>
      <c r="W78" s="3" t="str">
        <f>IF(X78&lt;&gt;"",VLOOKUP(X78,'ESO zone constants'!$E$3:$L$1002,6,FALSE),"")</f>
        <v/>
      </c>
      <c r="AA78" s="3" t="str">
        <f>IF(AB78&lt;&gt;"",VLOOKUP(AB78,'ESO zone constants'!$E$3:$L$1002,6,FALSE),"")</f>
        <v/>
      </c>
      <c r="AE78" s="31" t="str">
        <f>IF(A78&lt;&gt;"",CONCATENATE("[",A78,"] = {wayshrines={")&amp;IF(M78&lt;&gt;"",CONCATENATE(M78,","),"")&amp;IF(N78&lt;&gt;"",CONCATENATE(N78,","),"")&amp;IF(O78&lt;&gt;"",CONCATENATE(O78,","),"")&amp;CONCATENATE("}")&amp;IF(VALUE(P78)&gt;0,CONCATENATE(", traitsNeeded=",P78),"")&amp;CONCATENATE(", dlcId=",S78,),"")</f>
        <v>[25] = {wayshrines={-1,-1,-1,}, dlcId=0</v>
      </c>
      <c r="AF78" s="31" t="str">
        <f>IF(A78&lt;&gt;"",IF(Q78&lt;&gt;"",CONCATENATE(", zoneIds={",Q78),"")&amp;IF(W78&lt;&gt;"",CONCATENATE(",",W78),"")&amp;IF(AA78&lt;&gt;"",CONCATENATE(",",AA78),"")&amp;IF(Q78&lt;&gt;"",CONCATENATE("}",""),"")&amp;IF(OR(K78="true",K78="false",K78&lt;&gt;""), CONCATENATE(", veteran=", K78), ""),"")</f>
        <v>, veteran=false</v>
      </c>
      <c r="AG78" s="31" t="str">
        <f>IF(A78&lt;&gt;"",IF(I78="Trial",", isTrial=true",IF(I78="Arena",", isArena=true", IF(I78="Monster",", isMonster=true",""))) &amp; IF(L78="true", CONCATENATE(", multiTrialSet=true"), ""),"")</f>
        <v/>
      </c>
      <c r="AH78" s="31" t="str">
        <f>IF(C78&lt;&gt;"",CONCATENATE(" --",C78," / ",B78),"")</f>
        <v xml:space="preserve"> --Desert Rose / Wüstenrose</v>
      </c>
      <c r="AI78" s="31" t="str">
        <f>IF(A78&lt;&gt;"",IF(VALUE(P78)&gt;0,CONCATENATE("[",A78,"] = true,        --",C78, " / ", B78), ""),"")</f>
        <v/>
      </c>
    </row>
    <row r="79" spans="1:35" x14ac:dyDescent="0.25">
      <c r="A79" s="13">
        <v>317</v>
      </c>
      <c r="B79" t="s">
        <v>2134</v>
      </c>
      <c r="C79" t="s">
        <v>2136</v>
      </c>
      <c r="D79" t="s">
        <v>2135</v>
      </c>
      <c r="I79" t="s">
        <v>2468</v>
      </c>
      <c r="K79" t="s">
        <v>102</v>
      </c>
      <c r="L79" t="s">
        <v>101</v>
      </c>
      <c r="M79">
        <v>-1</v>
      </c>
      <c r="N79">
        <v>-1</v>
      </c>
      <c r="O79">
        <v>-1</v>
      </c>
      <c r="P79">
        <v>0</v>
      </c>
      <c r="Q79" s="3">
        <f>IF(R79&lt;&gt;"",VLOOKUP(R79,'ESO zone constants'!$E$3:$L$1002,8,FALSE),"")</f>
        <v>635</v>
      </c>
      <c r="R79" t="s">
        <v>489</v>
      </c>
      <c r="S79" s="28">
        <v>0</v>
      </c>
      <c r="T79" s="3" t="str">
        <f>VLOOKUP(S79,'LibSets constants'!$A$2:$B$16,2,FALSE)</f>
        <v>Included in base game</v>
      </c>
      <c r="U79" t="s">
        <v>2591</v>
      </c>
      <c r="W79" s="3" t="str">
        <f>IF(X79&lt;&gt;"",VLOOKUP(X79,'ESO zone constants'!$E$3:$L$1002,6,FALSE),"")</f>
        <v/>
      </c>
      <c r="AA79" s="3" t="str">
        <f>IF(AB79&lt;&gt;"",VLOOKUP(AB79,'ESO zone constants'!$E$3:$L$1002,6,FALSE),"")</f>
        <v/>
      </c>
      <c r="AE79" s="31" t="str">
        <f>IF(A79&lt;&gt;"",CONCATENATE("[",A79,"] = {wayshrines={")&amp;IF(M79&lt;&gt;"",CONCATENATE(M79,","),"")&amp;IF(N79&lt;&gt;"",CONCATENATE(N79,","),"")&amp;IF(O79&lt;&gt;"",CONCATENATE(O79,","),"")&amp;CONCATENATE("}")&amp;IF(VALUE(P79)&gt;0,CONCATENATE(", traitsNeeded=",P79),"")&amp;CONCATENATE(", dlcId=",S79,),"")</f>
        <v>[317] = {wayshrines={-1,-1,-1,}, dlcId=0</v>
      </c>
      <c r="AF79" s="31" t="str">
        <f>IF(A79&lt;&gt;"",IF(Q79&lt;&gt;"",CONCATENATE(", zoneIds={",Q79),"")&amp;IF(W79&lt;&gt;"",CONCATENATE(",",W79),"")&amp;IF(AA79&lt;&gt;"",CONCATENATE(",",AA79),"")&amp;IF(Q79&lt;&gt;"",CONCATENATE("}",""),"")&amp;IF(OR(K79="true",K79="false",K79&lt;&gt;""), CONCATENATE(", veteran=", K79), ""),"")</f>
        <v>, zoneIds={635}, veteran=true</v>
      </c>
      <c r="AG79" s="31" t="str">
        <f>IF(A79&lt;&gt;"",IF(I79="Trial",", isTrial=true",IF(I79="Arena",", isArena=true", IF(I79="Monster",", isMonster=true",""))) &amp; IF(L79="true", CONCATENATE(", multiTrialSet=true"), ""),"")</f>
        <v>, isArena=true</v>
      </c>
      <c r="AH79" s="31" t="str">
        <f>IF(C79&lt;&gt;"",CONCATENATE(" --",C79," / ",B79),"")</f>
        <v xml:space="preserve"> --Destructive Impact / Zerstörerischer Einschlag</v>
      </c>
      <c r="AI79" s="31" t="str">
        <f>IF(A79&lt;&gt;"",IF(VALUE(P79)&gt;0,CONCATENATE("[",A79,"] = true,        --",C79, " / ", B79), ""),"")</f>
        <v/>
      </c>
    </row>
    <row r="80" spans="1:35" x14ac:dyDescent="0.25">
      <c r="A80" s="13">
        <v>140</v>
      </c>
      <c r="B80" t="s">
        <v>1736</v>
      </c>
      <c r="C80" t="s">
        <v>1738</v>
      </c>
      <c r="D80" t="s">
        <v>1737</v>
      </c>
      <c r="K80" t="s">
        <v>101</v>
      </c>
      <c r="L80" t="s">
        <v>101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constants'!$E$3:$L$1002,8,FALSE),"")</f>
        <v/>
      </c>
      <c r="S80" s="28">
        <v>0</v>
      </c>
      <c r="T80" s="3" t="str">
        <f>VLOOKUP(S80,'LibSets constants'!$A$2:$B$16,2,FALSE)</f>
        <v>Included in base game</v>
      </c>
      <c r="W80" s="3" t="str">
        <f>IF(X80&lt;&gt;"",VLOOKUP(X80,'ESO zone constants'!$E$3:$L$1002,6,FALSE),"")</f>
        <v/>
      </c>
      <c r="AA80" s="3" t="str">
        <f>IF(AB80&lt;&gt;"",VLOOKUP(AB80,'ESO zone constants'!$E$3:$L$1002,6,FALSE),"")</f>
        <v/>
      </c>
      <c r="AE80" s="31" t="str">
        <f>IF(A80&lt;&gt;"",CONCATENATE("[",A80,"] = {wayshrines={")&amp;IF(M80&lt;&gt;"",CONCATENATE(M80,","),"")&amp;IF(N80&lt;&gt;"",CONCATENATE(N80,","),"")&amp;IF(O80&lt;&gt;"",CONCATENATE(O80,","),"")&amp;CONCATENATE("}")&amp;IF(VALUE(P80)&gt;0,CONCATENATE(", traitsNeeded=",P80),"")&amp;CONCATENATE(", dlcId=",S80,),"")</f>
        <v>[140] = {wayshrines={-1,-1,-1,}, dlcId=0</v>
      </c>
      <c r="AF80" s="31" t="str">
        <f>IF(A80&lt;&gt;"",IF(Q80&lt;&gt;"",CONCATENATE(", zoneIds={",Q80),"")&amp;IF(W80&lt;&gt;"",CONCATENATE(",",W80),"")&amp;IF(AA80&lt;&gt;"",CONCATENATE(",",AA80),"")&amp;IF(Q80&lt;&gt;"",CONCATENATE("}",""),"")&amp;IF(OR(K80="true",K80="false",K80&lt;&gt;""), CONCATENATE(", veteran=", K80), ""),"")</f>
        <v>, veteran=false</v>
      </c>
      <c r="AG80" s="31" t="str">
        <f>IF(A80&lt;&gt;"",IF(I80="Trial",", isTrial=true",IF(I80="Arena",", isArena=true", IF(I80="Monster",", isMonster=true",""))) &amp; IF(L80="true", CONCATENATE(", multiTrialSet=true"), ""),"")</f>
        <v/>
      </c>
      <c r="AH80" s="31" t="str">
        <f>IF(C80&lt;&gt;"",CONCATENATE(" --",C80," / ",B80),"")</f>
        <v xml:space="preserve"> --Destructive Mage / Zerstörerischer Magier</v>
      </c>
      <c r="AI80" s="31" t="str">
        <f>IF(A80&lt;&gt;"",IF(VALUE(P80)&gt;0,CONCATENATE("[",A80,"] = true,        --",C80, " / ", B80), ""),"")</f>
        <v/>
      </c>
    </row>
    <row r="81" spans="1:35" x14ac:dyDescent="0.25">
      <c r="A81" s="13">
        <v>363</v>
      </c>
      <c r="B81" t="s">
        <v>2259</v>
      </c>
      <c r="C81" t="s">
        <v>2261</v>
      </c>
      <c r="D81" t="s">
        <v>2260</v>
      </c>
      <c r="K81" t="s">
        <v>101</v>
      </c>
      <c r="L81" t="s">
        <v>101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constants'!$E$3:$L$1002,8,FALSE),"")</f>
        <v/>
      </c>
      <c r="S81" s="28">
        <v>0</v>
      </c>
      <c r="T81" s="3" t="str">
        <f>VLOOKUP(S81,'LibSets constants'!$A$2:$B$16,2,FALSE)</f>
        <v>Included in base game</v>
      </c>
      <c r="W81" s="3" t="str">
        <f>IF(X81&lt;&gt;"",VLOOKUP(X81,'ESO zone constants'!$E$3:$L$1002,6,FALSE),"")</f>
        <v/>
      </c>
      <c r="AA81" s="3" t="str">
        <f>IF(AB81&lt;&gt;"",VLOOKUP(AB81,'ESO zone constants'!$E$3:$L$1002,6,FALSE),"")</f>
        <v/>
      </c>
      <c r="AE81" s="31" t="str">
        <f>IF(A81&lt;&gt;"",CONCATENATE("[",A81,"] = {wayshrines={")&amp;IF(M81&lt;&gt;"",CONCATENATE(M81,","),"")&amp;IF(N81&lt;&gt;"",CONCATENATE(N81,","),"")&amp;IF(O81&lt;&gt;"",CONCATENATE(O81,","),"")&amp;CONCATENATE("}")&amp;IF(VALUE(P81)&gt;0,CONCATENATE(", traitsNeeded=",P81),"")&amp;CONCATENATE(", dlcId=",S81,),"")</f>
        <v>[363] = {wayshrines={-1,-1,-1,}, dlcId=0</v>
      </c>
      <c r="AF81" s="31" t="str">
        <f>IF(A81&lt;&gt;"",IF(Q81&lt;&gt;"",CONCATENATE(", zoneIds={",Q81),"")&amp;IF(W81&lt;&gt;"",CONCATENATE(",",W81),"")&amp;IF(AA81&lt;&gt;"",CONCATENATE(",",AA81),"")&amp;IF(Q81&lt;&gt;"",CONCATENATE("}",""),"")&amp;IF(OR(K81="true",K81="false",K81&lt;&gt;""), CONCATENATE(", veteran=", K81), ""),"")</f>
        <v>, veteran=false</v>
      </c>
      <c r="AG81" s="31" t="str">
        <f>IF(A81&lt;&gt;"",IF(I81="Trial",", isTrial=true",IF(I81="Arena",", isArena=true", IF(I81="Monster",", isMonster=true",""))) &amp; IF(L81="true", CONCATENATE(", multiTrialSet=true"), ""),"")</f>
        <v/>
      </c>
      <c r="AH81" s="31" t="str">
        <f>IF(C81&lt;&gt;"",CONCATENATE(" --",C81," / ",B81),"")</f>
        <v xml:space="preserve"> --Disciplined Slash / Disziplinierter Schnitt</v>
      </c>
      <c r="AI81" s="31" t="str">
        <f>IF(A81&lt;&gt;"",IF(VALUE(P81)&gt;0,CONCATENATE("[",A81,"] = true,        --",C81, " / ", B81), ""),"")</f>
        <v/>
      </c>
    </row>
    <row r="82" spans="1:35" x14ac:dyDescent="0.25">
      <c r="A82" s="13">
        <v>357</v>
      </c>
      <c r="B82" t="s">
        <v>2241</v>
      </c>
      <c r="C82" t="s">
        <v>2243</v>
      </c>
      <c r="D82" t="s">
        <v>2242</v>
      </c>
      <c r="K82" t="s">
        <v>101</v>
      </c>
      <c r="L82" t="s">
        <v>101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constants'!$E$3:$L$1002,8,FALSE),"")</f>
        <v/>
      </c>
      <c r="S82" s="28">
        <v>0</v>
      </c>
      <c r="T82" s="3" t="str">
        <f>VLOOKUP(S82,'LibSets constants'!$A$2:$B$16,2,FALSE)</f>
        <v>Included in base game</v>
      </c>
      <c r="W82" s="3" t="str">
        <f>IF(X82&lt;&gt;"",VLOOKUP(X82,'ESO zone constants'!$E$3:$L$1002,6,FALSE),"")</f>
        <v/>
      </c>
      <c r="AA82" s="3" t="str">
        <f>IF(AB82&lt;&gt;"",VLOOKUP(AB82,'ESO zone constants'!$E$3:$L$1002,6,FALSE),"")</f>
        <v/>
      </c>
      <c r="AE82" s="31" t="str">
        <f>IF(A82&lt;&gt;"",CONCATENATE("[",A82,"] = {wayshrines={")&amp;IF(M82&lt;&gt;"",CONCATENATE(M82,","),"")&amp;IF(N82&lt;&gt;"",CONCATENATE(N82,","),"")&amp;IF(O82&lt;&gt;"",CONCATENATE(O82,","),"")&amp;CONCATENATE("}")&amp;IF(VALUE(P82)&gt;0,CONCATENATE(", traitsNeeded=",P82),"")&amp;CONCATENATE(", dlcId=",S82,),"")</f>
        <v>[357] = {wayshrines={-1,-1,-1,}, dlcId=0</v>
      </c>
      <c r="AF82" s="31" t="str">
        <f>IF(A82&lt;&gt;"",IF(Q82&lt;&gt;"",CONCATENATE(", zoneIds={",Q82),"")&amp;IF(W82&lt;&gt;"",CONCATENATE(",",W82),"")&amp;IF(AA82&lt;&gt;"",CONCATENATE(",",AA82),"")&amp;IF(Q82&lt;&gt;"",CONCATENATE("}",""),"")&amp;IF(OR(K82="true",K82="false",K82&lt;&gt;""), CONCATENATE(", veteran=", K82), ""),"")</f>
        <v>, veteran=false</v>
      </c>
      <c r="AG82" s="31" t="str">
        <f>IF(A82&lt;&gt;"",IF(I82="Trial",", isTrial=true",IF(I82="Arena",", isArena=true", IF(I82="Monster",", isMonster=true",""))) &amp; IF(L82="true", CONCATENATE(", multiTrialSet=true"), ""),"")</f>
        <v/>
      </c>
      <c r="AH82" s="31" t="str">
        <f>IF(C82&lt;&gt;"",CONCATENATE(" --",C82," / ",B82),"")</f>
        <v xml:space="preserve"> --Disciplined Slash (Perfected) / Disziplinierter Schnitt (vollendet)</v>
      </c>
      <c r="AI82" s="31" t="str">
        <f>IF(A82&lt;&gt;"",IF(VALUE(P82)&gt;0,CONCATENATE("[",A82,"] = true,        --",C82, " / ", B82), ""),"")</f>
        <v/>
      </c>
    </row>
    <row r="83" spans="1:35" x14ac:dyDescent="0.25">
      <c r="A83" s="5">
        <v>342</v>
      </c>
      <c r="B83" t="s">
        <v>3</v>
      </c>
      <c r="C83" t="s">
        <v>3</v>
      </c>
      <c r="D83" t="s">
        <v>3</v>
      </c>
      <c r="I83" t="s">
        <v>2556</v>
      </c>
      <c r="J83">
        <v>3</v>
      </c>
      <c r="K83" t="s">
        <v>2465</v>
      </c>
      <c r="L83" t="s">
        <v>101</v>
      </c>
      <c r="M83">
        <v>-1</v>
      </c>
      <c r="N83">
        <v>-1</v>
      </c>
      <c r="O83">
        <v>-1</v>
      </c>
      <c r="P83">
        <v>0</v>
      </c>
      <c r="Q83" s="3">
        <f>IF(R83&lt;&gt;"",VLOOKUP(R83,'ESO zone constants'!$E$3:$L$1002,8,FALSE),"")</f>
        <v>974</v>
      </c>
      <c r="R83" t="s">
        <v>44</v>
      </c>
      <c r="S83" s="28">
        <v>7</v>
      </c>
      <c r="T83" s="3" t="str">
        <f>VLOOKUP(S83,'LibSets constants'!$A$2:$B$16,2,FALSE)</f>
        <v>Horns of the Reach</v>
      </c>
      <c r="U83" t="s">
        <v>2561</v>
      </c>
      <c r="W83" s="3" t="str">
        <f>IF(X83&lt;&gt;"",VLOOKUP(X83,'ESO zone constants'!$E$3:$L$1002,6,FALSE),"")</f>
        <v/>
      </c>
      <c r="AA83" s="32" t="str">
        <f>IF(AB83&lt;&gt;"",VLOOKUP(AB83,'ESO zone constants'!$E$3:$L$1002,6,FALSE),"")</f>
        <v/>
      </c>
      <c r="AE83" s="31" t="str">
        <f>IF(A83&lt;&gt;"",CONCATENATE("[",A83,"] = {wayshrines={")&amp;IF(M83&lt;&gt;"",CONCATENATE(M83,","),"")&amp;IF(N83&lt;&gt;"",CONCATENATE(N83,","),"")&amp;IF(O83&lt;&gt;"",CONCATENATE(O83,","),"")&amp;CONCATENATE("}")&amp;IF(VALUE(P83)&gt;0,CONCATENATE(", traitsNeeded=",P83),"")&amp;CONCATENATE(", dlcId=",S83,),"")</f>
        <v>[342] = {wayshrines={-1,-1,-1,}, dlcId=7</v>
      </c>
      <c r="AF83" s="31" t="str">
        <f>IF(A83&lt;&gt;"",IF(Q83&lt;&gt;"",CONCATENATE(", zoneIds={",Q83),"")&amp;IF(W83&lt;&gt;"",CONCATENATE(",",W83),"")&amp;IF(AA83&lt;&gt;"",CONCATENATE(",",AA83),"")&amp;IF(Q83&lt;&gt;"",CONCATENATE("}",""),"")&amp;IF(OR(K83="true",K83="false",K83&lt;&gt;""), CONCATENATE(", veteran=", K83), ""),"")</f>
        <v>, zoneIds={974}, veteran={EQUIP_TYPE_HEAD=true, EQUIP_TYPE_SHOULDERS=false}</v>
      </c>
      <c r="AG83" s="31" t="str">
        <f>IF(A83&lt;&gt;"",IF(I83="Trial",", isTrial=true",IF(I83="Arena",", isArena=true", IF(I83="Monster",", isMonster=true",""))) &amp; IF(L83="true", CONCATENATE(", multiTrialSet=true"), ""),"")</f>
        <v>, isMonster=true</v>
      </c>
      <c r="AH83" s="31" t="str">
        <f>IF(C83&lt;&gt;"",CONCATENATE(" --",C83," / ",B83),"")</f>
        <v xml:space="preserve"> --Domihaus / Domihaus</v>
      </c>
      <c r="AI83" s="31" t="str">
        <f>IF(A83&lt;&gt;"",IF(VALUE(P83)&gt;0,CONCATENATE("[",A83,"] = true,        --",C83, " / ", B83), ""),"")</f>
        <v/>
      </c>
    </row>
    <row r="84" spans="1:35" x14ac:dyDescent="0.25">
      <c r="A84" s="13">
        <v>307</v>
      </c>
      <c r="B84" t="s">
        <v>2107</v>
      </c>
      <c r="C84" t="s">
        <v>2109</v>
      </c>
      <c r="D84" t="s">
        <v>2108</v>
      </c>
      <c r="K84" t="s">
        <v>101</v>
      </c>
      <c r="L84" t="s">
        <v>101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constants'!$E$3:$L$1002,8,FALSE),"")</f>
        <v/>
      </c>
      <c r="S84" s="28">
        <v>0</v>
      </c>
      <c r="T84" s="3" t="str">
        <f>VLOOKUP(S84,'LibSets constants'!$A$2:$B$16,2,FALSE)</f>
        <v>Included in base game</v>
      </c>
      <c r="W84" s="3" t="str">
        <f>IF(X84&lt;&gt;"",VLOOKUP(X84,'ESO zone constants'!$E$3:$L$1002,6,FALSE),"")</f>
        <v/>
      </c>
      <c r="AA84" s="3" t="str">
        <f>IF(AB84&lt;&gt;"",VLOOKUP(AB84,'ESO zone constants'!$E$3:$L$1002,6,FALSE),"")</f>
        <v/>
      </c>
      <c r="AE84" s="31" t="str">
        <f>IF(A84&lt;&gt;"",CONCATENATE("[",A84,"] = {wayshrines={")&amp;IF(M84&lt;&gt;"",CONCATENATE(M84,","),"")&amp;IF(N84&lt;&gt;"",CONCATENATE(N84,","),"")&amp;IF(O84&lt;&gt;"",CONCATENATE(O84,","),"")&amp;CONCATENATE("}")&amp;IF(VALUE(P84)&gt;0,CONCATENATE(", traitsNeeded=",P84),"")&amp;CONCATENATE(", dlcId=",S84,),"")</f>
        <v>[307] = {wayshrines={-1,-1,-1,}, dlcId=0</v>
      </c>
      <c r="AF84" s="31" t="str">
        <f>IF(A84&lt;&gt;"",IF(Q84&lt;&gt;"",CONCATENATE(", zoneIds={",Q84),"")&amp;IF(W84&lt;&gt;"",CONCATENATE(",",W84),"")&amp;IF(AA84&lt;&gt;"",CONCATENATE(",",AA84),"")&amp;IF(Q84&lt;&gt;"",CONCATENATE("}",""),"")&amp;IF(OR(K84="true",K84="false",K84&lt;&gt;""), CONCATENATE(", veteran=", K84), ""),"")</f>
        <v>, veteran=false</v>
      </c>
      <c r="AG84" s="31" t="str">
        <f>IF(A84&lt;&gt;"",IF(I84="Trial",", isTrial=true",IF(I84="Arena",", isArena=true", IF(I84="Monster",", isMonster=true",""))) &amp; IF(L84="true", CONCATENATE(", multiTrialSet=true"), ""),"")</f>
        <v/>
      </c>
      <c r="AH84" s="31" t="str">
        <f>IF(C84&lt;&gt;"",CONCATENATE(" --",C84," / ",B84),"")</f>
        <v xml:space="preserve"> --Draugr Hulk / Schwerfälliger Draugr</v>
      </c>
      <c r="AI84" s="31" t="str">
        <f>IF(A84&lt;&gt;"",IF(VALUE(P84)&gt;0,CONCATENATE("[",A84,"] = true,        --",C84, " / ", B84), ""),"")</f>
        <v/>
      </c>
    </row>
    <row r="85" spans="1:35" x14ac:dyDescent="0.25">
      <c r="A85" s="13">
        <v>135</v>
      </c>
      <c r="B85" t="s">
        <v>1721</v>
      </c>
      <c r="C85" t="s">
        <v>1723</v>
      </c>
      <c r="D85" t="s">
        <v>1722</v>
      </c>
      <c r="K85" t="s">
        <v>101</v>
      </c>
      <c r="L85" t="s">
        <v>101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constants'!$E$3:$L$1002,8,FALSE),"")</f>
        <v/>
      </c>
      <c r="S85" s="28">
        <v>0</v>
      </c>
      <c r="T85" s="3" t="str">
        <f>VLOOKUP(S85,'LibSets constants'!$A$2:$B$16,2,FALSE)</f>
        <v>Included in base game</v>
      </c>
      <c r="W85" s="3" t="str">
        <f>IF(X85&lt;&gt;"",VLOOKUP(X85,'ESO zone constants'!$E$3:$L$1002,6,FALSE),"")</f>
        <v/>
      </c>
      <c r="AA85" s="3" t="str">
        <f>IF(AB85&lt;&gt;"",VLOOKUP(AB85,'ESO zone constants'!$E$3:$L$1002,6,FALSE),"")</f>
        <v/>
      </c>
      <c r="AE85" s="31" t="str">
        <f>IF(A85&lt;&gt;"",CONCATENATE("[",A85,"] = {wayshrines={")&amp;IF(M85&lt;&gt;"",CONCATENATE(M85,","),"")&amp;IF(N85&lt;&gt;"",CONCATENATE(N85,","),"")&amp;IF(O85&lt;&gt;"",CONCATENATE(O85,","),"")&amp;CONCATENATE("}")&amp;IF(VALUE(P85)&gt;0,CONCATENATE(", traitsNeeded=",P85),"")&amp;CONCATENATE(", dlcId=",S85,),"")</f>
        <v>[135] = {wayshrines={-1,-1,-1,}, dlcId=0</v>
      </c>
      <c r="AF85" s="31" t="str">
        <f>IF(A85&lt;&gt;"",IF(Q85&lt;&gt;"",CONCATENATE(", zoneIds={",Q85),"")&amp;IF(W85&lt;&gt;"",CONCATENATE(",",W85),"")&amp;IF(AA85&lt;&gt;"",CONCATENATE(",",AA85),"")&amp;IF(Q85&lt;&gt;"",CONCATENATE("}",""),"")&amp;IF(OR(K85="true",K85="false",K85&lt;&gt;""), CONCATENATE(", veteran=", K85), ""),"")</f>
        <v>, veteran=false</v>
      </c>
      <c r="AG85" s="31" t="str">
        <f>IF(A85&lt;&gt;"",IF(I85="Trial",", isTrial=true",IF(I85="Arena",", isArena=true", IF(I85="Monster",", isMonster=true",""))) &amp; IF(L85="true", CONCATENATE(", multiTrialSet=true"), ""),"")</f>
        <v/>
      </c>
      <c r="AH85" s="31" t="str">
        <f>IF(C85&lt;&gt;"",CONCATENATE(" --",C85," / ",B85),"")</f>
        <v xml:space="preserve"> --Draugr's Heritage / Erbe des Draugrs</v>
      </c>
      <c r="AI85" s="31" t="str">
        <f>IF(A85&lt;&gt;"",IF(VALUE(P85)&gt;0,CONCATENATE("[",A85,"] = true,        --",C85, " / ", B85), ""),"")</f>
        <v/>
      </c>
    </row>
    <row r="86" spans="1:35" x14ac:dyDescent="0.25">
      <c r="A86" s="13">
        <v>335</v>
      </c>
      <c r="B86" t="s">
        <v>2185</v>
      </c>
      <c r="C86" t="s">
        <v>2187</v>
      </c>
      <c r="D86" t="s">
        <v>2186</v>
      </c>
      <c r="K86" t="s">
        <v>101</v>
      </c>
      <c r="L86" t="s">
        <v>101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constants'!$E$3:$L$1002,8,FALSE),"")</f>
        <v/>
      </c>
      <c r="S86" s="28">
        <v>0</v>
      </c>
      <c r="T86" s="3" t="str">
        <f>VLOOKUP(S86,'LibSets constants'!$A$2:$B$16,2,FALSE)</f>
        <v>Included in base game</v>
      </c>
      <c r="W86" s="3" t="str">
        <f>IF(X86&lt;&gt;"",VLOOKUP(X86,'ESO zone constants'!$E$3:$L$1002,6,FALSE),"")</f>
        <v/>
      </c>
      <c r="AA86" s="3" t="str">
        <f>IF(AB86&lt;&gt;"",VLOOKUP(AB86,'ESO zone constants'!$E$3:$L$1002,6,FALSE),"")</f>
        <v/>
      </c>
      <c r="AE86" s="31" t="str">
        <f>IF(A86&lt;&gt;"",CONCATENATE("[",A86,"] = {wayshrines={")&amp;IF(M86&lt;&gt;"",CONCATENATE(M86,","),"")&amp;IF(N86&lt;&gt;"",CONCATENATE(N86,","),"")&amp;IF(O86&lt;&gt;"",CONCATENATE(O86,","),"")&amp;CONCATENATE("}")&amp;IF(VALUE(P86)&gt;0,CONCATENATE(", traitsNeeded=",P86),"")&amp;CONCATENATE(", dlcId=",S86,),"")</f>
        <v>[335] = {wayshrines={-1,-1,-1,}, dlcId=0</v>
      </c>
      <c r="AF86" s="31" t="str">
        <f>IF(A86&lt;&gt;"",IF(Q86&lt;&gt;"",CONCATENATE(", zoneIds={",Q86),"")&amp;IF(W86&lt;&gt;"",CONCATENATE(",",W86),"")&amp;IF(AA86&lt;&gt;"",CONCATENATE(",",AA86),"")&amp;IF(Q86&lt;&gt;"",CONCATENATE("}",""),"")&amp;IF(OR(K86="true",K86="false",K86&lt;&gt;""), CONCATENATE(", veteran=", K86), ""),"")</f>
        <v>, veteran=false</v>
      </c>
      <c r="AG86" s="31" t="str">
        <f>IF(A86&lt;&gt;"",IF(I86="Trial",", isTrial=true",IF(I86="Arena",", isArena=true", IF(I86="Monster",", isMonster=true",""))) &amp; IF(L86="true", CONCATENATE(", multiTrialSet=true"), ""),"")</f>
        <v/>
      </c>
      <c r="AH86" s="31" t="str">
        <f>IF(C86&lt;&gt;"",CONCATENATE(" --",C86," / ",B86),"")</f>
        <v xml:space="preserve"> --Draugr's Rest / Draugrruhe</v>
      </c>
      <c r="AI86" s="31" t="str">
        <f>IF(A86&lt;&gt;"",IF(VALUE(P86)&gt;0,CONCATENATE("[",A86,"] = true,        --",C86, " / ", B86), ""),"")</f>
        <v/>
      </c>
    </row>
    <row r="87" spans="1:35" x14ac:dyDescent="0.25">
      <c r="A87" s="13">
        <v>22</v>
      </c>
      <c r="B87" t="s">
        <v>1398</v>
      </c>
      <c r="C87" t="s">
        <v>1400</v>
      </c>
      <c r="D87" t="s">
        <v>1399</v>
      </c>
      <c r="K87" t="s">
        <v>101</v>
      </c>
      <c r="L87" t="s">
        <v>101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constants'!$E$3:$L$1002,8,FALSE),"")</f>
        <v/>
      </c>
      <c r="S87" s="28">
        <v>0</v>
      </c>
      <c r="T87" s="3" t="str">
        <f>VLOOKUP(S87,'LibSets constants'!$A$2:$B$16,2,FALSE)</f>
        <v>Included in base game</v>
      </c>
      <c r="W87" s="3" t="str">
        <f>IF(X87&lt;&gt;"",VLOOKUP(X87,'ESO zone constants'!$E$3:$L$1002,6,FALSE),"")</f>
        <v/>
      </c>
      <c r="AA87" s="3" t="str">
        <f>IF(AB87&lt;&gt;"",VLOOKUP(AB87,'ESO zone constants'!$E$3:$L$1002,6,FALSE),"")</f>
        <v/>
      </c>
      <c r="AE87" s="31" t="str">
        <f>IF(A87&lt;&gt;"",CONCATENATE("[",A87,"] = {wayshrines={")&amp;IF(M87&lt;&gt;"",CONCATENATE(M87,","),"")&amp;IF(N87&lt;&gt;"",CONCATENATE(N87,","),"")&amp;IF(O87&lt;&gt;"",CONCATENATE(O87,","),"")&amp;CONCATENATE("}")&amp;IF(VALUE(P87)&gt;0,CONCATENATE(", traitsNeeded=",P87),"")&amp;CONCATENATE(", dlcId=",S87,),"")</f>
        <v>[22] = {wayshrines={-1,-1,-1,}, dlcId=0</v>
      </c>
      <c r="AF87" s="31" t="str">
        <f>IF(A87&lt;&gt;"",IF(Q87&lt;&gt;"",CONCATENATE(", zoneIds={",Q87),"")&amp;IF(W87&lt;&gt;"",CONCATENATE(",",W87),"")&amp;IF(AA87&lt;&gt;"",CONCATENATE(",",AA87),"")&amp;IF(Q87&lt;&gt;"",CONCATENATE("}",""),"")&amp;IF(OR(K87="true",K87="false",K87&lt;&gt;""), CONCATENATE(", veteran=", K87), ""),"")</f>
        <v>, veteran=false</v>
      </c>
      <c r="AG87" s="31" t="str">
        <f>IF(A87&lt;&gt;"",IF(I87="Trial",", isTrial=true",IF(I87="Arena",", isArena=true", IF(I87="Monster",", isMonster=true",""))) &amp; IF(L87="true", CONCATENATE(", multiTrialSet=true"), ""),"")</f>
        <v/>
      </c>
      <c r="AH87" s="31" t="str">
        <f>IF(C87&lt;&gt;"",CONCATENATE(" --",C87," / ",B87),"")</f>
        <v xml:space="preserve"> --Dreamer's Mantle / Mantel des Träumers</v>
      </c>
      <c r="AI87" s="31" t="str">
        <f>IF(A87&lt;&gt;"",IF(VALUE(P87)&gt;0,CONCATENATE("[",A87,"] = true,        --",C87, " / ", B87), ""),"")</f>
        <v/>
      </c>
    </row>
    <row r="88" spans="1:35" x14ac:dyDescent="0.25">
      <c r="A88" s="13">
        <v>61</v>
      </c>
      <c r="B88" t="s">
        <v>1503</v>
      </c>
      <c r="C88" t="s">
        <v>1505</v>
      </c>
      <c r="D88" t="s">
        <v>1504</v>
      </c>
      <c r="K88" t="s">
        <v>101</v>
      </c>
      <c r="L88" t="s">
        <v>101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constants'!$E$3:$L$1002,8,FALSE),"")</f>
        <v/>
      </c>
      <c r="S88" s="28">
        <v>0</v>
      </c>
      <c r="T88" s="3" t="str">
        <f>VLOOKUP(S88,'LibSets constants'!$A$2:$B$16,2,FALSE)</f>
        <v>Included in base game</v>
      </c>
      <c r="W88" s="3" t="str">
        <f>IF(X88&lt;&gt;"",VLOOKUP(X88,'ESO zone constants'!$E$3:$L$1002,6,FALSE),"")</f>
        <v/>
      </c>
      <c r="AA88" s="3" t="str">
        <f>IF(AB88&lt;&gt;"",VLOOKUP(AB88,'ESO zone constants'!$E$3:$L$1002,6,FALSE),"")</f>
        <v/>
      </c>
      <c r="AE88" s="31" t="str">
        <f>IF(A88&lt;&gt;"",CONCATENATE("[",A88,"] = {wayshrines={")&amp;IF(M88&lt;&gt;"",CONCATENATE(M88,","),"")&amp;IF(N88&lt;&gt;"",CONCATENATE(N88,","),"")&amp;IF(O88&lt;&gt;"",CONCATENATE(O88,","),"")&amp;CONCATENATE("}")&amp;IF(VALUE(P88)&gt;0,CONCATENATE(", traitsNeeded=",P88),"")&amp;CONCATENATE(", dlcId=",S88,),"")</f>
        <v>[61] = {wayshrines={-1,-1,-1,}, dlcId=0</v>
      </c>
      <c r="AF88" s="31" t="str">
        <f>IF(A88&lt;&gt;"",IF(Q88&lt;&gt;"",CONCATENATE(", zoneIds={",Q88),"")&amp;IF(W88&lt;&gt;"",CONCATENATE(",",W88),"")&amp;IF(AA88&lt;&gt;"",CONCATENATE(",",AA88),"")&amp;IF(Q88&lt;&gt;"",CONCATENATE("}",""),"")&amp;IF(OR(K88="true",K88="false",K88&lt;&gt;""), CONCATENATE(", veteran=", K88), ""),"")</f>
        <v>, veteran=false</v>
      </c>
      <c r="AG88" s="31" t="str">
        <f>IF(A88&lt;&gt;"",IF(I88="Trial",", isTrial=true",IF(I88="Arena",", isArena=true", IF(I88="Monster",", isMonster=true",""))) &amp; IF(L88="true", CONCATENATE(", multiTrialSet=true"), ""),"")</f>
        <v/>
      </c>
      <c r="AH88" s="31" t="str">
        <f>IF(C88&lt;&gt;"",CONCATENATE(" --",C88," / ",B88),"")</f>
        <v xml:space="preserve"> --Dreugh King Slayer / Dreughkönigsschlächter</v>
      </c>
      <c r="AI88" s="31" t="str">
        <f>IF(A88&lt;&gt;"",IF(VALUE(P88)&gt;0,CONCATENATE("[",A88,"] = true,        --",C88, " / ", B88), ""),"")</f>
        <v/>
      </c>
    </row>
    <row r="89" spans="1:35" x14ac:dyDescent="0.25">
      <c r="A89" s="13">
        <v>102</v>
      </c>
      <c r="B89" t="s">
        <v>1625</v>
      </c>
      <c r="C89" t="s">
        <v>1627</v>
      </c>
      <c r="D89" t="s">
        <v>1626</v>
      </c>
      <c r="K89" t="s">
        <v>101</v>
      </c>
      <c r="L89" t="s">
        <v>101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constants'!$E$3:$L$1002,8,FALSE),"")</f>
        <v/>
      </c>
      <c r="S89" s="28">
        <v>0</v>
      </c>
      <c r="T89" s="3" t="str">
        <f>VLOOKUP(S89,'LibSets constants'!$A$2:$B$16,2,FALSE)</f>
        <v>Included in base game</v>
      </c>
      <c r="W89" s="3" t="str">
        <f>IF(X89&lt;&gt;"",VLOOKUP(X89,'ESO zone constants'!$E$3:$L$1002,6,FALSE),"")</f>
        <v/>
      </c>
      <c r="AA89" s="3" t="str">
        <f>IF(AB89&lt;&gt;"",VLOOKUP(AB89,'ESO zone constants'!$E$3:$L$1002,6,FALSE),"")</f>
        <v/>
      </c>
      <c r="AE89" s="31" t="str">
        <f>IF(A89&lt;&gt;"",CONCATENATE("[",A89,"] = {wayshrines={")&amp;IF(M89&lt;&gt;"",CONCATENATE(M89,","),"")&amp;IF(N89&lt;&gt;"",CONCATENATE(N89,","),"")&amp;IF(O89&lt;&gt;"",CONCATENATE(O89,","),"")&amp;CONCATENATE("}")&amp;IF(VALUE(P89)&gt;0,CONCATENATE(", traitsNeeded=",P89),"")&amp;CONCATENATE(", dlcId=",S89,),"")</f>
        <v>[102] = {wayshrines={-1,-1,-1,}, dlcId=0</v>
      </c>
      <c r="AF89" s="31" t="str">
        <f>IF(A89&lt;&gt;"",IF(Q89&lt;&gt;"",CONCATENATE(", zoneIds={",Q89),"")&amp;IF(W89&lt;&gt;"",CONCATENATE(",",W89),"")&amp;IF(AA89&lt;&gt;"",CONCATENATE(",",AA89),"")&amp;IF(Q89&lt;&gt;"",CONCATENATE("}",""),"")&amp;IF(OR(K89="true",K89="false",K89&lt;&gt;""), CONCATENATE(", veteran=", K89), ""),"")</f>
        <v>, veteran=false</v>
      </c>
      <c r="AG89" s="31" t="str">
        <f>IF(A89&lt;&gt;"",IF(I89="Trial",", isTrial=true",IF(I89="Arena",", isArena=true", IF(I89="Monster",", isMonster=true",""))) &amp; IF(L89="true", CONCATENATE(", multiTrialSet=true"), ""),"")</f>
        <v/>
      </c>
      <c r="AH89" s="31" t="str">
        <f>IF(C89&lt;&gt;"",CONCATENATE(" --",C89," / ",B89),"")</f>
        <v xml:space="preserve"> --Duneripper's Scales / Schuppen des Dünenbrechers</v>
      </c>
      <c r="AI89" s="31" t="str">
        <f>IF(A89&lt;&gt;"",IF(VALUE(P89)&gt;0,CONCATENATE("[",A89,"] = true,        --",C89, " / ", B89), ""),"")</f>
        <v/>
      </c>
    </row>
    <row r="90" spans="1:35" x14ac:dyDescent="0.25">
      <c r="A90" s="13">
        <v>71</v>
      </c>
      <c r="B90" t="s">
        <v>1533</v>
      </c>
      <c r="C90" t="s">
        <v>1535</v>
      </c>
      <c r="D90" t="s">
        <v>1534</v>
      </c>
      <c r="K90" t="s">
        <v>101</v>
      </c>
      <c r="L90" t="s">
        <v>101</v>
      </c>
      <c r="M90">
        <v>-1</v>
      </c>
      <c r="N90">
        <v>-1</v>
      </c>
      <c r="O90">
        <v>-1</v>
      </c>
      <c r="P90">
        <v>0</v>
      </c>
      <c r="Q90" s="3" t="str">
        <f>IF(R90&lt;&gt;"",VLOOKUP(R90,'ESO zone constants'!$E$3:$L$1002,8,FALSE),"")</f>
        <v/>
      </c>
      <c r="S90" s="28">
        <v>0</v>
      </c>
      <c r="T90" s="3" t="str">
        <f>VLOOKUP(S90,'LibSets constants'!$A$2:$B$16,2,FALSE)</f>
        <v>Included in base game</v>
      </c>
      <c r="W90" s="3" t="str">
        <f>IF(X90&lt;&gt;"",VLOOKUP(X90,'ESO zone constants'!$E$3:$L$1002,6,FALSE),"")</f>
        <v/>
      </c>
      <c r="AA90" s="3" t="str">
        <f>IF(AB90&lt;&gt;"",VLOOKUP(AB90,'ESO zone constants'!$E$3:$L$1002,6,FALSE),"")</f>
        <v/>
      </c>
      <c r="AE90" s="31" t="str">
        <f>IF(A90&lt;&gt;"",CONCATENATE("[",A90,"] = {wayshrines={")&amp;IF(M90&lt;&gt;"",CONCATENATE(M90,","),"")&amp;IF(N90&lt;&gt;"",CONCATENATE(N90,","),"")&amp;IF(O90&lt;&gt;"",CONCATENATE(O90,","),"")&amp;CONCATENATE("}")&amp;IF(VALUE(P90)&gt;0,CONCATENATE(", traitsNeeded=",P90),"")&amp;CONCATENATE(", dlcId=",S90,),"")</f>
        <v>[71] = {wayshrines={-1,-1,-1,}, dlcId=0</v>
      </c>
      <c r="AF90" s="31" t="str">
        <f>IF(A90&lt;&gt;"",IF(Q90&lt;&gt;"",CONCATENATE(", zoneIds={",Q90),"")&amp;IF(W90&lt;&gt;"",CONCATENATE(",",W90),"")&amp;IF(AA90&lt;&gt;"",CONCATENATE(",",AA90),"")&amp;IF(Q90&lt;&gt;"",CONCATENATE("}",""),"")&amp;IF(OR(K90="true",K90="false",K90&lt;&gt;""), CONCATENATE(", veteran=", K90), ""),"")</f>
        <v>, veteran=false</v>
      </c>
      <c r="AG90" s="31" t="str">
        <f>IF(A90&lt;&gt;"",IF(I90="Trial",", isTrial=true",IF(I90="Arena",", isArena=true", IF(I90="Monster",", isMonster=true",""))) &amp; IF(L90="true", CONCATENATE(", multiTrialSet=true"), ""),"")</f>
        <v/>
      </c>
      <c r="AH90" s="31" t="str">
        <f>IF(C90&lt;&gt;"",CONCATENATE(" --",C90," / ",B90),"")</f>
        <v xml:space="preserve"> --Durok's Bane / Duroks Fluch</v>
      </c>
      <c r="AI90" s="31" t="str">
        <f>IF(A90&lt;&gt;"",IF(VALUE(P90)&gt;0,CONCATENATE("[",A90,"] = true,        --",C90, " / ", B90), ""),"")</f>
        <v/>
      </c>
    </row>
    <row r="91" spans="1:35" x14ac:dyDescent="0.25">
      <c r="A91" s="13">
        <v>130</v>
      </c>
      <c r="B91" t="s">
        <v>1706</v>
      </c>
      <c r="C91" t="s">
        <v>1708</v>
      </c>
      <c r="D91" t="s">
        <v>1707</v>
      </c>
      <c r="K91" t="s">
        <v>101</v>
      </c>
      <c r="L91" t="s">
        <v>101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constants'!$E$3:$L$1002,8,FALSE),"")</f>
        <v/>
      </c>
      <c r="S91" s="28">
        <v>0</v>
      </c>
      <c r="T91" s="3" t="str">
        <f>VLOOKUP(S91,'LibSets constants'!$A$2:$B$16,2,FALSE)</f>
        <v>Included in base game</v>
      </c>
      <c r="W91" s="3" t="str">
        <f>IF(X91&lt;&gt;"",VLOOKUP(X91,'ESO zone constants'!$E$3:$L$1002,6,FALSE),"")</f>
        <v/>
      </c>
      <c r="AA91" s="3" t="str">
        <f>IF(AB91&lt;&gt;"",VLOOKUP(AB91,'ESO zone constants'!$E$3:$L$1002,6,FALSE),"")</f>
        <v/>
      </c>
      <c r="AE91" s="31" t="str">
        <f>IF(A91&lt;&gt;"",CONCATENATE("[",A91,"] = {wayshrines={")&amp;IF(M91&lt;&gt;"",CONCATENATE(M91,","),"")&amp;IF(N91&lt;&gt;"",CONCATENATE(N91,","),"")&amp;IF(O91&lt;&gt;"",CONCATENATE(O91,","),"")&amp;CONCATENATE("}")&amp;IF(VALUE(P91)&gt;0,CONCATENATE(", traitsNeeded=",P91),"")&amp;CONCATENATE(", dlcId=",S91,),"")</f>
        <v>[130] = {wayshrines={-1,-1,-1,}, dlcId=0</v>
      </c>
      <c r="AF91" s="31" t="str">
        <f>IF(A91&lt;&gt;"",IF(Q91&lt;&gt;"",CONCATENATE(", zoneIds={",Q91),"")&amp;IF(W91&lt;&gt;"",CONCATENATE(",",W91),"")&amp;IF(AA91&lt;&gt;"",CONCATENATE(",",AA91),"")&amp;IF(Q91&lt;&gt;"",CONCATENATE("}",""),"")&amp;IF(OR(K91="true",K91="false",K91&lt;&gt;""), CONCATENATE(", veteran=", K91), ""),"")</f>
        <v>, veteran=false</v>
      </c>
      <c r="AG91" s="31" t="str">
        <f>IF(A91&lt;&gt;"",IF(I91="Trial",", isTrial=true",IF(I91="Arena",", isArena=true", IF(I91="Monster",", isMonster=true",""))) &amp; IF(L91="true", CONCATENATE(", multiTrialSet=true"), ""),"")</f>
        <v/>
      </c>
      <c r="AH91" s="31" t="str">
        <f>IF(C91&lt;&gt;"",CONCATENATE(" --",C91," / ",B91),"")</f>
        <v xml:space="preserve"> --Eagle Eye / Adlerauge</v>
      </c>
      <c r="AI91" s="31" t="str">
        <f>IF(A91&lt;&gt;"",IF(VALUE(P91)&gt;0,CONCATENATE("[",A91,"] = true,        --",C91, " / ", B91), ""),"")</f>
        <v/>
      </c>
    </row>
    <row r="92" spans="1:35" x14ac:dyDescent="0.25">
      <c r="A92" s="5">
        <v>341</v>
      </c>
      <c r="B92" t="s">
        <v>2203</v>
      </c>
      <c r="C92" t="s">
        <v>4</v>
      </c>
      <c r="D92" t="s">
        <v>2204</v>
      </c>
      <c r="I92" t="s">
        <v>2556</v>
      </c>
      <c r="J92">
        <v>3</v>
      </c>
      <c r="K92" t="s">
        <v>2465</v>
      </c>
      <c r="L92" t="s">
        <v>101</v>
      </c>
      <c r="M92">
        <v>-1</v>
      </c>
      <c r="N92">
        <v>-1</v>
      </c>
      <c r="O92">
        <v>-1</v>
      </c>
      <c r="P92">
        <v>0</v>
      </c>
      <c r="Q92" s="3">
        <f>IF(R92&lt;&gt;"",VLOOKUP(R92,'ESO zone constants'!$E$3:$L$1002,8,FALSE),"")</f>
        <v>973</v>
      </c>
      <c r="R92" t="s">
        <v>45</v>
      </c>
      <c r="S92" s="28">
        <v>7</v>
      </c>
      <c r="T92" s="3" t="str">
        <f>VLOOKUP(S92,'LibSets constants'!$A$2:$B$16,2,FALSE)</f>
        <v>Horns of the Reach</v>
      </c>
      <c r="U92" t="s">
        <v>2562</v>
      </c>
      <c r="W92" s="3" t="str">
        <f>IF(X92&lt;&gt;"",VLOOKUP(X92,'ESO zone constants'!$E$3:$L$1002,6,FALSE),"")</f>
        <v/>
      </c>
      <c r="AA92" s="32" t="str">
        <f>IF(AB92&lt;&gt;"",VLOOKUP(AB92,'ESO zone constants'!$E$3:$L$1002,6,FALSE),"")</f>
        <v/>
      </c>
      <c r="AE92" s="31" t="str">
        <f>IF(A92&lt;&gt;"",CONCATENATE("[",A92,"] = {wayshrines={")&amp;IF(M92&lt;&gt;"",CONCATENATE(M92,","),"")&amp;IF(N92&lt;&gt;"",CONCATENATE(N92,","),"")&amp;IF(O92&lt;&gt;"",CONCATENATE(O92,","),"")&amp;CONCATENATE("}")&amp;IF(VALUE(P92)&gt;0,CONCATENATE(", traitsNeeded=",P92),"")&amp;CONCATENATE(", dlcId=",S92,),"")</f>
        <v>[341] = {wayshrines={-1,-1,-1,}, dlcId=7</v>
      </c>
      <c r="AF92" s="31" t="str">
        <f>IF(A92&lt;&gt;"",IF(Q92&lt;&gt;"",CONCATENATE(", zoneIds={",Q92),"")&amp;IF(W92&lt;&gt;"",CONCATENATE(",",W92),"")&amp;IF(AA92&lt;&gt;"",CONCATENATE(",",AA92),"")&amp;IF(Q92&lt;&gt;"",CONCATENATE("}",""),"")&amp;IF(OR(K92="true",K92="false",K92&lt;&gt;""), CONCATENATE(", veteran=", K92), ""),"")</f>
        <v>, zoneIds={973}, veteran={EQUIP_TYPE_HEAD=true, EQUIP_TYPE_SHOULDERS=false}</v>
      </c>
      <c r="AG92" s="31" t="str">
        <f>IF(A92&lt;&gt;"",IF(I92="Trial",", isTrial=true",IF(I92="Arena",", isArena=true", IF(I92="Monster",", isMonster=true",""))) &amp; IF(L92="true", CONCATENATE(", multiTrialSet=true"), ""),"")</f>
        <v>, isMonster=true</v>
      </c>
      <c r="AH92" s="31" t="str">
        <f>IF(C92&lt;&gt;"",CONCATENATE(" --",C92," / ",B92),"")</f>
        <v xml:space="preserve"> --Earthgore / Erdbluter</v>
      </c>
      <c r="AI92" s="31" t="str">
        <f>IF(A92&lt;&gt;"",IF(VALUE(P92)&gt;0,CONCATENATE("[",A92,"] = true,        --",C92, " / ", B92), ""),"")</f>
        <v/>
      </c>
    </row>
    <row r="93" spans="1:35" x14ac:dyDescent="0.25">
      <c r="A93" s="13">
        <v>122</v>
      </c>
      <c r="B93" t="s">
        <v>1682</v>
      </c>
      <c r="C93" t="s">
        <v>1684</v>
      </c>
      <c r="D93" t="s">
        <v>1683</v>
      </c>
      <c r="K93" t="s">
        <v>101</v>
      </c>
      <c r="L93" t="s">
        <v>101</v>
      </c>
      <c r="M93">
        <v>-1</v>
      </c>
      <c r="N93">
        <v>-1</v>
      </c>
      <c r="O93">
        <v>-1</v>
      </c>
      <c r="P93">
        <v>0</v>
      </c>
      <c r="Q93" s="3" t="str">
        <f>IF(R93&lt;&gt;"",VLOOKUP(R93,'ESO zone constants'!$E$3:$L$1002,8,FALSE),"")</f>
        <v/>
      </c>
      <c r="S93" s="28">
        <v>0</v>
      </c>
      <c r="T93" s="3" t="str">
        <f>VLOOKUP(S93,'LibSets constants'!$A$2:$B$16,2,FALSE)</f>
        <v>Included in base game</v>
      </c>
      <c r="W93" s="3" t="str">
        <f>IF(X93&lt;&gt;"",VLOOKUP(X93,'ESO zone constants'!$E$3:$L$1002,6,FALSE),"")</f>
        <v/>
      </c>
      <c r="AA93" s="3" t="str">
        <f>IF(AB93&lt;&gt;"",VLOOKUP(AB93,'ESO zone constants'!$E$3:$L$1002,6,FALSE),"")</f>
        <v/>
      </c>
      <c r="AE93" s="31" t="str">
        <f>IF(A93&lt;&gt;"",CONCATENATE("[",A93,"] = {wayshrines={")&amp;IF(M93&lt;&gt;"",CONCATENATE(M93,","),"")&amp;IF(N93&lt;&gt;"",CONCATENATE(N93,","),"")&amp;IF(O93&lt;&gt;"",CONCATENATE(O93,","),"")&amp;CONCATENATE("}")&amp;IF(VALUE(P93)&gt;0,CONCATENATE(", traitsNeeded=",P93),"")&amp;CONCATENATE(", dlcId=",S93,),"")</f>
        <v>[122] = {wayshrines={-1,-1,-1,}, dlcId=0</v>
      </c>
      <c r="AF93" s="31" t="str">
        <f>IF(A93&lt;&gt;"",IF(Q93&lt;&gt;"",CONCATENATE(", zoneIds={",Q93),"")&amp;IF(W93&lt;&gt;"",CONCATENATE(",",W93),"")&amp;IF(AA93&lt;&gt;"",CONCATENATE(",",AA93),"")&amp;IF(Q93&lt;&gt;"",CONCATENATE("}",""),"")&amp;IF(OR(K93="true",K93="false",K93&lt;&gt;""), CONCATENATE(", veteran=", K93), ""),"")</f>
        <v>, veteran=false</v>
      </c>
      <c r="AG93" s="31" t="str">
        <f>IF(A93&lt;&gt;"",IF(I93="Trial",", isTrial=true",IF(I93="Arena",", isArena=true", IF(I93="Monster",", isMonster=true",""))) &amp; IF(L93="true", CONCATENATE(", multiTrialSet=true"), ""),"")</f>
        <v/>
      </c>
      <c r="AH93" s="31" t="str">
        <f>IF(C93&lt;&gt;"",CONCATENATE(" --",C93," / ",B93),"")</f>
        <v xml:space="preserve"> --Ebon Armory / Ebenerzarsenal</v>
      </c>
      <c r="AI93" s="31" t="str">
        <f>IF(A93&lt;&gt;"",IF(VALUE(P93)&gt;0,CONCATENATE("[",A93,"] = true,        --",C93, " / ", B93), ""),"")</f>
        <v/>
      </c>
    </row>
    <row r="94" spans="1:35" x14ac:dyDescent="0.25">
      <c r="A94" s="13">
        <v>215</v>
      </c>
      <c r="B94" t="s">
        <v>1898</v>
      </c>
      <c r="C94" t="s">
        <v>1900</v>
      </c>
      <c r="D94" t="s">
        <v>1899</v>
      </c>
      <c r="I94" t="s">
        <v>2468</v>
      </c>
      <c r="K94" t="s">
        <v>101</v>
      </c>
      <c r="L94" t="s">
        <v>101</v>
      </c>
      <c r="M94">
        <v>-1</v>
      </c>
      <c r="N94">
        <v>-1</v>
      </c>
      <c r="O94">
        <v>-1</v>
      </c>
      <c r="P94">
        <v>0</v>
      </c>
      <c r="Q94" s="3">
        <f>IF(R94&lt;&gt;"",VLOOKUP(R94,'ESO zone constants'!$E$3:$L$1002,8,FALSE),"")</f>
        <v>677</v>
      </c>
      <c r="R94" t="s">
        <v>499</v>
      </c>
      <c r="S94" s="28">
        <v>2</v>
      </c>
      <c r="T94" s="3" t="str">
        <f>VLOOKUP(S94,'LibSets constants'!$A$2:$B$16,2,FALSE)</f>
        <v>Orsinium</v>
      </c>
      <c r="U94" t="s">
        <v>2591</v>
      </c>
      <c r="W94" s="3" t="str">
        <f>IF(X94&lt;&gt;"",VLOOKUP(X94,'ESO zone constants'!$E$3:$L$1002,6,FALSE),"")</f>
        <v/>
      </c>
      <c r="AA94" s="3" t="str">
        <f>IF(AB94&lt;&gt;"",VLOOKUP(AB94,'ESO zone constants'!$E$3:$L$1002,6,FALSE),"")</f>
        <v/>
      </c>
      <c r="AE94" s="31" t="str">
        <f>IF(A94&lt;&gt;"",CONCATENATE("[",A94,"] = {wayshrines={")&amp;IF(M94&lt;&gt;"",CONCATENATE(M94,","),"")&amp;IF(N94&lt;&gt;"",CONCATENATE(N94,","),"")&amp;IF(O94&lt;&gt;"",CONCATENATE(O94,","),"")&amp;CONCATENATE("}")&amp;IF(VALUE(P94)&gt;0,CONCATENATE(", traitsNeeded=",P94),"")&amp;CONCATENATE(", dlcId=",S94,),"")</f>
        <v>[215] = {wayshrines={-1,-1,-1,}, dlcId=2</v>
      </c>
      <c r="AF94" s="31" t="str">
        <f>IF(A94&lt;&gt;"",IF(Q94&lt;&gt;"",CONCATENATE(", zoneIds={",Q94),"")&amp;IF(W94&lt;&gt;"",CONCATENATE(",",W94),"")&amp;IF(AA94&lt;&gt;"",CONCATENATE(",",AA94),"")&amp;IF(Q94&lt;&gt;"",CONCATENATE("}",""),"")&amp;IF(OR(K94="true",K94="false",K94&lt;&gt;""), CONCATENATE(", veteran=", K94), ""),"")</f>
        <v>, zoneIds={677}, veteran=false</v>
      </c>
      <c r="AG94" s="31" t="str">
        <f>IF(A94&lt;&gt;"",IF(I94="Trial",", isTrial=true",IF(I94="Arena",", isArena=true", IF(I94="Monster",", isMonster=true",""))) &amp; IF(L94="true", CONCATENATE(", multiTrialSet=true"), ""),"")</f>
        <v>, isArena=true</v>
      </c>
      <c r="AH94" s="31" t="str">
        <f>IF(C94&lt;&gt;"",CONCATENATE(" --",C94," / ",B94),"")</f>
        <v xml:space="preserve"> --Elemental Succession / Elementarfolge</v>
      </c>
      <c r="AI94" s="31" t="str">
        <f>IF(A94&lt;&gt;"",IF(VALUE(P94)&gt;0,CONCATENATE("[",A94,"] = true,        --",C94, " / ", B94), ""),"")</f>
        <v/>
      </c>
    </row>
    <row r="95" spans="1:35" x14ac:dyDescent="0.25">
      <c r="A95" s="13">
        <v>83</v>
      </c>
      <c r="B95" t="s">
        <v>1569</v>
      </c>
      <c r="C95" t="s">
        <v>1571</v>
      </c>
      <c r="D95" t="s">
        <v>1570</v>
      </c>
      <c r="K95" t="s">
        <v>101</v>
      </c>
      <c r="L95" t="s">
        <v>101</v>
      </c>
      <c r="M95">
        <v>-1</v>
      </c>
      <c r="N95">
        <v>-1</v>
      </c>
      <c r="O95">
        <v>-1</v>
      </c>
      <c r="P95">
        <v>0</v>
      </c>
      <c r="Q95" s="3" t="str">
        <f>IF(R95&lt;&gt;"",VLOOKUP(R95,'ESO zone constants'!$E$3:$L$1002,8,FALSE),"")</f>
        <v/>
      </c>
      <c r="S95" s="28">
        <v>0</v>
      </c>
      <c r="T95" s="3" t="str">
        <f>VLOOKUP(S95,'LibSets constants'!$A$2:$B$16,2,FALSE)</f>
        <v>Included in base game</v>
      </c>
      <c r="W95" s="3" t="str">
        <f>IF(X95&lt;&gt;"",VLOOKUP(X95,'ESO zone constants'!$E$3:$L$1002,6,FALSE),"")</f>
        <v/>
      </c>
      <c r="AA95" s="3" t="str">
        <f>IF(AB95&lt;&gt;"",VLOOKUP(AB95,'ESO zone constants'!$E$3:$L$1002,6,FALSE),"")</f>
        <v/>
      </c>
      <c r="AE95" s="31" t="str">
        <f>IF(A95&lt;&gt;"",CONCATENATE("[",A95,"] = {wayshrines={")&amp;IF(M95&lt;&gt;"",CONCATENATE(M95,","),"")&amp;IF(N95&lt;&gt;"",CONCATENATE(N95,","),"")&amp;IF(O95&lt;&gt;"",CONCATENATE(O95,","),"")&amp;CONCATENATE("}")&amp;IF(VALUE(P95)&gt;0,CONCATENATE(", traitsNeeded=",P95),"")&amp;CONCATENATE(", dlcId=",S95,),"")</f>
        <v>[83] = {wayshrines={-1,-1,-1,}, dlcId=0</v>
      </c>
      <c r="AF95" s="31" t="str">
        <f>IF(A95&lt;&gt;"",IF(Q95&lt;&gt;"",CONCATENATE(", zoneIds={",Q95),"")&amp;IF(W95&lt;&gt;"",CONCATENATE(",",W95),"")&amp;IF(AA95&lt;&gt;"",CONCATENATE(",",AA95),"")&amp;IF(Q95&lt;&gt;"",CONCATENATE("}",""),"")&amp;IF(OR(K95="true",K95="false",K95&lt;&gt;""), CONCATENATE(", veteran=", K95), ""),"")</f>
        <v>, veteran=false</v>
      </c>
      <c r="AG95" s="31" t="str">
        <f>IF(A95&lt;&gt;"",IF(I95="Trial",", isTrial=true",IF(I95="Arena",", isArena=true", IF(I95="Monster",", isMonster=true",""))) &amp; IF(L95="true", CONCATENATE(", multiTrialSet=true"), ""),"")</f>
        <v/>
      </c>
      <c r="AH95" s="31" t="str">
        <f>IF(C95&lt;&gt;"",CONCATENATE(" --",C95," / ",B95),"")</f>
        <v xml:space="preserve"> --Elf Bane / Elfenfluch</v>
      </c>
      <c r="AI95" s="31" t="str">
        <f>IF(A95&lt;&gt;"",IF(VALUE(P95)&gt;0,CONCATENATE("[",A95,"] = true,        --",C95, " / ", B95), ""),"")</f>
        <v/>
      </c>
    </row>
    <row r="96" spans="1:35" x14ac:dyDescent="0.25">
      <c r="A96" s="13">
        <v>158</v>
      </c>
      <c r="B96" t="s">
        <v>1772</v>
      </c>
      <c r="C96" t="s">
        <v>1774</v>
      </c>
      <c r="D96" t="s">
        <v>1773</v>
      </c>
      <c r="K96" t="s">
        <v>101</v>
      </c>
      <c r="L96" t="s">
        <v>101</v>
      </c>
      <c r="M96">
        <v>-1</v>
      </c>
      <c r="N96">
        <v>-1</v>
      </c>
      <c r="O96">
        <v>-1</v>
      </c>
      <c r="P96">
        <v>0</v>
      </c>
      <c r="Q96" s="3" t="str">
        <f>IF(R96&lt;&gt;"",VLOOKUP(R96,'ESO zone constants'!$E$3:$L$1002,8,FALSE),"")</f>
        <v/>
      </c>
      <c r="S96" s="28">
        <v>0</v>
      </c>
      <c r="T96" s="3" t="str">
        <f>VLOOKUP(S96,'LibSets constants'!$A$2:$B$16,2,FALSE)</f>
        <v>Included in base game</v>
      </c>
      <c r="W96" s="3" t="str">
        <f>IF(X96&lt;&gt;"",VLOOKUP(X96,'ESO zone constants'!$E$3:$L$1002,6,FALSE),"")</f>
        <v/>
      </c>
      <c r="AA96" s="3" t="str">
        <f>IF(AB96&lt;&gt;"",VLOOKUP(AB96,'ESO zone constants'!$E$3:$L$1002,6,FALSE),"")</f>
        <v/>
      </c>
      <c r="AE96" s="31" t="str">
        <f>IF(A96&lt;&gt;"",CONCATENATE("[",A96,"] = {wayshrines={")&amp;IF(M96&lt;&gt;"",CONCATENATE(M96,","),"")&amp;IF(N96&lt;&gt;"",CONCATENATE(N96,","),"")&amp;IF(O96&lt;&gt;"",CONCATENATE(O96,","),"")&amp;CONCATENATE("}")&amp;IF(VALUE(P96)&gt;0,CONCATENATE(", traitsNeeded=",P96),"")&amp;CONCATENATE(", dlcId=",S96,),"")</f>
        <v>[158] = {wayshrines={-1,-1,-1,}, dlcId=0</v>
      </c>
      <c r="AF96" s="31" t="str">
        <f>IF(A96&lt;&gt;"",IF(Q96&lt;&gt;"",CONCATENATE(", zoneIds={",Q96),"")&amp;IF(W96&lt;&gt;"",CONCATENATE(",",W96),"")&amp;IF(AA96&lt;&gt;"",CONCATENATE(",",AA96),"")&amp;IF(Q96&lt;&gt;"",CONCATENATE("}",""),"")&amp;IF(OR(K96="true",K96="false",K96&lt;&gt;""), CONCATENATE(", veteran=", K96), ""),"")</f>
        <v>, veteran=false</v>
      </c>
      <c r="AG96" s="31" t="str">
        <f>IF(A96&lt;&gt;"",IF(I96="Trial",", isTrial=true",IF(I96="Arena",", isArena=true", IF(I96="Monster",", isMonster=true",""))) &amp; IF(L96="true", CONCATENATE(", multiTrialSet=true"), ""),"")</f>
        <v/>
      </c>
      <c r="AH96" s="31" t="str">
        <f>IF(C96&lt;&gt;"",CONCATENATE(" --",C96," / ",B96),"")</f>
        <v xml:space="preserve"> --Embershield / Glutschild</v>
      </c>
      <c r="AI96" s="31" t="str">
        <f>IF(A96&lt;&gt;"",IF(VALUE(P96)&gt;0,CONCATENATE("[",A96,"] = true,        --",C96, " / ", B96), ""),"")</f>
        <v/>
      </c>
    </row>
    <row r="97" spans="1:35" x14ac:dyDescent="0.25">
      <c r="A97" s="13">
        <v>204</v>
      </c>
      <c r="B97" t="s">
        <v>1871</v>
      </c>
      <c r="C97" t="s">
        <v>1872</v>
      </c>
      <c r="D97" t="s">
        <v>1872</v>
      </c>
      <c r="K97" t="s">
        <v>101</v>
      </c>
      <c r="L97" t="s">
        <v>101</v>
      </c>
      <c r="M97">
        <v>-1</v>
      </c>
      <c r="N97">
        <v>-1</v>
      </c>
      <c r="O97">
        <v>-1</v>
      </c>
      <c r="P97">
        <v>0</v>
      </c>
      <c r="Q97" s="3">
        <f>IF(R97&lt;&gt;"",VLOOKUP(R97,'ESO zone constants'!$E$3:$L$1002,8,FALSE),"")</f>
        <v>1052</v>
      </c>
      <c r="R97" t="s">
        <v>73</v>
      </c>
      <c r="S97" s="28">
        <v>0</v>
      </c>
      <c r="T97" s="3" t="str">
        <f>VLOOKUP(S97,'LibSets constants'!$A$2:$B$16,2,FALSE)</f>
        <v>Included in base game</v>
      </c>
      <c r="W97" s="3" t="str">
        <f>IF(X97&lt;&gt;"",VLOOKUP(X97,'ESO zone constants'!$E$3:$L$1002,6,FALSE),"")</f>
        <v/>
      </c>
      <c r="AA97" s="3" t="str">
        <f>IF(AB97&lt;&gt;"",VLOOKUP(AB97,'ESO zone constants'!$E$3:$L$1002,6,FALSE),"")</f>
        <v/>
      </c>
      <c r="AE97" s="31" t="str">
        <f>IF(A97&lt;&gt;"",CONCATENATE("[",A97,"] = {wayshrines={")&amp;IF(M97&lt;&gt;"",CONCATENATE(M97,","),"")&amp;IF(N97&lt;&gt;"",CONCATENATE(N97,","),"")&amp;IF(O97&lt;&gt;"",CONCATENATE(O97,","),"")&amp;CONCATENATE("}")&amp;IF(VALUE(P97)&gt;0,CONCATENATE(", traitsNeeded=",P97),"")&amp;CONCATENATE(", dlcId=",S97,),"")</f>
        <v>[204] = {wayshrines={-1,-1,-1,}, dlcId=0</v>
      </c>
      <c r="AF97" s="31" t="str">
        <f>IF(A97&lt;&gt;"",IF(Q97&lt;&gt;"",CONCATENATE(", zoneIds={",Q97),"")&amp;IF(W97&lt;&gt;"",CONCATENATE(",",W97),"")&amp;IF(AA97&lt;&gt;"",CONCATENATE(",",AA97),"")&amp;IF(Q97&lt;&gt;"",CONCATENATE("}",""),"")&amp;IF(OR(K97="true",K97="false",K97&lt;&gt;""), CONCATENATE(", veteran=", K97), ""),"")</f>
        <v>, zoneIds={1052}, veteran=false</v>
      </c>
      <c r="AG97" s="31" t="str">
        <f>IF(A97&lt;&gt;"",IF(I97="Trial",", isTrial=true",IF(I97="Arena",", isArena=true", IF(I97="Monster",", isMonster=true",""))) &amp; IF(L97="true", CONCATENATE(", multiTrialSet=true"), ""),"")</f>
        <v/>
      </c>
      <c r="AH97" s="31" t="str">
        <f>IF(C97&lt;&gt;"",CONCATENATE(" --",C97," / ",B97),"")</f>
        <v xml:space="preserve"> --Endurance / Beständigkeit</v>
      </c>
      <c r="AI97" s="31" t="str">
        <f>IF(A97&lt;&gt;"",IF(VALUE(P97)&gt;0,CONCATENATE("[",A97,"] = true,        --",C97, " / ", B97), ""),"")</f>
        <v/>
      </c>
    </row>
    <row r="98" spans="1:35" x14ac:dyDescent="0.25">
      <c r="A98" s="5">
        <v>166</v>
      </c>
      <c r="B98" t="s">
        <v>1792</v>
      </c>
      <c r="C98" t="s">
        <v>5</v>
      </c>
      <c r="D98" t="s">
        <v>1793</v>
      </c>
      <c r="I98" t="s">
        <v>2556</v>
      </c>
      <c r="J98">
        <v>2</v>
      </c>
      <c r="K98" t="s">
        <v>2465</v>
      </c>
      <c r="L98" t="s">
        <v>101</v>
      </c>
      <c r="M98">
        <v>-1</v>
      </c>
      <c r="N98">
        <v>-1</v>
      </c>
      <c r="O98">
        <v>-1</v>
      </c>
      <c r="P98">
        <v>0</v>
      </c>
      <c r="Q98" s="3">
        <f>IF(R98&lt;&gt;"",VLOOKUP(R98,'ESO zone constants'!$E$3:$L$1002,8,FALSE),"")</f>
        <v>930</v>
      </c>
      <c r="R98" t="s">
        <v>46</v>
      </c>
      <c r="S98" s="28">
        <v>0</v>
      </c>
      <c r="T98" s="3" t="str">
        <f>VLOOKUP(S98,'LibSets constants'!$A$2:$B$16,2,FALSE)</f>
        <v>Included in base game</v>
      </c>
      <c r="U98" t="s">
        <v>2563</v>
      </c>
      <c r="W98" s="3" t="str">
        <f>IF(X98&lt;&gt;"",VLOOKUP(X98,'ESO zone constants'!$E$3:$L$1002,6,FALSE),"")</f>
        <v/>
      </c>
      <c r="AA98" s="32" t="str">
        <f>IF(AB98&lt;&gt;"",VLOOKUP(AB98,'ESO zone constants'!$E$3:$L$1002,6,FALSE),"")</f>
        <v/>
      </c>
      <c r="AE98" s="31" t="str">
        <f>IF(A98&lt;&gt;"",CONCATENATE("[",A98,"] = {wayshrines={")&amp;IF(M98&lt;&gt;"",CONCATENATE(M98,","),"")&amp;IF(N98&lt;&gt;"",CONCATENATE(N98,","),"")&amp;IF(O98&lt;&gt;"",CONCATENATE(O98,","),"")&amp;CONCATENATE("}")&amp;IF(VALUE(P98)&gt;0,CONCATENATE(", traitsNeeded=",P98),"")&amp;CONCATENATE(", dlcId=",S98,),"")</f>
        <v>[166] = {wayshrines={-1,-1,-1,}, dlcId=0</v>
      </c>
      <c r="AF98" s="31" t="str">
        <f>IF(A98&lt;&gt;"",IF(Q98&lt;&gt;"",CONCATENATE(", zoneIds={",Q98),"")&amp;IF(W98&lt;&gt;"",CONCATENATE(",",W98),"")&amp;IF(AA98&lt;&gt;"",CONCATENATE(",",AA98),"")&amp;IF(Q98&lt;&gt;"",CONCATENATE("}",""),"")&amp;IF(OR(K98="true",K98="false",K98&lt;&gt;""), CONCATENATE(", veteran=", K98), ""),"")</f>
        <v>, zoneIds={930}, veteran={EQUIP_TYPE_HEAD=true, EQUIP_TYPE_SHOULDERS=false}</v>
      </c>
      <c r="AG98" s="31" t="str">
        <f>IF(A98&lt;&gt;"",IF(I98="Trial",", isTrial=true",IF(I98="Arena",", isArena=true", IF(I98="Monster",", isMonster=true",""))) &amp; IF(L98="true", CONCATENATE(", multiTrialSet=true"), ""),"")</f>
        <v>, isMonster=true</v>
      </c>
      <c r="AH98" s="31" t="str">
        <f>IF(C98&lt;&gt;"",CONCATENATE(" --",C98," / ",B98),"")</f>
        <v xml:space="preserve"> --Engine Guardian / Maschinenwächter</v>
      </c>
      <c r="AI98" s="31" t="str">
        <f>IF(A98&lt;&gt;"",IF(VALUE(P98)&gt;0,CONCATENATE("[",A98,"] = true,        --",C98, " / ", B98), ""),"")</f>
        <v/>
      </c>
    </row>
    <row r="99" spans="1:35" x14ac:dyDescent="0.25">
      <c r="A99" s="13">
        <v>198</v>
      </c>
      <c r="B99" t="s">
        <v>1859</v>
      </c>
      <c r="C99" t="s">
        <v>1861</v>
      </c>
      <c r="D99" t="s">
        <v>1860</v>
      </c>
      <c r="K99" t="s">
        <v>101</v>
      </c>
      <c r="L99" t="s">
        <v>101</v>
      </c>
      <c r="M99">
        <v>-1</v>
      </c>
      <c r="N99">
        <v>-1</v>
      </c>
      <c r="O99">
        <v>-1</v>
      </c>
      <c r="P99">
        <v>0</v>
      </c>
      <c r="Q99" s="3">
        <f>IF(R99&lt;&gt;"",VLOOKUP(R99,'ESO zone constants'!$E$3:$L$1002,8,FALSE),"")</f>
        <v>974</v>
      </c>
      <c r="R99" t="s">
        <v>44</v>
      </c>
      <c r="S99" s="28">
        <v>0</v>
      </c>
      <c r="T99" s="3" t="str">
        <f>VLOOKUP(S99,'LibSets constants'!$A$2:$B$16,2,FALSE)</f>
        <v>Included in base game</v>
      </c>
      <c r="W99" s="3" t="str">
        <f>IF(X99&lt;&gt;"",VLOOKUP(X99,'ESO zone constants'!$E$3:$L$1002,6,FALSE),"")</f>
        <v/>
      </c>
      <c r="AA99" s="3" t="str">
        <f>IF(AB99&lt;&gt;"",VLOOKUP(AB99,'ESO zone constants'!$E$3:$L$1002,6,FALSE),"")</f>
        <v/>
      </c>
      <c r="AE99" s="31" t="str">
        <f>IF(A99&lt;&gt;"",CONCATENATE("[",A99,"] = {wayshrines={")&amp;IF(M99&lt;&gt;"",CONCATENATE(M99,","),"")&amp;IF(N99&lt;&gt;"",CONCATENATE(N99,","),"")&amp;IF(O99&lt;&gt;"",CONCATENATE(O99,","),"")&amp;CONCATENATE("}")&amp;IF(VALUE(P99)&gt;0,CONCATENATE(", traitsNeeded=",P99),"")&amp;CONCATENATE(", dlcId=",S99,),"")</f>
        <v>[198] = {wayshrines={-1,-1,-1,}, dlcId=0</v>
      </c>
      <c r="AF99" s="31" t="str">
        <f>IF(A99&lt;&gt;"",IF(Q99&lt;&gt;"",CONCATENATE(", zoneIds={",Q99),"")&amp;IF(W99&lt;&gt;"",CONCATENATE(",",W99),"")&amp;IF(AA99&lt;&gt;"",CONCATENATE(",",AA99),"")&amp;IF(Q99&lt;&gt;"",CONCATENATE("}",""),"")&amp;IF(OR(K99="true",K99="false",K99&lt;&gt;""), CONCATENATE(", veteran=", K99), ""),"")</f>
        <v>, zoneIds={974}, veteran=false</v>
      </c>
      <c r="AG99" s="31" t="str">
        <f>IF(A99&lt;&gt;"",IF(I99="Trial",", isTrial=true",IF(I99="Arena",", isArena=true", IF(I99="Monster",", isMonster=true",""))) &amp; IF(L99="true", CONCATENATE(", multiTrialSet=true"), ""),"")</f>
        <v/>
      </c>
      <c r="AH99" s="31" t="str">
        <f>IF(C99&lt;&gt;"",CONCATENATE(" --",C99," / ",B99),"")</f>
        <v xml:space="preserve"> --Essence Thief / Essenzdieb</v>
      </c>
      <c r="AI99" s="31" t="str">
        <f>IF(A99&lt;&gt;"",IF(VALUE(P99)&gt;0,CONCATENATE("[",A99,"] = true,        --",C99, " / ", B99), ""),"")</f>
        <v/>
      </c>
    </row>
    <row r="100" spans="1:35" x14ac:dyDescent="0.25">
      <c r="A100" s="5">
        <v>226</v>
      </c>
      <c r="B100" t="s">
        <v>1917</v>
      </c>
      <c r="C100" t="s">
        <v>1919</v>
      </c>
      <c r="D100" t="s">
        <v>1918</v>
      </c>
      <c r="I100" t="str">
        <f t="array" ref="I100">IF(VALUE(P100)&gt;0,"Crafted",IF(OR(EXACT(A100,'LibSets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K100" t="s">
        <v>101</v>
      </c>
      <c r="L100" t="s">
        <v>101</v>
      </c>
      <c r="M100">
        <v>255</v>
      </c>
      <c r="N100">
        <v>255</v>
      </c>
      <c r="O100">
        <v>255</v>
      </c>
      <c r="P100">
        <v>9</v>
      </c>
      <c r="Q100" s="3" t="str">
        <f>IF(R100&lt;&gt;"",VLOOKUP(R100,'ESO zone constants'!$E$3:$L$1002,8,FALSE),"")</f>
        <v/>
      </c>
      <c r="S100" s="28">
        <v>3</v>
      </c>
      <c r="T100" s="3" t="str">
        <f>VLOOKUP(S100,'LibSets constants'!$A$2:$B$16,2,FALSE)</f>
        <v>Thieves Guild</v>
      </c>
      <c r="U100" s="21" t="s">
        <v>2592</v>
      </c>
      <c r="W100" s="3" t="str">
        <f>IF(X100&lt;&gt;"",VLOOKUP(X100,'ESO zone constants'!$E$3:$L$1002,6,FALSE),"")</f>
        <v/>
      </c>
      <c r="AA100" s="3" t="str">
        <f>IF(AB100&lt;&gt;"",VLOOKUP(AB100,'ESO zone constants'!$E$3:$L$1002,6,FALSE),"")</f>
        <v/>
      </c>
      <c r="AE100" s="31" t="str">
        <f>IF(A100&lt;&gt;"",CONCATENATE("[",A100,"] = {wayshrines={")&amp;IF(M100&lt;&gt;"",CONCATENATE(M100,","),"")&amp;IF(N100&lt;&gt;"",CONCATENATE(N100,","),"")&amp;IF(O100&lt;&gt;"",CONCATENATE(O100,","),"")&amp;CONCATENATE("}")&amp;IF(VALUE(P100)&gt;0,CONCATENATE(", traitsNeeded=",P100),"")&amp;CONCATENATE(", dlcId=",S100,),"")</f>
        <v>[226] = {wayshrines={255,255,255,}, traitsNeeded=9, dlcId=3</v>
      </c>
      <c r="AF100" s="31" t="str">
        <f>IF(A100&lt;&gt;"",IF(Q100&lt;&gt;"",CONCATENATE(", zoneIds={",Q100),"")&amp;IF(W100&lt;&gt;"",CONCATENATE(",",W100),"")&amp;IF(AA100&lt;&gt;"",CONCATENATE(",",AA100),"")&amp;IF(Q100&lt;&gt;"",CONCATENATE("}",""),"")&amp;IF(OR(K100="true",K100="false",K100&lt;&gt;""), CONCATENATE(", veteran=", K100), ""),"")</f>
        <v>, veteran=false</v>
      </c>
      <c r="AG100" s="31" t="str">
        <f>IF(A100&lt;&gt;"",IF(I100="Trial",", isTrial=true",IF(I100="Arena",", isArena=true", IF(I100="Monster",", isMonster=true",""))) &amp; IF(L100="true", CONCATENATE(", multiTrialSet=true"), ""),"")</f>
        <v/>
      </c>
      <c r="AH100" s="31" t="str">
        <f>IF(C100&lt;&gt;"",CONCATENATE(" --",C100," / ",B100),"")</f>
        <v xml:space="preserve"> --Eternal Hunt / Ewige Jagd</v>
      </c>
      <c r="AI100" s="31" t="str">
        <f>IF(A100&lt;&gt;"",IF(VALUE(P100)&gt;0,CONCATENATE("[",A100,"] = true,        --",C100, " / ", B100), ""),"")</f>
        <v>[226] = true,        --Eternal Hunt / Ewige Jagd</v>
      </c>
    </row>
    <row r="101" spans="1:35" x14ac:dyDescent="0.25">
      <c r="A101" s="13">
        <v>171</v>
      </c>
      <c r="B101" t="s">
        <v>1799</v>
      </c>
      <c r="C101" t="s">
        <v>1801</v>
      </c>
      <c r="D101" t="s">
        <v>1800</v>
      </c>
      <c r="K101" t="s">
        <v>101</v>
      </c>
      <c r="L101" t="s">
        <v>102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constants'!$E$3:$L$1002,8,FALSE),"")</f>
        <v/>
      </c>
      <c r="S101" s="28">
        <v>0</v>
      </c>
      <c r="T101" s="3" t="str">
        <f>VLOOKUP(S101,'LibSets constants'!$A$2:$B$16,2,FALSE)</f>
        <v>Included in base game</v>
      </c>
      <c r="W101" s="3" t="str">
        <f>IF(X101&lt;&gt;"",VLOOKUP(X101,'ESO zone constants'!$E$3:$L$1002,6,FALSE),"")</f>
        <v/>
      </c>
      <c r="AA101" s="3" t="str">
        <f>IF(AB101&lt;&gt;"",VLOOKUP(AB101,'ESO zone constants'!$E$3:$L$1002,6,FALSE),"")</f>
        <v/>
      </c>
      <c r="AE101" s="31" t="str">
        <f>IF(A101&lt;&gt;"",CONCATENATE("[",A101,"] = {wayshrines={")&amp;IF(M101&lt;&gt;"",CONCATENATE(M101,","),"")&amp;IF(N101&lt;&gt;"",CONCATENATE(N101,","),"")&amp;IF(O101&lt;&gt;"",CONCATENATE(O101,","),"")&amp;CONCATENATE("}")&amp;IF(VALUE(P101)&gt;0,CONCATENATE(", traitsNeeded=",P101),"")&amp;CONCATENATE(", dlcId=",S101,),"")</f>
        <v>[171] = {wayshrines={-1,-1,-1,}, dlcId=0</v>
      </c>
      <c r="AF101" s="31" t="str">
        <f>IF(A101&lt;&gt;"",IF(Q101&lt;&gt;"",CONCATENATE(", zoneIds={",Q101),"")&amp;IF(W101&lt;&gt;"",CONCATENATE(",",W101),"")&amp;IF(AA101&lt;&gt;"",CONCATENATE(",",AA101),"")&amp;IF(Q101&lt;&gt;"",CONCATENATE("}",""),"")&amp;IF(OR(K101="true",K101="false",K101&lt;&gt;""), CONCATENATE(", veteran=", K101), ""),"")</f>
        <v>, veteran=false</v>
      </c>
      <c r="AG101" s="31" t="str">
        <f>IF(A101&lt;&gt;"",IF(I101="Trial",", isTrial=true",IF(I101="Arena",", isArena=true", IF(I101="Monster",", isMonster=true",""))) &amp; IF(L101="true", CONCATENATE(", multiTrialSet=true"), ""),"")</f>
        <v>, multiTrialSet=true</v>
      </c>
      <c r="AH101" s="31" t="str">
        <f>IF(C101&lt;&gt;"",CONCATENATE(" --",C101," / ",B101),"")</f>
        <v xml:space="preserve"> --Eternal Warrior / Ewiger Krieger</v>
      </c>
      <c r="AI101" s="31" t="str">
        <f>IF(A101&lt;&gt;"",IF(VALUE(P101)&gt;0,CONCATENATE("[",A101,"] = true,        --",C101, " / ", B101), ""),"")</f>
        <v/>
      </c>
    </row>
    <row r="102" spans="1:35" x14ac:dyDescent="0.25">
      <c r="C102" t="s">
        <v>2547</v>
      </c>
      <c r="I102" t="s">
        <v>2554</v>
      </c>
      <c r="K102" t="s">
        <v>101</v>
      </c>
      <c r="L102" t="s">
        <v>101</v>
      </c>
      <c r="Q102" s="3">
        <f>IF(R102&lt;&gt;"",VLOOKUP(R102,'ESO zone constants'!$E$3:$L$1002,8,FALSE),"")</f>
        <v>1121</v>
      </c>
      <c r="R102" t="s">
        <v>2532</v>
      </c>
      <c r="S102" s="28">
        <v>14</v>
      </c>
      <c r="T102" s="3" t="str">
        <f>VLOOKUP(S102,'LibSets constants'!$A$2:$B$16,2,FALSE)</f>
        <v>Elsweyr</v>
      </c>
      <c r="AE102" s="31" t="str">
        <f>IF(A102&lt;&gt;"",CONCATENATE("[",A102,"] = {wayshrines={")&amp;IF(M102&lt;&gt;"",CONCATENATE(M102,","),"")&amp;IF(N102&lt;&gt;"",CONCATENATE(N102,","),"")&amp;IF(O102&lt;&gt;"",CONCATENATE(O102,","),"")&amp;CONCATENATE("}")&amp;IF(VALUE(P102)&gt;0,CONCATENATE(", traitsNeeded=",P102),"")&amp;CONCATENATE(", dlcId=",S102,),"")</f>
        <v/>
      </c>
      <c r="AF102" s="31" t="str">
        <f>IF(A102&lt;&gt;"",IF(Q102&lt;&gt;"",CONCATENATE(", zoneIds={",Q102),"")&amp;IF(W102&lt;&gt;"",CONCATENATE(",",W102),"")&amp;IF(AA102&lt;&gt;"",CONCATENATE(",",AA102),"")&amp;IF(Q102&lt;&gt;"",CONCATENATE("}",""),"")&amp;IF(OR(K102="true",K102="false",K102&lt;&gt;""), CONCATENATE(", veteran=", K102), ""),"")</f>
        <v/>
      </c>
      <c r="AG102" s="31" t="str">
        <f>IF(A102&lt;&gt;"",IF(I102="Trial",", isTrial=true",IF(I102="Arena",", isArena=true", IF(I102="Monster",", isMonster=true",""))) &amp; IF(L102="true", CONCATENATE(", multiTrialSet=true"), ""),"")</f>
        <v/>
      </c>
      <c r="AH102" s="31" t="str">
        <f>IF(C102&lt;&gt;"",CONCATENATE(" --",C102," / ",B102),"")</f>
        <v xml:space="preserve"> --Eye of Nahviintaas / </v>
      </c>
      <c r="AI102" s="31" t="str">
        <f>IF(A102&lt;&gt;"",IF(VALUE(P102)&gt;0,CONCATENATE("[",A102,"] = true,        --",C102, " / ", B102), ""),"")</f>
        <v/>
      </c>
    </row>
    <row r="103" spans="1:35" x14ac:dyDescent="0.25">
      <c r="A103" s="5">
        <v>87</v>
      </c>
      <c r="B103" t="s">
        <v>1581</v>
      </c>
      <c r="C103" t="s">
        <v>1583</v>
      </c>
      <c r="D103" t="s">
        <v>1582</v>
      </c>
      <c r="I103" t="str">
        <f t="array" ref="I103">IF(VALUE(P103)&gt;0,"Crafted",IF(OR(EXACT(A103,'LibSets constants'!#REF!)),"Monster",IF(OR(EXACT(A103,'LibSets constants'!#REF!)),"Trial",IF(OR(EXACT(A103,'LibSets constants'!#REF!)),"Arena",IF(OR(EXACT(A103,'LibSets constants'!$H$2:$H$99)),"Overland","")))))</f>
        <v>Crafted</v>
      </c>
      <c r="K103" t="s">
        <v>101</v>
      </c>
      <c r="L103" t="s">
        <v>101</v>
      </c>
      <c r="M103">
        <v>-1</v>
      </c>
      <c r="N103">
        <v>-1</v>
      </c>
      <c r="O103">
        <v>-1</v>
      </c>
      <c r="P103">
        <v>8</v>
      </c>
      <c r="Q103" s="3" t="str">
        <f>IF(R103&lt;&gt;"",VLOOKUP(R103,'ESO zone constants'!$E$3:$L$1002,8,FALSE),"")</f>
        <v/>
      </c>
      <c r="S103" s="28">
        <v>0</v>
      </c>
      <c r="T103" s="3" t="str">
        <f>VLOOKUP(S103,'LibSets constants'!$A$2:$B$16,2,FALSE)</f>
        <v>Included in base game</v>
      </c>
      <c r="U103" s="21" t="s">
        <v>2592</v>
      </c>
      <c r="W103" s="3" t="str">
        <f>IF(X103&lt;&gt;"",VLOOKUP(X103,'ESO zone constants'!$E$3:$L$1002,6,FALSE),"")</f>
        <v/>
      </c>
      <c r="AA103" s="3" t="str">
        <f>IF(AB103&lt;&gt;"",VLOOKUP(AB103,'ESO zone constants'!$E$3:$L$1002,6,FALSE),"")</f>
        <v/>
      </c>
      <c r="AE103" s="31" t="str">
        <f>IF(A103&lt;&gt;"",CONCATENATE("[",A103,"] = {wayshrines={")&amp;IF(M103&lt;&gt;"",CONCATENATE(M103,","),"")&amp;IF(N103&lt;&gt;"",CONCATENATE(N103,","),"")&amp;IF(O103&lt;&gt;"",CONCATENATE(O103,","),"")&amp;CONCATENATE("}")&amp;IF(VALUE(P103)&gt;0,CONCATENATE(", traitsNeeded=",P103),"")&amp;CONCATENATE(", dlcId=",S103,),"")</f>
        <v>[87] = {wayshrines={-1,-1,-1,}, traitsNeeded=8, dlcId=0</v>
      </c>
      <c r="AF103" s="31" t="str">
        <f>IF(A103&lt;&gt;"",IF(Q103&lt;&gt;"",CONCATENATE(", zoneIds={",Q103),"")&amp;IF(W103&lt;&gt;"",CONCATENATE(",",W103),"")&amp;IF(AA103&lt;&gt;"",CONCATENATE(",",AA103),"")&amp;IF(Q103&lt;&gt;"",CONCATENATE("}",""),"")&amp;IF(OR(K103="true",K103="false",K103&lt;&gt;""), CONCATENATE(", veteran=", K103), ""),"")</f>
        <v>, veteran=false</v>
      </c>
      <c r="AG103" s="31" t="str">
        <f>IF(A103&lt;&gt;"",IF(I103="Trial",", isTrial=true",IF(I103="Arena",", isArena=true", IF(I103="Monster",", isMonster=true",""))) &amp; IF(L103="true", CONCATENATE(", multiTrialSet=true"), ""),"")</f>
        <v/>
      </c>
      <c r="AH103" s="31" t="str">
        <f>IF(C103&lt;&gt;"",CONCATENATE(" --",C103," / ",B103),"")</f>
        <v xml:space="preserve"> --Eyes of Mara / Augen von Mara</v>
      </c>
      <c r="AI103" s="31" t="str">
        <f>IF(A103&lt;&gt;"",IF(VALUE(P103)&gt;0,CONCATENATE("[",A103,"] = true,        --",C103, " / ", B103), ""),"")</f>
        <v>[87] = true,        --Eyes of Mara / Augen von Mara</v>
      </c>
    </row>
    <row r="104" spans="1:35" x14ac:dyDescent="0.25">
      <c r="C104" t="s">
        <v>2546</v>
      </c>
      <c r="I104" t="s">
        <v>2554</v>
      </c>
      <c r="K104" t="s">
        <v>101</v>
      </c>
      <c r="L104" t="s">
        <v>101</v>
      </c>
      <c r="Q104" s="3">
        <f>IF(R104&lt;&gt;"",VLOOKUP(R104,'ESO zone constants'!$E$3:$L$1002,8,FALSE),"")</f>
        <v>1121</v>
      </c>
      <c r="R104" t="s">
        <v>2532</v>
      </c>
      <c r="S104" s="28">
        <v>14</v>
      </c>
      <c r="T104" s="3" t="str">
        <f>VLOOKUP(S104,'LibSets constants'!$A$2:$B$16,2,FALSE)</f>
        <v>Elsweyr</v>
      </c>
      <c r="AE104" s="31" t="str">
        <f>IF(A104&lt;&gt;"",CONCATENATE("[",A104,"] = {wayshrines={")&amp;IF(M104&lt;&gt;"",CONCATENATE(M104,","),"")&amp;IF(N104&lt;&gt;"",CONCATENATE(N104,","),"")&amp;IF(O104&lt;&gt;"",CONCATENATE(O104,","),"")&amp;CONCATENATE("}")&amp;IF(VALUE(P104)&gt;0,CONCATENATE(", traitsNeeded=",P104),"")&amp;CONCATENATE(", dlcId=",S104,),"")</f>
        <v/>
      </c>
      <c r="AF104" s="31" t="str">
        <f>IF(A104&lt;&gt;"",IF(Q104&lt;&gt;"",CONCATENATE(", zoneIds={",Q104),"")&amp;IF(W104&lt;&gt;"",CONCATENATE(",",W104),"")&amp;IF(AA104&lt;&gt;"",CONCATENATE(",",AA104),"")&amp;IF(Q104&lt;&gt;"",CONCATENATE("}",""),"")&amp;IF(OR(K104="true",K104="false",K104&lt;&gt;""), CONCATENATE(", veteran=", K104), ""),"")</f>
        <v/>
      </c>
      <c r="AG104" s="31" t="str">
        <f>IF(A104&lt;&gt;"",IF(I104="Trial",", isTrial=true",IF(I104="Arena",", isArena=true", IF(I104="Monster",", isMonster=true",""))) &amp; IF(L104="true", CONCATENATE(", multiTrialSet=true"), ""),"")</f>
        <v/>
      </c>
      <c r="AH104" s="31" t="str">
        <f>IF(C104&lt;&gt;"",CONCATENATE(" --",C104," / ",B104),"")</f>
        <v xml:space="preserve"> --False God's Devotion / </v>
      </c>
      <c r="AI104" s="31" t="str">
        <f>IF(A104&lt;&gt;"",IF(VALUE(P104)&gt;0,CONCATENATE("[",A104,"] = true,        --",C104, " / ", B104), ""),"")</f>
        <v/>
      </c>
    </row>
    <row r="105" spans="1:35" x14ac:dyDescent="0.25">
      <c r="A105" s="13">
        <v>238</v>
      </c>
      <c r="B105" t="s">
        <v>1950</v>
      </c>
      <c r="C105" t="s">
        <v>1952</v>
      </c>
      <c r="D105" t="s">
        <v>1951</v>
      </c>
      <c r="K105" t="s">
        <v>101</v>
      </c>
      <c r="L105" t="s">
        <v>101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constants'!$E$3:$L$1002,8,FALSE),"")</f>
        <v/>
      </c>
      <c r="S105" s="28">
        <v>0</v>
      </c>
      <c r="T105" s="3" t="str">
        <f>VLOOKUP(S105,'LibSets constants'!$A$2:$B$16,2,FALSE)</f>
        <v>Included in base game</v>
      </c>
      <c r="W105" s="3" t="str">
        <f>IF(X105&lt;&gt;"",VLOOKUP(X105,'ESO zone constants'!$E$3:$L$1002,6,FALSE),"")</f>
        <v/>
      </c>
      <c r="AA105" s="3" t="str">
        <f>IF(AB105&lt;&gt;"",VLOOKUP(AB105,'ESO zone constants'!$E$3:$L$1002,6,FALSE),"")</f>
        <v/>
      </c>
      <c r="AE105" s="31" t="str">
        <f>IF(A105&lt;&gt;"",CONCATENATE("[",A105,"] = {wayshrines={")&amp;IF(M105&lt;&gt;"",CONCATENATE(M105,","),"")&amp;IF(N105&lt;&gt;"",CONCATENATE(N105,","),"")&amp;IF(O105&lt;&gt;"",CONCATENATE(O105,","),"")&amp;CONCATENATE("}")&amp;IF(VALUE(P105)&gt;0,CONCATENATE(", traitsNeeded=",P105),"")&amp;CONCATENATE(", dlcId=",S105,),"")</f>
        <v>[238] = {wayshrines={-1,-1,-1,}, dlcId=0</v>
      </c>
      <c r="AF105" s="31" t="str">
        <f>IF(A105&lt;&gt;"",IF(Q105&lt;&gt;"",CONCATENATE(", zoneIds={",Q105),"")&amp;IF(W105&lt;&gt;"",CONCATENATE(",",W105),"")&amp;IF(AA105&lt;&gt;"",CONCATENATE(",",AA105),"")&amp;IF(Q105&lt;&gt;"",CONCATENATE("}",""),"")&amp;IF(OR(K105="true",K105="false",K105&lt;&gt;""), CONCATENATE(", veteran=", K105), ""),"")</f>
        <v>, veteran=false</v>
      </c>
      <c r="AG105" s="31" t="str">
        <f>IF(A105&lt;&gt;"",IF(I105="Trial",", isTrial=true",IF(I105="Arena",", isArena=true", IF(I105="Monster",", isMonster=true",""))) &amp; IF(L105="true", CONCATENATE(", multiTrialSet=true"), ""),"")</f>
        <v/>
      </c>
      <c r="AH105" s="31" t="str">
        <f>IF(C105&lt;&gt;"",CONCATENATE(" --",C105," / ",B105),"")</f>
        <v xml:space="preserve"> --Fasalla's Guile / Fasallas List</v>
      </c>
      <c r="AI105" s="31" t="str">
        <f>IF(A105&lt;&gt;"",IF(VALUE(P105)&gt;0,CONCATENATE("[",A105,"] = true,        --",C105, " / ", B105), ""),"")</f>
        <v/>
      </c>
    </row>
    <row r="106" spans="1:35" x14ac:dyDescent="0.25">
      <c r="A106" s="13">
        <v>27</v>
      </c>
      <c r="B106" t="s">
        <v>1413</v>
      </c>
      <c r="C106" t="s">
        <v>1415</v>
      </c>
      <c r="D106" t="s">
        <v>1414</v>
      </c>
      <c r="K106" t="s">
        <v>101</v>
      </c>
      <c r="L106" t="s">
        <v>101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constants'!$E$3:$L$1002,8,FALSE),"")</f>
        <v/>
      </c>
      <c r="S106" s="28">
        <v>0</v>
      </c>
      <c r="T106" s="3" t="str">
        <f>VLOOKUP(S106,'LibSets constants'!$A$2:$B$16,2,FALSE)</f>
        <v>Included in base game</v>
      </c>
      <c r="W106" s="3" t="str">
        <f>IF(X106&lt;&gt;"",VLOOKUP(X106,'ESO zone constants'!$E$3:$L$1002,6,FALSE),"")</f>
        <v/>
      </c>
      <c r="AA106" s="3" t="str">
        <f>IF(AB106&lt;&gt;"",VLOOKUP(AB106,'ESO zone constants'!$E$3:$L$1002,6,FALSE),"")</f>
        <v/>
      </c>
      <c r="AE106" s="31" t="str">
        <f>IF(A106&lt;&gt;"",CONCATENATE("[",A106,"] = {wayshrines={")&amp;IF(M106&lt;&gt;"",CONCATENATE(M106,","),"")&amp;IF(N106&lt;&gt;"",CONCATENATE(N106,","),"")&amp;IF(O106&lt;&gt;"",CONCATENATE(O106,","),"")&amp;CONCATENATE("}")&amp;IF(VALUE(P106)&gt;0,CONCATENATE(", traitsNeeded=",P106),"")&amp;CONCATENATE(", dlcId=",S106,),"")</f>
        <v>[27] = {wayshrines={-1,-1,-1,}, dlcId=0</v>
      </c>
      <c r="AF106" s="31" t="str">
        <f>IF(A106&lt;&gt;"",IF(Q106&lt;&gt;"",CONCATENATE(", zoneIds={",Q106),"")&amp;IF(W106&lt;&gt;"",CONCATENATE(",",W106),"")&amp;IF(AA106&lt;&gt;"",CONCATENATE(",",AA106),"")&amp;IF(Q106&lt;&gt;"",CONCATENATE("}",""),"")&amp;IF(OR(K106="true",K106="false",K106&lt;&gt;""), CONCATENATE(", veteran=", K106), ""),"")</f>
        <v>, veteran=false</v>
      </c>
      <c r="AG106" s="31" t="str">
        <f>IF(A106&lt;&gt;"",IF(I106="Trial",", isTrial=true",IF(I106="Arena",", isArena=true", IF(I106="Monster",", isMonster=true",""))) &amp; IF(L106="true", CONCATENATE(", multiTrialSet=true"), ""),"")</f>
        <v/>
      </c>
      <c r="AH106" s="31" t="str">
        <f>IF(C106&lt;&gt;"",CONCATENATE(" --",C106," / ",B106),"")</f>
        <v xml:space="preserve"> --Fiord's Legacy / Fiords Erbe</v>
      </c>
      <c r="AI106" s="31" t="str">
        <f>IF(A106&lt;&gt;"",IF(VALUE(P106)&gt;0,CONCATENATE("[",A106,"] = true,        --",C106, " / ", B106), ""),"")</f>
        <v/>
      </c>
    </row>
    <row r="107" spans="1:35" x14ac:dyDescent="0.25">
      <c r="A107" s="13">
        <v>338</v>
      </c>
      <c r="B107" t="s">
        <v>2194</v>
      </c>
      <c r="C107" t="s">
        <v>2196</v>
      </c>
      <c r="D107" t="s">
        <v>2195</v>
      </c>
      <c r="K107" t="s">
        <v>101</v>
      </c>
      <c r="L107" t="s">
        <v>101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constants'!$E$3:$L$1002,8,FALSE),"")</f>
        <v/>
      </c>
      <c r="S107" s="28">
        <v>0</v>
      </c>
      <c r="T107" s="3" t="str">
        <f>VLOOKUP(S107,'LibSets constants'!$A$2:$B$16,2,FALSE)</f>
        <v>Included in base game</v>
      </c>
      <c r="W107" s="3" t="str">
        <f>IF(X107&lt;&gt;"",VLOOKUP(X107,'ESO zone constants'!$E$3:$L$1002,6,FALSE),"")</f>
        <v/>
      </c>
      <c r="AA107" s="3" t="str">
        <f>IF(AB107&lt;&gt;"",VLOOKUP(AB107,'ESO zone constants'!$E$3:$L$1002,6,FALSE),"")</f>
        <v/>
      </c>
      <c r="AE107" s="31" t="str">
        <f>IF(A107&lt;&gt;"",CONCATENATE("[",A107,"] = {wayshrines={")&amp;IF(M107&lt;&gt;"",CONCATENATE(M107,","),"")&amp;IF(N107&lt;&gt;"",CONCATENATE(N107,","),"")&amp;IF(O107&lt;&gt;"",CONCATENATE(O107,","),"")&amp;CONCATENATE("}")&amp;IF(VALUE(P107)&gt;0,CONCATENATE(", traitsNeeded=",P107),"")&amp;CONCATENATE(", dlcId=",S107,),"")</f>
        <v>[338] = {wayshrines={-1,-1,-1,}, dlcId=0</v>
      </c>
      <c r="AF107" s="31" t="str">
        <f>IF(A107&lt;&gt;"",IF(Q107&lt;&gt;"",CONCATENATE(", zoneIds={",Q107),"")&amp;IF(W107&lt;&gt;"",CONCATENATE(",",W107),"")&amp;IF(AA107&lt;&gt;"",CONCATENATE(",",AA107),"")&amp;IF(Q107&lt;&gt;"",CONCATENATE("}",""),"")&amp;IF(OR(K107="true",K107="false",K107&lt;&gt;""), CONCATENATE(", veteran=", K107), ""),"")</f>
        <v>, veteran=false</v>
      </c>
      <c r="AG107" s="31" t="str">
        <f>IF(A107&lt;&gt;"",IF(I107="Trial",", isTrial=true",IF(I107="Arena",", isArena=true", IF(I107="Monster",", isMonster=true",""))) &amp; IF(L107="true", CONCATENATE(", multiTrialSet=true"), ""),"")</f>
        <v/>
      </c>
      <c r="AH107" s="31" t="str">
        <f>IF(C107&lt;&gt;"",CONCATENATE(" --",C107," / ",B107),"")</f>
        <v xml:space="preserve"> --Flame Blossom / Flammenblüte</v>
      </c>
      <c r="AI107" s="31" t="str">
        <f>IF(A107&lt;&gt;"",IF(VALUE(P107)&gt;0,CONCATENATE("[",A107,"] = true,        --",C107, " / ", B107), ""),"")</f>
        <v/>
      </c>
    </row>
    <row r="108" spans="1:35" x14ac:dyDescent="0.25">
      <c r="A108" s="13">
        <v>244</v>
      </c>
      <c r="B108" t="s">
        <v>1968</v>
      </c>
      <c r="C108" t="s">
        <v>1970</v>
      </c>
      <c r="D108" t="s">
        <v>1969</v>
      </c>
      <c r="K108" t="s">
        <v>101</v>
      </c>
      <c r="L108" t="s">
        <v>101</v>
      </c>
      <c r="M108">
        <v>-1</v>
      </c>
      <c r="N108">
        <v>-1</v>
      </c>
      <c r="O108">
        <v>-1</v>
      </c>
      <c r="P108">
        <v>0</v>
      </c>
      <c r="Q108" s="3" t="str">
        <f>IF(R108&lt;&gt;"",VLOOKUP(R108,'ESO zone constants'!$E$3:$L$1002,8,FALSE),"")</f>
        <v/>
      </c>
      <c r="S108" s="28">
        <v>0</v>
      </c>
      <c r="T108" s="3" t="str">
        <f>VLOOKUP(S108,'LibSets constants'!$A$2:$B$16,2,FALSE)</f>
        <v>Included in base game</v>
      </c>
      <c r="W108" s="3" t="str">
        <f>IF(X108&lt;&gt;"",VLOOKUP(X108,'ESO zone constants'!$E$3:$L$1002,6,FALSE),"")</f>
        <v/>
      </c>
      <c r="AA108" s="3" t="str">
        <f>IF(AB108&lt;&gt;"",VLOOKUP(AB108,'ESO zone constants'!$E$3:$L$1002,6,FALSE),"")</f>
        <v/>
      </c>
      <c r="AE108" s="31" t="str">
        <f>IF(A108&lt;&gt;"",CONCATENATE("[",A108,"] = {wayshrines={")&amp;IF(M108&lt;&gt;"",CONCATENATE(M108,","),"")&amp;IF(N108&lt;&gt;"",CONCATENATE(N108,","),"")&amp;IF(O108&lt;&gt;"",CONCATENATE(O108,","),"")&amp;CONCATENATE("}")&amp;IF(VALUE(P108)&gt;0,CONCATENATE(", traitsNeeded=",P108),"")&amp;CONCATENATE(", dlcId=",S108,),"")</f>
        <v>[244] = {wayshrines={-1,-1,-1,}, dlcId=0</v>
      </c>
      <c r="AF108" s="31" t="str">
        <f>IF(A108&lt;&gt;"",IF(Q108&lt;&gt;"",CONCATENATE(", zoneIds={",Q108),"")&amp;IF(W108&lt;&gt;"",CONCATENATE(",",W108),"")&amp;IF(AA108&lt;&gt;"",CONCATENATE(",",AA108),"")&amp;IF(Q108&lt;&gt;"",CONCATENATE("}",""),"")&amp;IF(OR(K108="true",K108="false",K108&lt;&gt;""), CONCATENATE(", veteran=", K108), ""),"")</f>
        <v>, veteran=false</v>
      </c>
      <c r="AG108" s="31" t="str">
        <f>IF(A108&lt;&gt;"",IF(I108="Trial",", isTrial=true",IF(I108="Arena",", isArena=true", IF(I108="Monster",", isMonster=true",""))) &amp; IF(L108="true", CONCATENATE(", multiTrialSet=true"), ""),"")</f>
        <v/>
      </c>
      <c r="AH108" s="31" t="str">
        <f>IF(C108&lt;&gt;"",CONCATENATE(" --",C108," / ",B108),"")</f>
        <v xml:space="preserve"> --Flanking Strategist / Flankierender Stratege</v>
      </c>
      <c r="AI108" s="31" t="str">
        <f>IF(A108&lt;&gt;"",IF(VALUE(P108)&gt;0,CONCATENATE("[",A108,"] = true,        --",C108, " / ", B108), ""),"")</f>
        <v/>
      </c>
    </row>
    <row r="109" spans="1:35" x14ac:dyDescent="0.25">
      <c r="A109" s="13">
        <v>24</v>
      </c>
      <c r="B109" t="s">
        <v>1404</v>
      </c>
      <c r="C109" t="s">
        <v>1406</v>
      </c>
      <c r="D109" t="s">
        <v>1405</v>
      </c>
      <c r="I109" t="s">
        <v>2468</v>
      </c>
      <c r="K109" t="s">
        <v>101</v>
      </c>
      <c r="L109" t="s">
        <v>101</v>
      </c>
      <c r="M109">
        <v>-1</v>
      </c>
      <c r="N109">
        <v>-1</v>
      </c>
      <c r="O109">
        <v>-1</v>
      </c>
      <c r="P109">
        <v>0</v>
      </c>
      <c r="Q109" s="3">
        <f>IF(R109&lt;&gt;"",VLOOKUP(R109,'ESO zone constants'!$E$3:$L$1002,8,FALSE),"")</f>
        <v>635</v>
      </c>
      <c r="R109" t="s">
        <v>489</v>
      </c>
      <c r="S109" s="28">
        <v>0</v>
      </c>
      <c r="T109" s="3" t="str">
        <f>VLOOKUP(S109,'LibSets constants'!$A$2:$B$16,2,FALSE)</f>
        <v>Included in base game</v>
      </c>
      <c r="U109" t="s">
        <v>2591</v>
      </c>
      <c r="W109" s="3" t="str">
        <f>IF(X109&lt;&gt;"",VLOOKUP(X109,'ESO zone constants'!$E$3:$L$1002,6,FALSE),"")</f>
        <v/>
      </c>
      <c r="AA109" s="33" t="str">
        <f>IF(AB109&lt;&gt;"",VLOOKUP(AB109,'ESO zone constants'!$E$3:$L$1002,6,FALSE),"")</f>
        <v/>
      </c>
      <c r="AE109" s="31" t="str">
        <f>IF(A109&lt;&gt;"",CONCATENATE("[",A109,"] = {wayshrines={")&amp;IF(M109&lt;&gt;"",CONCATENATE(M109,","),"")&amp;IF(N109&lt;&gt;"",CONCATENATE(N109,","),"")&amp;IF(O109&lt;&gt;"",CONCATENATE(O109,","),"")&amp;CONCATENATE("}")&amp;IF(VALUE(P109)&gt;0,CONCATENATE(", traitsNeeded=",P109),"")&amp;CONCATENATE(", dlcId=",S109,),"")</f>
        <v>[24] = {wayshrines={-1,-1,-1,}, dlcId=0</v>
      </c>
      <c r="AF109" s="31" t="str">
        <f>IF(A109&lt;&gt;"",IF(Q109&lt;&gt;"",CONCATENATE(", zoneIds={",Q109),"")&amp;IF(W109&lt;&gt;"",CONCATENATE(",",W109),"")&amp;IF(AA109&lt;&gt;"",CONCATENATE(",",AA109),"")&amp;IF(Q109&lt;&gt;"",CONCATENATE("}",""),"")&amp;IF(OR(K109="true",K109="false",K109&lt;&gt;""), CONCATENATE(", veteran=", K109), ""),"")</f>
        <v>, zoneIds={635}, veteran=false</v>
      </c>
      <c r="AG109" s="31" t="str">
        <f>IF(A109&lt;&gt;"",IF(I109="Trial",", isTrial=true",IF(I109="Arena",", isArena=true", IF(I109="Monster",", isMonster=true",""))) &amp; IF(L109="true", CONCATENATE(", multiTrialSet=true"), ""),"")</f>
        <v>, isArena=true</v>
      </c>
      <c r="AH109" s="31" t="str">
        <f>IF(C109&lt;&gt;"",CONCATENATE(" --",C109," / ",B109),"")</f>
        <v xml:space="preserve"> --Footman's Fortune / Geschick des Fußsoldaten</v>
      </c>
      <c r="AI109" s="31" t="str">
        <f>IF(A109&lt;&gt;"",IF(VALUE(P109)&gt;0,CONCATENATE("[",A109,"] = true,        --",C109, " / ", B109), ""),"")</f>
        <v/>
      </c>
    </row>
    <row r="110" spans="1:35" x14ac:dyDescent="0.25">
      <c r="A110" s="5">
        <v>352</v>
      </c>
      <c r="B110" t="s">
        <v>2226</v>
      </c>
      <c r="C110" t="s">
        <v>2228</v>
      </c>
      <c r="D110" t="s">
        <v>2227</v>
      </c>
      <c r="I110" t="str">
        <f t="array" ref="I110">IF(VALUE(P110)&gt;0,"Crafted",IF(OR(EXACT(A110,'LibSets constants'!#REF!)),"Monster",IF(OR(EXACT(A110,'LibSets constants'!#REF!)),"Trial",IF(OR(EXACT(A110,'LibSets constants'!#REF!)),"Arena",IF(OR(EXACT(A110,'LibSets constants'!$H$2:$H$99)),"Overland","")))))</f>
        <v>Crafted</v>
      </c>
      <c r="K110" t="s">
        <v>101</v>
      </c>
      <c r="L110" t="s">
        <v>101</v>
      </c>
      <c r="M110">
        <v>337</v>
      </c>
      <c r="N110">
        <v>337</v>
      </c>
      <c r="O110">
        <v>337</v>
      </c>
      <c r="P110">
        <v>2</v>
      </c>
      <c r="Q110" s="3" t="str">
        <f>IF(R110&lt;&gt;"",VLOOKUP(R110,'ESO zone constants'!$E$3:$L$1002,8,FALSE),"")</f>
        <v/>
      </c>
      <c r="S110" s="28">
        <v>8</v>
      </c>
      <c r="T110" s="3" t="str">
        <f>VLOOKUP(S110,'LibSets constants'!$A$2:$B$16,2,FALSE)</f>
        <v>Clockwork City</v>
      </c>
      <c r="U110" s="21" t="s">
        <v>2592</v>
      </c>
      <c r="W110" s="3" t="str">
        <f>IF(X110&lt;&gt;"",VLOOKUP(X110,'ESO zone constants'!$E$3:$L$1002,6,FALSE),"")</f>
        <v/>
      </c>
      <c r="AA110" s="33" t="str">
        <f>IF(AB110&lt;&gt;"",VLOOKUP(AB110,'ESO zone constants'!$E$3:$L$1002,6,FALSE),"")</f>
        <v/>
      </c>
      <c r="AE110" s="31" t="str">
        <f>IF(A110&lt;&gt;"",CONCATENATE("[",A110,"] = {wayshrines={")&amp;IF(M110&lt;&gt;"",CONCATENATE(M110,","),"")&amp;IF(N110&lt;&gt;"",CONCATENATE(N110,","),"")&amp;IF(O110&lt;&gt;"",CONCATENATE(O110,","),"")&amp;CONCATENATE("}")&amp;IF(VALUE(P110)&gt;0,CONCATENATE(", traitsNeeded=",P110),"")&amp;CONCATENATE(", dlcId=",S110,),"")</f>
        <v>[352] = {wayshrines={337,337,337,}, traitsNeeded=2, dlcId=8</v>
      </c>
      <c r="AF110" s="31" t="str">
        <f>IF(A110&lt;&gt;"",IF(Q110&lt;&gt;"",CONCATENATE(", zoneIds={",Q110),"")&amp;IF(W110&lt;&gt;"",CONCATENATE(",",W110),"")&amp;IF(AA110&lt;&gt;"",CONCATENATE(",",AA110),"")&amp;IF(Q110&lt;&gt;"",CONCATENATE("}",""),"")&amp;IF(OR(K110="true",K110="false",K110&lt;&gt;""), CONCATENATE(", veteran=", K110), ""),"")</f>
        <v>, veteran=false</v>
      </c>
      <c r="AG110" s="31" t="str">
        <f>IF(A110&lt;&gt;"",IF(I110="Trial",", isTrial=true",IF(I110="Arena",", isArena=true", IF(I110="Monster",", isMonster=true",""))) &amp; IF(L110="true", CONCATENATE(", multiTrialSet=true"), ""),"")</f>
        <v/>
      </c>
      <c r="AH110" s="31" t="str">
        <f>IF(C110&lt;&gt;"",CONCATENATE(" --",C110," / ",B110),"")</f>
        <v xml:space="preserve"> --Fortified Brass / Messingpanzer</v>
      </c>
      <c r="AI110" s="31" t="str">
        <f>IF(A110&lt;&gt;"",IF(VALUE(P110)&gt;0,CONCATENATE("[",A110,"] = true,        --",C110, " / ", B110), ""),"")</f>
        <v>[352] = true,        --Fortified Brass / Messingpanzer</v>
      </c>
    </row>
    <row r="111" spans="1:35" x14ac:dyDescent="0.25">
      <c r="A111" s="13">
        <v>433</v>
      </c>
      <c r="B111" t="s">
        <v>2443</v>
      </c>
      <c r="C111" t="s">
        <v>2445</v>
      </c>
      <c r="D111" t="s">
        <v>2444</v>
      </c>
      <c r="I111" t="s">
        <v>2555</v>
      </c>
      <c r="K111" t="s">
        <v>101</v>
      </c>
      <c r="L111" t="s">
        <v>101</v>
      </c>
      <c r="M111">
        <v>-1</v>
      </c>
      <c r="N111">
        <v>-1</v>
      </c>
      <c r="O111">
        <v>-1</v>
      </c>
      <c r="P111">
        <v>0</v>
      </c>
      <c r="Q111" s="3">
        <f>IF(R111&lt;&gt;"",VLOOKUP(R111,'ESO zone constants'!$E$3:$L$1002,8,FALSE),"")</f>
        <v>1081</v>
      </c>
      <c r="R111" t="s">
        <v>67</v>
      </c>
      <c r="S111" s="28">
        <v>13</v>
      </c>
      <c r="T111" s="3" t="str">
        <f>VLOOKUP(S111,'LibSets constants'!$A$2:$B$16,2,FALSE)</f>
        <v>Wrathstone</v>
      </c>
      <c r="W111" s="3" t="str">
        <f>IF(X111&lt;&gt;"",VLOOKUP(X111,'ESO zone constants'!$E$3:$L$1002,6,FALSE),"")</f>
        <v/>
      </c>
      <c r="AA111" s="33" t="str">
        <f>IF(AB111&lt;&gt;"",VLOOKUP(AB111,'ESO zone constants'!$E$3:$L$1002,6,FALSE),"")</f>
        <v/>
      </c>
      <c r="AE111" s="31" t="str">
        <f>IF(A111&lt;&gt;"",CONCATENATE("[",A111,"] = {wayshrines={")&amp;IF(M111&lt;&gt;"",CONCATENATE(M111,","),"")&amp;IF(N111&lt;&gt;"",CONCATENATE(N111,","),"")&amp;IF(O111&lt;&gt;"",CONCATENATE(O111,","),"")&amp;CONCATENATE("}")&amp;IF(VALUE(P111)&gt;0,CONCATENATE(", traitsNeeded=",P111),"")&amp;CONCATENATE(", dlcId=",S111,),"")</f>
        <v>[433] = {wayshrines={-1,-1,-1,}, dlcId=13</v>
      </c>
      <c r="AF111" s="31" t="str">
        <f>IF(A111&lt;&gt;"",IF(Q111&lt;&gt;"",CONCATENATE(", zoneIds={",Q111),"")&amp;IF(W111&lt;&gt;"",CONCATENATE(",",W111),"")&amp;IF(AA111&lt;&gt;"",CONCATENATE(",",AA111),"")&amp;IF(Q111&lt;&gt;"",CONCATENATE("}",""),"")&amp;IF(OR(K111="true",K111="false",K111&lt;&gt;""), CONCATENATE(", veteran=", K111), ""),"")</f>
        <v>, zoneIds={1081}, veteran=false</v>
      </c>
      <c r="AG111" s="31" t="str">
        <f>IF(A111&lt;&gt;"",IF(I111="Trial",", isTrial=true",IF(I111="Arena",", isArena=true", IF(I111="Monster",", isMonster=true",""))) &amp; IF(L111="true", CONCATENATE(", multiTrialSet=true"), ""),"")</f>
        <v/>
      </c>
      <c r="AH111" s="31" t="str">
        <f>IF(C111&lt;&gt;"",CONCATENATE(" --",C111," / ",B111),"")</f>
        <v xml:space="preserve"> --Frozen Watcher / Gefrorener Beobachter</v>
      </c>
      <c r="AI111" s="31" t="str">
        <f>IF(A111&lt;&gt;"",IF(VALUE(P111)&gt;0,CONCATENATE("[",A111,"] = true,        --",C111, " / ", B111), ""),"")</f>
        <v/>
      </c>
    </row>
    <row r="112" spans="1:35" x14ac:dyDescent="0.25">
      <c r="A112" s="13">
        <v>246</v>
      </c>
      <c r="B112" t="s">
        <v>1974</v>
      </c>
      <c r="C112" t="s">
        <v>1976</v>
      </c>
      <c r="D112" t="s">
        <v>1975</v>
      </c>
      <c r="K112" t="s">
        <v>101</v>
      </c>
      <c r="L112" t="s">
        <v>101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constants'!$E$3:$L$1002,8,FALSE),"")</f>
        <v/>
      </c>
      <c r="S112" s="28">
        <v>0</v>
      </c>
      <c r="T112" s="3" t="str">
        <f>VLOOKUP(S112,'LibSets constants'!$A$2:$B$16,2,FALSE)</f>
        <v>Included in base game</v>
      </c>
      <c r="W112" s="3" t="str">
        <f>IF(X112&lt;&gt;"",VLOOKUP(X112,'ESO zone constants'!$E$3:$L$1002,6,FALSE),"")</f>
        <v/>
      </c>
      <c r="AA112" s="33" t="str">
        <f>IF(AB112&lt;&gt;"",VLOOKUP(AB112,'ESO zone constants'!$E$3:$L$1002,6,FALSE),"")</f>
        <v/>
      </c>
      <c r="AE112" s="31" t="str">
        <f>IF(A112&lt;&gt;"",CONCATENATE("[",A112,"] = {wayshrines={")&amp;IF(M112&lt;&gt;"",CONCATENATE(M112,","),"")&amp;IF(N112&lt;&gt;"",CONCATENATE(N112,","),"")&amp;IF(O112&lt;&gt;"",CONCATENATE(O112,","),"")&amp;CONCATENATE("}")&amp;IF(VALUE(P112)&gt;0,CONCATENATE(", traitsNeeded=",P112),"")&amp;CONCATENATE(", dlcId=",S112,),"")</f>
        <v>[246] = {wayshrines={-1,-1,-1,}, dlcId=0</v>
      </c>
      <c r="AF112" s="31" t="str">
        <f>IF(A112&lt;&gt;"",IF(Q112&lt;&gt;"",CONCATENATE(", zoneIds={",Q112),"")&amp;IF(W112&lt;&gt;"",CONCATENATE(",",W112),"")&amp;IF(AA112&lt;&gt;"",CONCATENATE(",",AA112),"")&amp;IF(Q112&lt;&gt;"",CONCATENATE("}",""),"")&amp;IF(OR(K112="true",K112="false",K112&lt;&gt;""), CONCATENATE(", veteran=", K112), ""),"")</f>
        <v>, veteran=false</v>
      </c>
      <c r="AG112" s="31" t="str">
        <f>IF(A112&lt;&gt;"",IF(I112="Trial",", isTrial=true",IF(I112="Arena",", isArena=true", IF(I112="Monster",", isMonster=true",""))) &amp; IF(L112="true", CONCATENATE(", multiTrialSet=true"), ""),"")</f>
        <v/>
      </c>
      <c r="AH112" s="31" t="str">
        <f>IF(C112&lt;&gt;"",CONCATENATE(" --",C112," / ",B112),"")</f>
        <v xml:space="preserve"> --Galerion's Revenge / Galerions Revanche</v>
      </c>
      <c r="AI112" s="31" t="str">
        <f>IF(A112&lt;&gt;"",IF(VALUE(P112)&gt;0,CONCATENATE("[",A112,"] = true,        --",C112, " / ", B112), ""),"")</f>
        <v/>
      </c>
    </row>
    <row r="113" spans="1:35" x14ac:dyDescent="0.25">
      <c r="A113" s="13">
        <v>411</v>
      </c>
      <c r="B113" t="s">
        <v>2378</v>
      </c>
      <c r="C113" t="s">
        <v>2380</v>
      </c>
      <c r="D113" t="s">
        <v>2379</v>
      </c>
      <c r="I113" t="s">
        <v>2468</v>
      </c>
      <c r="K113" t="s">
        <v>101</v>
      </c>
      <c r="L113" t="s">
        <v>101</v>
      </c>
      <c r="M113">
        <v>-1</v>
      </c>
      <c r="N113">
        <v>-1</v>
      </c>
      <c r="O113">
        <v>-1</v>
      </c>
      <c r="P113">
        <v>0</v>
      </c>
      <c r="Q113" s="3">
        <f>IF(R113&lt;&gt;"",VLOOKUP(R113,'ESO zone constants'!$E$3:$L$1002,8,FALSE),"")</f>
        <v>1082</v>
      </c>
      <c r="R113" t="s">
        <v>804</v>
      </c>
      <c r="S113" s="28">
        <v>0</v>
      </c>
      <c r="T113" s="3" t="str">
        <f>VLOOKUP(S113,'LibSets constants'!$A$2:$B$16,2,FALSE)</f>
        <v>Included in base game</v>
      </c>
      <c r="U113" t="s">
        <v>2591</v>
      </c>
      <c r="W113" s="3" t="str">
        <f>IF(X113&lt;&gt;"",VLOOKUP(X113,'ESO zone constants'!$E$3:$L$1002,6,FALSE),"")</f>
        <v/>
      </c>
      <c r="AA113" s="33" t="str">
        <f>IF(AB113&lt;&gt;"",VLOOKUP(AB113,'ESO zone constants'!$E$3:$L$1002,6,FALSE),"")</f>
        <v/>
      </c>
      <c r="AE113" s="31" t="str">
        <f>IF(A113&lt;&gt;"",CONCATENATE("[",A113,"] = {wayshrines={")&amp;IF(M113&lt;&gt;"",CONCATENATE(M113,","),"")&amp;IF(N113&lt;&gt;"",CONCATENATE(N113,","),"")&amp;IF(O113&lt;&gt;"",CONCATENATE(O113,","),"")&amp;CONCATENATE("}")&amp;IF(VALUE(P113)&gt;0,CONCATENATE(", traitsNeeded=",P113),"")&amp;CONCATENATE(", dlcId=",S113,),"")</f>
        <v>[411] = {wayshrines={-1,-1,-1,}, dlcId=0</v>
      </c>
      <c r="AF113" s="31" t="str">
        <f>IF(A113&lt;&gt;"",IF(Q113&lt;&gt;"",CONCATENATE(", zoneIds={",Q113),"")&amp;IF(W113&lt;&gt;"",CONCATENATE(",",W113),"")&amp;IF(AA113&lt;&gt;"",CONCATENATE(",",AA113),"")&amp;IF(Q113&lt;&gt;"",CONCATENATE("}",""),"")&amp;IF(OR(K113="true",K113="false",K113&lt;&gt;""), CONCATENATE(", veteran=", K113), ""),"")</f>
        <v>, zoneIds={1082}, veteran=false</v>
      </c>
      <c r="AG113" s="31" t="str">
        <f>IF(A113&lt;&gt;"",IF(I113="Trial",", isTrial=true",IF(I113="Arena",", isArena=true", IF(I113="Monster",", isMonster=true",""))) &amp; IF(L113="true", CONCATENATE(", multiTrialSet=true"), ""),"")</f>
        <v>, isArena=true</v>
      </c>
      <c r="AH113" s="31" t="str">
        <f>IF(C113&lt;&gt;"",CONCATENATE(" --",C113," / ",B113),"")</f>
        <v xml:space="preserve"> --Gallant Charge / Galanter Ansturm</v>
      </c>
      <c r="AI113" s="31" t="str">
        <f>IF(A113&lt;&gt;"",IF(VALUE(P113)&gt;0,CONCATENATE("[",A113,"] = true,        --",C113, " / ", B113), ""),"")</f>
        <v/>
      </c>
    </row>
    <row r="114" spans="1:35" x14ac:dyDescent="0.25">
      <c r="A114" s="19">
        <v>264</v>
      </c>
      <c r="B114" s="15" t="s">
        <v>2006</v>
      </c>
      <c r="C114" s="15" t="s">
        <v>2008</v>
      </c>
      <c r="D114" s="15" t="s">
        <v>2007</v>
      </c>
      <c r="E114" s="15"/>
      <c r="F114" s="15"/>
      <c r="G114" s="15" t="s">
        <v>2464</v>
      </c>
      <c r="H114" s="15"/>
      <c r="I114" s="15" t="s">
        <v>2556</v>
      </c>
      <c r="J114" s="15"/>
      <c r="K114" s="15" t="s">
        <v>2465</v>
      </c>
      <c r="L114" s="15" t="s">
        <v>101</v>
      </c>
      <c r="M114" s="15">
        <v>-1</v>
      </c>
      <c r="N114" s="15">
        <v>-1</v>
      </c>
      <c r="O114" s="15">
        <v>-1</v>
      </c>
      <c r="P114" s="15">
        <v>0</v>
      </c>
      <c r="Q114" s="3" t="e">
        <f>IF(R114&lt;&gt;"",VLOOKUP(R114,'ESO zone constants'!$E$3:$L$1002,8,FALSE),"")</f>
        <v>#N/A</v>
      </c>
      <c r="R114" t="s">
        <v>2535</v>
      </c>
      <c r="S114" s="29">
        <v>0</v>
      </c>
      <c r="T114" s="3" t="str">
        <f>VLOOKUP(S114,'LibSets constants'!$A$2:$B$16,2,FALSE)</f>
        <v>Included in base game</v>
      </c>
      <c r="U114" s="15" t="s">
        <v>2535</v>
      </c>
      <c r="V114" s="15"/>
      <c r="W114" s="3" t="str">
        <f>IF(X114&lt;&gt;"",VLOOKUP(X114,'ESO zone constants'!$E$3:$L$1002,6,FALSE),"")</f>
        <v/>
      </c>
      <c r="AA114" s="15" t="str">
        <f>IF(AB114&lt;&gt;"",VLOOKUP(AB114,'ESO zone constants'!$E$3:$L$1002,6,FALSE),"")</f>
        <v/>
      </c>
      <c r="AE114" s="31" t="str">
        <f>IF(A114&lt;&gt;"",CONCATENATE("[",A114,"] = {wayshrines={")&amp;IF(M114&lt;&gt;"",CONCATENATE(M114,","),"")&amp;IF(N114&lt;&gt;"",CONCATENATE(N114,","),"")&amp;IF(O114&lt;&gt;"",CONCATENATE(O114,","),"")&amp;CONCATENATE("}")&amp;IF(VALUE(P114)&gt;0,CONCATENATE(", traitsNeeded=",P114),"")&amp;CONCATENATE(", dlcId=",S114,),"")</f>
        <v>[264] = {wayshrines={-1,-1,-1,}, dlcId=0</v>
      </c>
      <c r="AF114" s="31" t="str">
        <f>IF(A114&lt;&gt;"",IF(Q122&lt;&gt;"",CONCATENATE(", zoneIds={",Q122),"")&amp;IF(W114&lt;&gt;"",CONCATENATE(",",W114),"")&amp;IF(AA114&lt;&gt;"",CONCATENATE(",",AA114),"")&amp;IF(Q122&lt;&gt;"",CONCATENATE("}",""),"")&amp;IF(OR(K114="true",K114="false",K114&lt;&gt;""), CONCATENATE(", veteran=", K114), ""),"")</f>
        <v>, zoneIds={11}, veteran={EQUIP_TYPE_HEAD=true, EQUIP_TYPE_SHOULDERS=false}</v>
      </c>
      <c r="AG114" s="31" t="str">
        <f>IF(A114&lt;&gt;"",IF(I114="Trial",", isTrial=true",IF(I114="Arena",", isArena=true", IF(I114="Monster",", isMonster=true",""))) &amp; IF(L114="true", CONCATENATE(", multiTrialSet=true"), ""),"")</f>
        <v>, isMonster=true</v>
      </c>
      <c r="AH114" s="31" t="str">
        <f>IF(C114&lt;&gt;"",CONCATENATE(" --",C114," / ",B114),"")</f>
        <v xml:space="preserve"> --Giant Spider / Riesenspinne</v>
      </c>
      <c r="AI114" s="31" t="str">
        <f>IF(A114&lt;&gt;"",IF(VALUE(P114)&gt;0,CONCATENATE("[",A114,"] = true,        --",C114, " / ", B114), ""),"")</f>
        <v/>
      </c>
    </row>
    <row r="115" spans="1:35" s="15" customFormat="1" x14ac:dyDescent="0.25">
      <c r="A115" s="13">
        <v>213</v>
      </c>
      <c r="B115" t="s">
        <v>1894</v>
      </c>
      <c r="C115" t="s">
        <v>1896</v>
      </c>
      <c r="D115" t="s">
        <v>1895</v>
      </c>
      <c r="E115"/>
      <c r="F115"/>
      <c r="G115"/>
      <c r="H115"/>
      <c r="I115" t="s">
        <v>2468</v>
      </c>
      <c r="J115"/>
      <c r="K115" t="s">
        <v>101</v>
      </c>
      <c r="L115" t="s">
        <v>101</v>
      </c>
      <c r="M115">
        <v>-1</v>
      </c>
      <c r="N115">
        <v>-1</v>
      </c>
      <c r="O115">
        <v>-1</v>
      </c>
      <c r="P115">
        <v>0</v>
      </c>
      <c r="Q115" s="3">
        <f>IF(R115&lt;&gt;"",VLOOKUP(R115,'ESO zone constants'!$E$3:$L$1002,8,FALSE),"")</f>
        <v>677</v>
      </c>
      <c r="R115" t="s">
        <v>499</v>
      </c>
      <c r="S115" s="28">
        <v>2</v>
      </c>
      <c r="T115" s="3" t="str">
        <f>VLOOKUP(S115,'LibSets constants'!$A$2:$B$16,2,FALSE)</f>
        <v>Orsinium</v>
      </c>
      <c r="U115" t="s">
        <v>2591</v>
      </c>
      <c r="V115"/>
      <c r="W115" s="3" t="str">
        <f>IF(X115&lt;&gt;"",VLOOKUP(X115,'ESO zone constants'!$E$3:$L$1002,6,FALSE),"")</f>
        <v/>
      </c>
      <c r="X115"/>
      <c r="Y115"/>
      <c r="Z115"/>
      <c r="AA115" s="33" t="str">
        <f>IF(AB115&lt;&gt;"",VLOOKUP(AB115,'ESO zone constants'!$E$3:$L$1002,6,FALSE),"")</f>
        <v/>
      </c>
      <c r="AB115"/>
      <c r="AC115"/>
      <c r="AD115"/>
      <c r="AE115" s="31" t="str">
        <f>IF(A115&lt;&gt;"",CONCATENATE("[",A115,"] = {wayshrines={")&amp;IF(M115&lt;&gt;"",CONCATENATE(M115,","),"")&amp;IF(N115&lt;&gt;"",CONCATENATE(N115,","),"")&amp;IF(O115&lt;&gt;"",CONCATENATE(O115,","),"")&amp;CONCATENATE("}")&amp;IF(VALUE(P115)&gt;0,CONCATENATE(", traitsNeeded=",P115),"")&amp;CONCATENATE(", dlcId=",S115,),"")</f>
        <v>[213] = {wayshrines={-1,-1,-1,}, dlcId=2</v>
      </c>
      <c r="AF115" s="31" t="str">
        <f>IF(A115&lt;&gt;"",IF(Q115&lt;&gt;"",CONCATENATE(", zoneIds={",Q115),"")&amp;IF(W115&lt;&gt;"",CONCATENATE(",",W115),"")&amp;IF(AA115&lt;&gt;"",CONCATENATE(",",AA115),"")&amp;IF(Q115&lt;&gt;"",CONCATENATE("}",""),"")&amp;IF(OR(K115="true",K115="false",K115&lt;&gt;""), CONCATENATE(", veteran=", K115), ""),"")</f>
        <v>, zoneIds={677}, veteran=false</v>
      </c>
      <c r="AG115" s="31" t="str">
        <f>IF(A115&lt;&gt;"",IF(I115="Trial",", isTrial=true",IF(I115="Arena",", isArena=true", IF(I115="Monster",", isMonster=true",""))) &amp; IF(L115="true", CONCATENATE(", multiTrialSet=true"), ""),"")</f>
        <v>, isArena=true</v>
      </c>
      <c r="AH115" s="31" t="str">
        <f>IF(C115&lt;&gt;"",CONCATENATE(" --",C115," / ",B115),"")</f>
        <v xml:space="preserve"> --Glorious Defender / Ruhmreicher Verteidiger</v>
      </c>
      <c r="AI115" s="31" t="str">
        <f>IF(A115&lt;&gt;"",IF(VALUE(P115)&gt;0,CONCATENATE("[",A115,"] = true,        --",C115, " / ", B115), ""),"")</f>
        <v/>
      </c>
    </row>
    <row r="116" spans="1:35" x14ac:dyDescent="0.25">
      <c r="A116" s="13">
        <v>261</v>
      </c>
      <c r="B116" t="s">
        <v>1997</v>
      </c>
      <c r="C116" t="s">
        <v>1999</v>
      </c>
      <c r="D116" t="s">
        <v>1998</v>
      </c>
      <c r="K116" t="s">
        <v>101</v>
      </c>
      <c r="L116" t="s">
        <v>101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constants'!$E$3:$L$1002,8,FALSE),"")</f>
        <v/>
      </c>
      <c r="S116" s="28">
        <v>0</v>
      </c>
      <c r="T116" s="3" t="str">
        <f>VLOOKUP(S116,'LibSets constants'!$A$2:$B$16,2,FALSE)</f>
        <v>Included in base game</v>
      </c>
      <c r="W116" s="3" t="str">
        <f>IF(X116&lt;&gt;"",VLOOKUP(X116,'ESO zone constants'!$E$3:$L$1002,6,FALSE),"")</f>
        <v/>
      </c>
      <c r="AA116" s="33" t="str">
        <f>IF(AB116&lt;&gt;"",VLOOKUP(AB116,'ESO zone constants'!$E$3:$L$1002,6,FALSE),"")</f>
        <v/>
      </c>
      <c r="AE116" s="31" t="str">
        <f>IF(A116&lt;&gt;"",CONCATENATE("[",A116,"] = {wayshrines={")&amp;IF(M116&lt;&gt;"",CONCATENATE(M116,","),"")&amp;IF(N116&lt;&gt;"",CONCATENATE(N116,","),"")&amp;IF(O116&lt;&gt;"",CONCATENATE(O116,","),"")&amp;CONCATENATE("}")&amp;IF(VALUE(P116)&gt;0,CONCATENATE(", traitsNeeded=",P116),"")&amp;CONCATENATE(", dlcId=",S116,),"")</f>
        <v>[261] = {wayshrines={-1,-1,-1,}, dlcId=0</v>
      </c>
      <c r="AF116" s="31" t="str">
        <f>IF(A116&lt;&gt;"",IF(Q116&lt;&gt;"",CONCATENATE(", zoneIds={",Q116),"")&amp;IF(W116&lt;&gt;"",CONCATENATE(",",W116),"")&amp;IF(AA116&lt;&gt;"",CONCATENATE(",",AA116),"")&amp;IF(Q116&lt;&gt;"",CONCATENATE("}",""),"")&amp;IF(OR(K116="true",K116="false",K116&lt;&gt;""), CONCATENATE(", veteran=", K116), ""),"")</f>
        <v>, veteran=false</v>
      </c>
      <c r="AG116" s="31" t="str">
        <f>IF(A116&lt;&gt;"",IF(I116="Trial",", isTrial=true",IF(I116="Arena",", isArena=true", IF(I116="Monster",", isMonster=true",""))) &amp; IF(L116="true", CONCATENATE(", multiTrialSet=true"), ""),"")</f>
        <v/>
      </c>
      <c r="AH116" s="31" t="str">
        <f>IF(C116&lt;&gt;"",CONCATENATE(" --",C116," / ",B116),"")</f>
        <v xml:space="preserve"> --Gossamer / Gespinst</v>
      </c>
      <c r="AI116" s="31" t="str">
        <f>IF(A116&lt;&gt;"",IF(VALUE(P116)&gt;0,CONCATENATE("[",A116,"] = true,        --",C116, " / ", B116), ""),"")</f>
        <v/>
      </c>
    </row>
    <row r="117" spans="1:35" x14ac:dyDescent="0.25">
      <c r="A117" s="13">
        <v>382</v>
      </c>
      <c r="B117" t="s">
        <v>2300</v>
      </c>
      <c r="C117" t="s">
        <v>2302</v>
      </c>
      <c r="D117" t="s">
        <v>2301</v>
      </c>
      <c r="K117" t="s">
        <v>101</v>
      </c>
      <c r="L117" t="s">
        <v>101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constants'!$E$3:$L$1002,8,FALSE),"")</f>
        <v/>
      </c>
      <c r="S117" s="28">
        <v>0</v>
      </c>
      <c r="T117" s="3" t="str">
        <f>VLOOKUP(S117,'LibSets constants'!$A$2:$B$16,2,FALSE)</f>
        <v>Included in base game</v>
      </c>
      <c r="W117" s="3" t="str">
        <f>IF(X117&lt;&gt;"",VLOOKUP(X117,'ESO zone constants'!$E$3:$L$1002,6,FALSE),"")</f>
        <v/>
      </c>
      <c r="AA117" s="33" t="str">
        <f>IF(AB117&lt;&gt;"",VLOOKUP(AB117,'ESO zone constants'!$E$3:$L$1002,6,FALSE),"")</f>
        <v/>
      </c>
      <c r="AE117" s="31" t="str">
        <f>IF(A117&lt;&gt;"",CONCATENATE("[",A117,"] = {wayshrines={")&amp;IF(M117&lt;&gt;"",CONCATENATE(M117,","),"")&amp;IF(N117&lt;&gt;"",CONCATENATE(N117,","),"")&amp;IF(O117&lt;&gt;"",CONCATENATE(O117,","),"")&amp;CONCATENATE("}")&amp;IF(VALUE(P117)&gt;0,CONCATENATE(", traitsNeeded=",P117),"")&amp;CONCATENATE(", dlcId=",S117,),"")</f>
        <v>[382] = {wayshrines={-1,-1,-1,}, dlcId=0</v>
      </c>
      <c r="AF117" s="31" t="str">
        <f>IF(A117&lt;&gt;"",IF(Q117&lt;&gt;"",CONCATENATE(", zoneIds={",Q117),"")&amp;IF(W117&lt;&gt;"",CONCATENATE(",",W117),"")&amp;IF(AA117&lt;&gt;"",CONCATENATE(",",AA117),"")&amp;IF(Q117&lt;&gt;"",CONCATENATE("}",""),"")&amp;IF(OR(K117="true",K117="false",K117&lt;&gt;""), CONCATENATE(", veteran=", K117), ""),"")</f>
        <v>, veteran=false</v>
      </c>
      <c r="AG117" s="31" t="str">
        <f>IF(A117&lt;&gt;"",IF(I117="Trial",", isTrial=true",IF(I117="Arena",", isArena=true", IF(I117="Monster",", isMonster=true",""))) &amp; IF(L117="true", CONCATENATE(", multiTrialSet=true"), ""),"")</f>
        <v/>
      </c>
      <c r="AH117" s="31" t="str">
        <f>IF(C117&lt;&gt;"",CONCATENATE(" --",C117," / ",B117),"")</f>
        <v xml:space="preserve"> --Grace of Gloom / Anmut der Gräue</v>
      </c>
      <c r="AI117" s="31" t="str">
        <f>IF(A117&lt;&gt;"",IF(VALUE(P117)&gt;0,CONCATENATE("[",A117,"] = true,        --",C117, " / ", B117), ""),"")</f>
        <v/>
      </c>
    </row>
    <row r="118" spans="1:35" x14ac:dyDescent="0.25">
      <c r="A118" s="13">
        <v>126</v>
      </c>
      <c r="B118" t="s">
        <v>1694</v>
      </c>
      <c r="C118" t="s">
        <v>1696</v>
      </c>
      <c r="D118" t="s">
        <v>1695</v>
      </c>
      <c r="K118" t="s">
        <v>101</v>
      </c>
      <c r="L118" t="s">
        <v>101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constants'!$E$3:$L$1002,8,FALSE),"")</f>
        <v/>
      </c>
      <c r="S118" s="28">
        <v>0</v>
      </c>
      <c r="T118" s="3" t="str">
        <f>VLOOKUP(S118,'LibSets constants'!$A$2:$B$16,2,FALSE)</f>
        <v>Included in base game</v>
      </c>
      <c r="W118" s="3" t="str">
        <f>IF(X118&lt;&gt;"",VLOOKUP(X118,'ESO zone constants'!$E$3:$L$1002,6,FALSE),"")</f>
        <v/>
      </c>
      <c r="AA118" s="33" t="str">
        <f>IF(AB118&lt;&gt;"",VLOOKUP(AB118,'ESO zone constants'!$E$3:$L$1002,6,FALSE),"")</f>
        <v/>
      </c>
      <c r="AE118" s="31" t="str">
        <f>IF(A118&lt;&gt;"",CONCATENATE("[",A118,"] = {wayshrines={")&amp;IF(M118&lt;&gt;"",CONCATENATE(M118,","),"")&amp;IF(N118&lt;&gt;"",CONCATENATE(N118,","),"")&amp;IF(O118&lt;&gt;"",CONCATENATE(O118,","),"")&amp;CONCATENATE("}")&amp;IF(VALUE(P118)&gt;0,CONCATENATE(", traitsNeeded=",P118),"")&amp;CONCATENATE(", dlcId=",S118,),"")</f>
        <v>[126] = {wayshrines={-1,-1,-1,}, dlcId=0</v>
      </c>
      <c r="AF118" s="31" t="str">
        <f>IF(A118&lt;&gt;"",IF(Q118&lt;&gt;"",CONCATENATE(", zoneIds={",Q118),"")&amp;IF(W118&lt;&gt;"",CONCATENATE(",",W118),"")&amp;IF(AA118&lt;&gt;"",CONCATENATE(",",AA118),"")&amp;IF(Q118&lt;&gt;"",CONCATENATE("}",""),"")&amp;IF(OR(K118="true",K118="false",K118&lt;&gt;""), CONCATENATE(", veteran=", K118), ""),"")</f>
        <v>, veteran=false</v>
      </c>
      <c r="AG118" s="31" t="str">
        <f>IF(A118&lt;&gt;"",IF(I118="Trial",", isTrial=true",IF(I118="Arena",", isArena=true", IF(I118="Monster",", isMonster=true",""))) &amp; IF(L118="true", CONCATENATE(", multiTrialSet=true"), ""),"")</f>
        <v/>
      </c>
      <c r="AH118" s="31" t="str">
        <f>IF(C118&lt;&gt;"",CONCATENATE(" --",C118," / ",B118),"")</f>
        <v xml:space="preserve"> --Grace of the Ancients / Anmut der Uralten</v>
      </c>
      <c r="AI118" s="31" t="str">
        <f>IF(A118&lt;&gt;"",IF(VALUE(P118)&gt;0,CONCATENATE("[",A118,"] = true,        --",C118, " / ", B118), ""),"")</f>
        <v/>
      </c>
    </row>
    <row r="119" spans="1:35" x14ac:dyDescent="0.25">
      <c r="A119" s="13">
        <v>318</v>
      </c>
      <c r="B119" t="s">
        <v>2137</v>
      </c>
      <c r="C119" t="s">
        <v>2139</v>
      </c>
      <c r="D119" t="s">
        <v>2138</v>
      </c>
      <c r="I119" t="s">
        <v>2468</v>
      </c>
      <c r="K119" t="s">
        <v>102</v>
      </c>
      <c r="L119" t="s">
        <v>101</v>
      </c>
      <c r="M119">
        <v>-1</v>
      </c>
      <c r="N119">
        <v>-1</v>
      </c>
      <c r="O119">
        <v>-1</v>
      </c>
      <c r="P119">
        <v>0</v>
      </c>
      <c r="Q119" s="3">
        <f>IF(R119&lt;&gt;"",VLOOKUP(R119,'ESO zone constants'!$E$3:$L$1002,8,FALSE),"")</f>
        <v>635</v>
      </c>
      <c r="R119" t="s">
        <v>489</v>
      </c>
      <c r="S119" s="28">
        <v>0</v>
      </c>
      <c r="T119" s="3" t="str">
        <f>VLOOKUP(S119,'LibSets constants'!$A$2:$B$16,2,FALSE)</f>
        <v>Included in base game</v>
      </c>
      <c r="U119" t="s">
        <v>2591</v>
      </c>
      <c r="W119" s="3" t="str">
        <f>IF(X119&lt;&gt;"",VLOOKUP(X119,'ESO zone constants'!$E$3:$L$1002,6,FALSE),"")</f>
        <v/>
      </c>
      <c r="AA119" s="33" t="str">
        <f>IF(AB119&lt;&gt;"",VLOOKUP(AB119,'ESO zone constants'!$E$3:$L$1002,6,FALSE),"")</f>
        <v/>
      </c>
      <c r="AE119" s="31" t="str">
        <f>IF(A119&lt;&gt;"",CONCATENATE("[",A119,"] = {wayshrines={")&amp;IF(M119&lt;&gt;"",CONCATENATE(M119,","),"")&amp;IF(N119&lt;&gt;"",CONCATENATE(N119,","),"")&amp;IF(O119&lt;&gt;"",CONCATENATE(O119,","),"")&amp;CONCATENATE("}")&amp;IF(VALUE(P119)&gt;0,CONCATENATE(", traitsNeeded=",P119),"")&amp;CONCATENATE(", dlcId=",S119,),"")</f>
        <v>[318] = {wayshrines={-1,-1,-1,}, dlcId=0</v>
      </c>
      <c r="AF119" s="31" t="str">
        <f>IF(A119&lt;&gt;"",IF(Q119&lt;&gt;"",CONCATENATE(", zoneIds={",Q119),"")&amp;IF(W119&lt;&gt;"",CONCATENATE(",",W119),"")&amp;IF(AA119&lt;&gt;"",CONCATENATE(",",AA119),"")&amp;IF(Q119&lt;&gt;"",CONCATENATE("}",""),"")&amp;IF(OR(K119="true",K119="false",K119&lt;&gt;""), CONCATENATE(", veteran=", K119), ""),"")</f>
        <v>, zoneIds={635}, veteran=true</v>
      </c>
      <c r="AG119" s="31" t="str">
        <f>IF(A119&lt;&gt;"",IF(I119="Trial",", isTrial=true",IF(I119="Arena",", isArena=true", IF(I119="Monster",", isMonster=true",""))) &amp; IF(L119="true", CONCATENATE(", multiTrialSet=true"), ""),"")</f>
        <v>, isArena=true</v>
      </c>
      <c r="AH119" s="31" t="str">
        <f>IF(C119&lt;&gt;"",CONCATENATE(" --",C119," / ",B119),"")</f>
        <v xml:space="preserve"> --Grand Rejuvenation / Große Verjüngung</v>
      </c>
      <c r="AI119" s="31" t="str">
        <f>IF(A119&lt;&gt;"",IF(VALUE(P119)&gt;0,CONCATENATE("[",A119,"] = true,        --",C119, " / ", B119), ""),"")</f>
        <v/>
      </c>
    </row>
    <row r="120" spans="1:35" x14ac:dyDescent="0.25">
      <c r="A120" s="5">
        <v>408</v>
      </c>
      <c r="B120" t="s">
        <v>2369</v>
      </c>
      <c r="C120" t="s">
        <v>2371</v>
      </c>
      <c r="D120" t="s">
        <v>2370</v>
      </c>
      <c r="K120" t="s">
        <v>101</v>
      </c>
      <c r="L120" t="s">
        <v>101</v>
      </c>
      <c r="M120">
        <v>375</v>
      </c>
      <c r="N120">
        <v>375</v>
      </c>
      <c r="O120">
        <v>375</v>
      </c>
      <c r="P120">
        <v>0</v>
      </c>
      <c r="Q120" s="3" t="str">
        <f>IF(R120&lt;&gt;"",VLOOKUP(R120,'ESO zone constants'!$E$3:$L$1002,8,FALSE),"")</f>
        <v/>
      </c>
      <c r="S120" s="28">
        <v>12</v>
      </c>
      <c r="T120" s="3" t="str">
        <f>VLOOKUP(S120,'LibSets constants'!$A$2:$B$16,2,FALSE)</f>
        <v>Murkmire</v>
      </c>
      <c r="W120" s="3" t="str">
        <f>IF(X120&lt;&gt;"",VLOOKUP(X120,'ESO zone constants'!$E$3:$L$1002,6,FALSE),"")</f>
        <v/>
      </c>
      <c r="AA120" s="33" t="str">
        <f>IF(AB120&lt;&gt;"",VLOOKUP(AB120,'ESO zone constants'!$E$3:$L$1002,6,FALSE),"")</f>
        <v/>
      </c>
      <c r="AE120" s="31" t="str">
        <f>IF(A120&lt;&gt;"",CONCATENATE("[",A120,"] = {wayshrines={")&amp;IF(M120&lt;&gt;"",CONCATENATE(M120,","),"")&amp;IF(N120&lt;&gt;"",CONCATENATE(N120,","),"")&amp;IF(O120&lt;&gt;"",CONCATENATE(O120,","),"")&amp;CONCATENATE("}")&amp;IF(VALUE(P120)&gt;0,CONCATENATE(", traitsNeeded=",P120),"")&amp;CONCATENATE(", dlcId=",S120,),"")</f>
        <v>[408] = {wayshrines={375,375,375,}, dlcId=12</v>
      </c>
      <c r="AF120" s="31" t="str">
        <f>IF(A120&lt;&gt;"",IF(Q120&lt;&gt;"",CONCATENATE(", zoneIds={",Q120),"")&amp;IF(W120&lt;&gt;"",CONCATENATE(",",W120),"")&amp;IF(AA120&lt;&gt;"",CONCATENATE(",",AA120),"")&amp;IF(Q120&lt;&gt;"",CONCATENATE("}",""),"")&amp;IF(OR(K120="true",K120="false",K120&lt;&gt;""), CONCATENATE(", veteran=", K120), ""),"")</f>
        <v>, veteran=false</v>
      </c>
      <c r="AG120" s="31" t="str">
        <f>IF(A120&lt;&gt;"",IF(I120="Trial",", isTrial=true",IF(I120="Arena",", isArena=true", IF(I120="Monster",", isMonster=true",""))) &amp; IF(L120="true", CONCATENATE(", multiTrialSet=true"), ""),"")</f>
        <v/>
      </c>
      <c r="AH120" s="31" t="str">
        <f>IF(C120&lt;&gt;"",CONCATENATE(" --",C120," / ",B120),"")</f>
        <v xml:space="preserve"> --Grave-Stake Collector / Grabpflocksammler</v>
      </c>
      <c r="AI120" s="31" t="str">
        <f>IF(A120&lt;&gt;"",IF(VALUE(P120)&gt;0,CONCATENATE("[",A120,"] = true,        --",C120, " / ", B120), ""),"")</f>
        <v/>
      </c>
    </row>
    <row r="121" spans="1:35" x14ac:dyDescent="0.25">
      <c r="A121" s="13">
        <v>287</v>
      </c>
      <c r="B121" t="s">
        <v>2051</v>
      </c>
      <c r="C121" t="s">
        <v>2053</v>
      </c>
      <c r="D121" t="s">
        <v>2052</v>
      </c>
      <c r="K121" t="s">
        <v>101</v>
      </c>
      <c r="L121" t="s">
        <v>101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constants'!$E$3:$L$1002,8,FALSE),"")</f>
        <v/>
      </c>
      <c r="S121" s="28">
        <v>0</v>
      </c>
      <c r="T121" s="3" t="str">
        <f>VLOOKUP(S121,'LibSets constants'!$A$2:$B$16,2,FALSE)</f>
        <v>Included in base game</v>
      </c>
      <c r="W121" s="3" t="str">
        <f>IF(X121&lt;&gt;"",VLOOKUP(X121,'ESO zone constants'!$E$3:$L$1002,6,FALSE),"")</f>
        <v/>
      </c>
      <c r="AA121" s="33" t="str">
        <f>IF(AB121&lt;&gt;"",VLOOKUP(AB121,'ESO zone constants'!$E$3:$L$1002,6,FALSE),"")</f>
        <v/>
      </c>
      <c r="AE121" s="31" t="str">
        <f>IF(A121&lt;&gt;"",CONCATENATE("[",A121,"] = {wayshrines={")&amp;IF(M121&lt;&gt;"",CONCATENATE(M121,","),"")&amp;IF(N121&lt;&gt;"",CONCATENATE(N121,","),"")&amp;IF(O121&lt;&gt;"",CONCATENATE(O121,","),"")&amp;CONCATENATE("}")&amp;IF(VALUE(P121)&gt;0,CONCATENATE(", traitsNeeded=",P121),"")&amp;CONCATENATE(", dlcId=",S121,),"")</f>
        <v>[287] = {wayshrines={-1,-1,-1,}, dlcId=0</v>
      </c>
      <c r="AF121" s="31" t="str">
        <f>IF(A121&lt;&gt;"",IF(Q121&lt;&gt;"",CONCATENATE(", zoneIds={",Q121),"")&amp;IF(W121&lt;&gt;"",CONCATENATE(",",W121),"")&amp;IF(AA121&lt;&gt;"",CONCATENATE(",",AA121),"")&amp;IF(Q121&lt;&gt;"",CONCATENATE("}",""),"")&amp;IF(OR(K121="true",K121="false",K121&lt;&gt;""), CONCATENATE(", veteran=", K121), ""),"")</f>
        <v>, veteran=false</v>
      </c>
      <c r="AG121" s="31" t="str">
        <f>IF(A121&lt;&gt;"",IF(I121="Trial",", isTrial=true",IF(I121="Arena",", isArena=true", IF(I121="Monster",", isMonster=true",""))) &amp; IF(L121="true", CONCATENATE(", multiTrialSet=true"), ""),"")</f>
        <v/>
      </c>
      <c r="AH121" s="31" t="str">
        <f>IF(C121&lt;&gt;"",CONCATENATE(" --",C121," / ",B121),"")</f>
        <v xml:space="preserve"> --Green Pact / Der Grüne Pakt</v>
      </c>
      <c r="AI121" s="31" t="str">
        <f>IF(A121&lt;&gt;"",IF(VALUE(P121)&gt;0,CONCATENATE("[",A121,"] = true,        --",C121, " / ", B121), ""),"")</f>
        <v/>
      </c>
    </row>
    <row r="122" spans="1:35" x14ac:dyDescent="0.25">
      <c r="A122" s="5">
        <v>280</v>
      </c>
      <c r="B122" t="s">
        <v>6</v>
      </c>
      <c r="C122" t="s">
        <v>6</v>
      </c>
      <c r="D122" t="s">
        <v>6</v>
      </c>
      <c r="I122" t="s">
        <v>2556</v>
      </c>
      <c r="J122">
        <v>1</v>
      </c>
      <c r="K122" t="s">
        <v>2465</v>
      </c>
      <c r="L122" t="s">
        <v>101</v>
      </c>
      <c r="M122">
        <v>-1</v>
      </c>
      <c r="N122">
        <v>-1</v>
      </c>
      <c r="O122">
        <v>-1</v>
      </c>
      <c r="P122">
        <v>0</v>
      </c>
      <c r="Q122" s="3">
        <f>IF(R122&lt;&gt;"",VLOOKUP(R122,'ESO zone constants'!$E$3:$L$1002,8,FALSE),"")</f>
        <v>11</v>
      </c>
      <c r="R122" t="s">
        <v>47</v>
      </c>
      <c r="S122" s="28">
        <v>0</v>
      </c>
      <c r="T122" s="3" t="str">
        <f>VLOOKUP(S122,'LibSets constants'!$A$2:$B$16,2,FALSE)</f>
        <v>Included in base game</v>
      </c>
      <c r="U122" t="s">
        <v>2564</v>
      </c>
      <c r="W122" s="3" t="str">
        <f>IF(X122&lt;&gt;"",VLOOKUP(X122,'ESO zone constants'!$E$3:$L$1002,6,FALSE),"")</f>
        <v/>
      </c>
      <c r="AA122" t="str">
        <f>IF(AB122&lt;&gt;"",VLOOKUP(AB122,'ESO zone constants'!$E$3:$L$1002,6,FALSE),"")</f>
        <v/>
      </c>
      <c r="AE122" s="31" t="str">
        <f>IF(A122&lt;&gt;"",CONCATENATE("[",A122,"] = {wayshrines={")&amp;IF(M122&lt;&gt;"",CONCATENATE(M122,","),"")&amp;IF(N122&lt;&gt;"",CONCATENATE(N122,","),"")&amp;IF(O122&lt;&gt;"",CONCATENATE(O122,","),"")&amp;CONCATENATE("}")&amp;IF(VALUE(P122)&gt;0,CONCATENATE(", traitsNeeded=",P122),"")&amp;CONCATENATE(", dlcId=",S122,),"")</f>
        <v>[280] = {wayshrines={-1,-1,-1,}, dlcId=0</v>
      </c>
      <c r="AF122" s="31" t="e">
        <f>IF(A122&lt;&gt;"",IF(#REF!&lt;&gt;"",CONCATENATE(", zoneIds={",#REF!),"")&amp;IF(W122&lt;&gt;"",CONCATENATE(",",W122),"")&amp;IF(AA122&lt;&gt;"",CONCATENATE(",",AA122),"")&amp;IF(#REF!&lt;&gt;"",CONCATENATE("}",""),"")&amp;IF(OR(K122="true",K122="false",K122&lt;&gt;""), CONCATENATE(", veteran=", K122), ""),"")</f>
        <v>#REF!</v>
      </c>
      <c r="AG122" s="31" t="str">
        <f>IF(A122&lt;&gt;"",IF(I122="Trial",", isTrial=true",IF(I122="Arena",", isArena=true", IF(I122="Monster",", isMonster=true",""))) &amp; IF(L122="true", CONCATENATE(", multiTrialSet=true"), ""),"")</f>
        <v>, isMonster=true</v>
      </c>
      <c r="AH122" s="31" t="str">
        <f>IF(C122&lt;&gt;"",CONCATENATE(" --",C122," / ",B122),"")</f>
        <v xml:space="preserve"> --Grothdarr / Grothdarr</v>
      </c>
      <c r="AI122" s="31" t="str">
        <f>IF(A122&lt;&gt;"",IF(VALUE(P122)&gt;0,CONCATENATE("[",A122,"] = true,        --",C122, " / ", B122), ""),"")</f>
        <v/>
      </c>
    </row>
    <row r="123" spans="1:35" x14ac:dyDescent="0.25">
      <c r="A123" s="13">
        <v>383</v>
      </c>
      <c r="B123" t="s">
        <v>2303</v>
      </c>
      <c r="C123" t="s">
        <v>2305</v>
      </c>
      <c r="D123" t="s">
        <v>2304</v>
      </c>
      <c r="K123" t="s">
        <v>101</v>
      </c>
      <c r="L123" t="s">
        <v>101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constants'!$E$3:$L$1002,8,FALSE),"")</f>
        <v/>
      </c>
      <c r="S123" s="28">
        <v>0</v>
      </c>
      <c r="T123" s="3" t="str">
        <f>VLOOKUP(S123,'LibSets constants'!$A$2:$B$16,2,FALSE)</f>
        <v>Included in base game</v>
      </c>
      <c r="W123" s="3" t="str">
        <f>IF(X123&lt;&gt;"",VLOOKUP(X123,'ESO zone constants'!$E$3:$L$1002,6,FALSE),"")</f>
        <v/>
      </c>
      <c r="AA123" s="33" t="str">
        <f>IF(AB123&lt;&gt;"",VLOOKUP(AB123,'ESO zone constants'!$E$3:$L$1002,6,FALSE),"")</f>
        <v/>
      </c>
      <c r="AE123" s="31" t="str">
        <f>IF(A123&lt;&gt;"",CONCATENATE("[",A123,"] = {wayshrines={")&amp;IF(M123&lt;&gt;"",CONCATENATE(M123,","),"")&amp;IF(N123&lt;&gt;"",CONCATENATE(N123,","),"")&amp;IF(O123&lt;&gt;"",CONCATENATE(O123,","),"")&amp;CONCATENATE("}")&amp;IF(VALUE(P123)&gt;0,CONCATENATE(", traitsNeeded=",P123),"")&amp;CONCATENATE(", dlcId=",S123,),"")</f>
        <v>[383] = {wayshrines={-1,-1,-1,}, dlcId=0</v>
      </c>
      <c r="AF123" s="31" t="str">
        <f>IF(A123&lt;&gt;"",IF(Q123&lt;&gt;"",CONCATENATE(", zoneIds={",Q123),"")&amp;IF(W123&lt;&gt;"",CONCATENATE(",",W123),"")&amp;IF(AA123&lt;&gt;"",CONCATENATE(",",AA123),"")&amp;IF(Q123&lt;&gt;"",CONCATENATE("}",""),"")&amp;IF(OR(K123="true",K123="false",K123&lt;&gt;""), CONCATENATE(", veteran=", K123), ""),"")</f>
        <v>, veteran=false</v>
      </c>
      <c r="AG123" s="31" t="str">
        <f>IF(A123&lt;&gt;"",IF(I123="Trial",", isTrial=true",IF(I123="Arena",", isArena=true", IF(I123="Monster",", isMonster=true",""))) &amp; IF(L123="true", CONCATENATE(", multiTrialSet=true"), ""),"")</f>
        <v/>
      </c>
      <c r="AH123" s="31" t="str">
        <f>IF(C123&lt;&gt;"",CONCATENATE(" --",C123," / ",B123),"")</f>
        <v xml:space="preserve"> --Gryphon's Ferocity / Wildheit des Greifen</v>
      </c>
      <c r="AI123" s="31" t="str">
        <f>IF(A123&lt;&gt;"",IF(VALUE(P123)&gt;0,CONCATENATE("[",A123,"] = true,        --",C123, " / ", B123), ""),"")</f>
        <v/>
      </c>
    </row>
    <row r="124" spans="1:35" x14ac:dyDescent="0.25">
      <c r="A124" s="13">
        <v>340</v>
      </c>
      <c r="B124" t="s">
        <v>2200</v>
      </c>
      <c r="C124" t="s">
        <v>2202</v>
      </c>
      <c r="D124" t="s">
        <v>2201</v>
      </c>
      <c r="K124" t="s">
        <v>101</v>
      </c>
      <c r="L124" t="s">
        <v>101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constants'!$E$3:$L$1002,8,FALSE),"")</f>
        <v/>
      </c>
      <c r="S124" s="28">
        <v>0</v>
      </c>
      <c r="T124" s="3" t="str">
        <f>VLOOKUP(S124,'LibSets constants'!$A$2:$B$16,2,FALSE)</f>
        <v>Included in base game</v>
      </c>
      <c r="W124" s="3" t="str">
        <f>IF(X124&lt;&gt;"",VLOOKUP(X124,'ESO zone constants'!$E$3:$L$1002,6,FALSE),"")</f>
        <v/>
      </c>
      <c r="AA124" s="33" t="str">
        <f>IF(AB124&lt;&gt;"",VLOOKUP(AB124,'ESO zone constants'!$E$3:$L$1002,6,FALSE),"")</f>
        <v/>
      </c>
      <c r="AE124" s="31" t="str">
        <f>IF(A124&lt;&gt;"",CONCATENATE("[",A124,"] = {wayshrines={")&amp;IF(M124&lt;&gt;"",CONCATENATE(M124,","),"")&amp;IF(N124&lt;&gt;"",CONCATENATE(N124,","),"")&amp;IF(O124&lt;&gt;"",CONCATENATE(O124,","),"")&amp;CONCATENATE("}")&amp;IF(VALUE(P124)&gt;0,CONCATENATE(", traitsNeeded=",P124),"")&amp;CONCATENATE(", dlcId=",S124,),"")</f>
        <v>[340] = {wayshrines={-1,-1,-1,}, dlcId=0</v>
      </c>
      <c r="AF124" s="31" t="str">
        <f>IF(A124&lt;&gt;"",IF(Q124&lt;&gt;"",CONCATENATE(", zoneIds={",Q124),"")&amp;IF(W124&lt;&gt;"",CONCATENATE(",",W124),"")&amp;IF(AA124&lt;&gt;"",CONCATENATE(",",AA124),"")&amp;IF(Q124&lt;&gt;"",CONCATENATE("}",""),"")&amp;IF(OR(K124="true",K124="false",K124&lt;&gt;""), CONCATENATE(", veteran=", K124), ""),"")</f>
        <v>, veteran=false</v>
      </c>
      <c r="AG124" s="31" t="str">
        <f>IF(A124&lt;&gt;"",IF(I124="Trial",", isTrial=true",IF(I124="Arena",", isArena=true", IF(I124="Monster",", isMonster=true",""))) &amp; IF(L124="true", CONCATENATE(", multiTrialSet=true"), ""),"")</f>
        <v/>
      </c>
      <c r="AH124" s="31" t="str">
        <f>IF(C124&lt;&gt;"",CONCATENATE(" --",C124," / ",B124),"")</f>
        <v xml:space="preserve"> --Hagraven's Garden / Vettelgarten</v>
      </c>
      <c r="AI124" s="31" t="str">
        <f>IF(A124&lt;&gt;"",IF(VALUE(P124)&gt;0,CONCATENATE("[",A124,"] = true,        --",C124, " / ", B124), ""),"")</f>
        <v/>
      </c>
    </row>
    <row r="125" spans="1:35" x14ac:dyDescent="0.25">
      <c r="A125" s="13">
        <v>263</v>
      </c>
      <c r="B125" t="s">
        <v>2003</v>
      </c>
      <c r="C125" t="s">
        <v>2005</v>
      </c>
      <c r="D125" t="s">
        <v>2004</v>
      </c>
      <c r="K125" t="s">
        <v>101</v>
      </c>
      <c r="L125" t="s">
        <v>101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constants'!$E$3:$L$1002,8,FALSE),"")</f>
        <v/>
      </c>
      <c r="S125" s="28">
        <v>0</v>
      </c>
      <c r="T125" s="3" t="str">
        <f>VLOOKUP(S125,'LibSets constants'!$A$2:$B$16,2,FALSE)</f>
        <v>Included in base game</v>
      </c>
      <c r="W125" s="3" t="str">
        <f>IF(X125&lt;&gt;"",VLOOKUP(X125,'ESO zone constants'!$E$3:$L$1002,6,FALSE),"")</f>
        <v/>
      </c>
      <c r="AA125" s="33" t="str">
        <f>IF(AB125&lt;&gt;"",VLOOKUP(AB125,'ESO zone constants'!$E$3:$L$1002,6,FALSE),"")</f>
        <v/>
      </c>
      <c r="AE125" s="31" t="str">
        <f>IF(A125&lt;&gt;"",CONCATENATE("[",A125,"] = {wayshrines={")&amp;IF(M125&lt;&gt;"",CONCATENATE(M125,","),"")&amp;IF(N125&lt;&gt;"",CONCATENATE(N125,","),"")&amp;IF(O125&lt;&gt;"",CONCATENATE(O125,","),"")&amp;CONCATENATE("}")&amp;IF(VALUE(P125)&gt;0,CONCATENATE(", traitsNeeded=",P125),"")&amp;CONCATENATE(", dlcId=",S125,),"")</f>
        <v>[263] = {wayshrines={-1,-1,-1,}, dlcId=0</v>
      </c>
      <c r="AF125" s="31" t="str">
        <f>IF(A125&lt;&gt;"",IF(Q125&lt;&gt;"",CONCATENATE(", zoneIds={",Q125),"")&amp;IF(W125&lt;&gt;"",CONCATENATE(",",W125),"")&amp;IF(AA125&lt;&gt;"",CONCATENATE(",",AA125),"")&amp;IF(Q125&lt;&gt;"",CONCATENATE("}",""),"")&amp;IF(OR(K125="true",K125="false",K125&lt;&gt;""), CONCATENATE(", veteran=", K125), ""),"")</f>
        <v>, veteran=false</v>
      </c>
      <c r="AG125" s="31" t="str">
        <f>IF(A125&lt;&gt;"",IF(I125="Trial",", isTrial=true",IF(I125="Arena",", isArena=true", IF(I125="Monster",", isMonster=true",""))) &amp; IF(L125="true", CONCATENATE(", multiTrialSet=true"), ""),"")</f>
        <v/>
      </c>
      <c r="AH125" s="31" t="str">
        <f>IF(C125&lt;&gt;"",CONCATENATE(" --",C125," / ",B125),"")</f>
        <v xml:space="preserve"> --Hand of Mephala / Hand von Mephala</v>
      </c>
      <c r="AI125" s="31" t="str">
        <f>IF(A125&lt;&gt;"",IF(VALUE(P125)&gt;0,CONCATENATE("[",A125,"] = true,        --",C125, " / ", B125), ""),"")</f>
        <v/>
      </c>
    </row>
    <row r="126" spans="1:35" x14ac:dyDescent="0.25">
      <c r="A126" s="13">
        <v>399</v>
      </c>
      <c r="B126" t="s">
        <v>2342</v>
      </c>
      <c r="C126" t="s">
        <v>2344</v>
      </c>
      <c r="D126" t="s">
        <v>2343</v>
      </c>
      <c r="K126" t="s">
        <v>101</v>
      </c>
      <c r="L126" t="s">
        <v>101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constants'!$E$3:$L$1002,8,FALSE),"")</f>
        <v/>
      </c>
      <c r="S126" s="28">
        <v>0</v>
      </c>
      <c r="T126" s="3" t="str">
        <f>VLOOKUP(S126,'LibSets constants'!$A$2:$B$16,2,FALSE)</f>
        <v>Included in base game</v>
      </c>
      <c r="W126" s="3" t="str">
        <f>IF(X126&lt;&gt;"",VLOOKUP(X126,'ESO zone constants'!$E$3:$L$1002,6,FALSE),"")</f>
        <v/>
      </c>
      <c r="AA126" s="33" t="str">
        <f>IF(AB126&lt;&gt;"",VLOOKUP(AB126,'ESO zone constants'!$E$3:$L$1002,6,FALSE),"")</f>
        <v/>
      </c>
      <c r="AE126" s="31" t="str">
        <f>IF(A126&lt;&gt;"",CONCATENATE("[",A126,"] = {wayshrines={")&amp;IF(M126&lt;&gt;"",CONCATENATE(M126,","),"")&amp;IF(N126&lt;&gt;"",CONCATENATE(N126,","),"")&amp;IF(O126&lt;&gt;"",CONCATENATE(O126,","),"")&amp;CONCATENATE("}")&amp;IF(VALUE(P126)&gt;0,CONCATENATE(", traitsNeeded=",P126),"")&amp;CONCATENATE(", dlcId=",S126,),"")</f>
        <v>[399] = {wayshrines={-1,-1,-1,}, dlcId=0</v>
      </c>
      <c r="AF126" s="31" t="str">
        <f>IF(A126&lt;&gt;"",IF(Q126&lt;&gt;"",CONCATENATE(", zoneIds={",Q126),"")&amp;IF(W126&lt;&gt;"",CONCATENATE(",",W126),"")&amp;IF(AA126&lt;&gt;"",CONCATENATE(",",AA126),"")&amp;IF(Q126&lt;&gt;"",CONCATENATE("}",""),"")&amp;IF(OR(K126="true",K126="false",K126&lt;&gt;""), CONCATENATE(", veteran=", K126), ""),"")</f>
        <v>, veteran=false</v>
      </c>
      <c r="AG126" s="31" t="str">
        <f>IF(A126&lt;&gt;"",IF(I126="Trial",", isTrial=true",IF(I126="Arena",", isArena=true", IF(I126="Monster",", isMonster=true",""))) &amp; IF(L126="true", CONCATENATE(", multiTrialSet=true"), ""),"")</f>
        <v/>
      </c>
      <c r="AH126" s="31" t="str">
        <f>IF(C126&lt;&gt;"",CONCATENATE(" --",C126," / ",B126),"")</f>
        <v xml:space="preserve"> --Hanu's Compassion / Hanus Mitgefühl</v>
      </c>
      <c r="AI126" s="31" t="str">
        <f>IF(A126&lt;&gt;"",IF(VALUE(P126)&gt;0,CONCATENATE("[",A126,"] = true,        --",C126, " / ", B126), ""),"")</f>
        <v/>
      </c>
    </row>
    <row r="127" spans="1:35" x14ac:dyDescent="0.25">
      <c r="A127" s="13">
        <v>62</v>
      </c>
      <c r="B127" t="s">
        <v>1506</v>
      </c>
      <c r="C127" t="s">
        <v>1508</v>
      </c>
      <c r="D127" t="s">
        <v>1507</v>
      </c>
      <c r="K127" t="s">
        <v>101</v>
      </c>
      <c r="L127" t="s">
        <v>101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constants'!$E$3:$L$1002,8,FALSE),"")</f>
        <v/>
      </c>
      <c r="S127" s="28">
        <v>0</v>
      </c>
      <c r="T127" s="3" t="str">
        <f>VLOOKUP(S127,'LibSets constants'!$A$2:$B$16,2,FALSE)</f>
        <v>Included in base game</v>
      </c>
      <c r="W127" s="3" t="str">
        <f>IF(X127&lt;&gt;"",VLOOKUP(X127,'ESO zone constants'!$E$3:$L$1002,6,FALSE),"")</f>
        <v/>
      </c>
      <c r="AA127" s="33" t="str">
        <f>IF(AB127&lt;&gt;"",VLOOKUP(AB127,'ESO zone constants'!$E$3:$L$1002,6,FALSE),"")</f>
        <v/>
      </c>
      <c r="AE127" s="31" t="str">
        <f>IF(A127&lt;&gt;"",CONCATENATE("[",A127,"] = {wayshrines={")&amp;IF(M127&lt;&gt;"",CONCATENATE(M127,","),"")&amp;IF(N127&lt;&gt;"",CONCATENATE(N127,","),"")&amp;IF(O127&lt;&gt;"",CONCATENATE(O127,","),"")&amp;CONCATENATE("}")&amp;IF(VALUE(P127)&gt;0,CONCATENATE(", traitsNeeded=",P127),"")&amp;CONCATENATE(", dlcId=",S127,),"")</f>
        <v>[62] = {wayshrines={-1,-1,-1,}, dlcId=0</v>
      </c>
      <c r="AF127" s="31" t="str">
        <f>IF(A127&lt;&gt;"",IF(Q127&lt;&gt;"",CONCATENATE(", zoneIds={",Q127),"")&amp;IF(W127&lt;&gt;"",CONCATENATE(",",W127),"")&amp;IF(AA127&lt;&gt;"",CONCATENATE(",",AA127),"")&amp;IF(Q127&lt;&gt;"",CONCATENATE("}",""),"")&amp;IF(OR(K127="true",K127="false",K127&lt;&gt;""), CONCATENATE(", veteran=", K127), ""),"")</f>
        <v>, veteran=false</v>
      </c>
      <c r="AG127" s="31" t="str">
        <f>IF(A127&lt;&gt;"",IF(I127="Trial",", isTrial=true",IF(I127="Arena",", isArena=true", IF(I127="Monster",", isMonster=true",""))) &amp; IF(L127="true", CONCATENATE(", multiTrialSet=true"), ""),"")</f>
        <v/>
      </c>
      <c r="AH127" s="31" t="str">
        <f>IF(C127&lt;&gt;"",CONCATENATE(" --",C127," / ",B127),"")</f>
        <v xml:space="preserve"> --Hatchling's Shell / Schlüpflingspanzer</v>
      </c>
      <c r="AI127" s="31" t="str">
        <f>IF(A127&lt;&gt;"",IF(VALUE(P127)&gt;0,CONCATENATE("[",A127,"] = true,        --",C127, " / ", B127), ""),"")</f>
        <v/>
      </c>
    </row>
    <row r="128" spans="1:35" x14ac:dyDescent="0.25">
      <c r="A128" s="13">
        <v>401</v>
      </c>
      <c r="B128" t="s">
        <v>2348</v>
      </c>
      <c r="C128" t="s">
        <v>2350</v>
      </c>
      <c r="D128" t="s">
        <v>2349</v>
      </c>
      <c r="K128" t="s">
        <v>101</v>
      </c>
      <c r="L128" t="s">
        <v>101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constants'!$E$3:$L$1002,8,FALSE),"")</f>
        <v/>
      </c>
      <c r="S128" s="28">
        <v>0</v>
      </c>
      <c r="T128" s="3" t="str">
        <f>VLOOKUP(S128,'LibSets constants'!$A$2:$B$16,2,FALSE)</f>
        <v>Included in base game</v>
      </c>
      <c r="W128" s="3" t="str">
        <f>IF(X128&lt;&gt;"",VLOOKUP(X128,'ESO zone constants'!$E$3:$L$1002,6,FALSE),"")</f>
        <v/>
      </c>
      <c r="AA128" s="33" t="str">
        <f>IF(AB128&lt;&gt;"",VLOOKUP(AB128,'ESO zone constants'!$E$3:$L$1002,6,FALSE),"")</f>
        <v/>
      </c>
      <c r="AE128" s="31" t="str">
        <f>IF(A128&lt;&gt;"",CONCATENATE("[",A128,"] = {wayshrines={")&amp;IF(M128&lt;&gt;"",CONCATENATE(M128,","),"")&amp;IF(N128&lt;&gt;"",CONCATENATE(N128,","),"")&amp;IF(O128&lt;&gt;"",CONCATENATE(O128,","),"")&amp;CONCATENATE("}")&amp;IF(VALUE(P128)&gt;0,CONCATENATE(", traitsNeeded=",P128),"")&amp;CONCATENATE(", dlcId=",S128,),"")</f>
        <v>[401] = {wayshrines={-1,-1,-1,}, dlcId=0</v>
      </c>
      <c r="AF128" s="31" t="str">
        <f>IF(A128&lt;&gt;"",IF(Q128&lt;&gt;"",CONCATENATE(", zoneIds={",Q128),"")&amp;IF(W128&lt;&gt;"",CONCATENATE(",",W128),"")&amp;IF(AA128&lt;&gt;"",CONCATENATE(",",AA128),"")&amp;IF(Q128&lt;&gt;"",CONCATENATE("}",""),"")&amp;IF(OR(K128="true",K128="false",K128&lt;&gt;""), CONCATENATE(", veteran=", K128), ""),"")</f>
        <v>, veteran=false</v>
      </c>
      <c r="AG128" s="31" t="str">
        <f>IF(A128&lt;&gt;"",IF(I128="Trial",", isTrial=true",IF(I128="Arena",", isArena=true", IF(I128="Monster",", isMonster=true",""))) &amp; IF(L128="true", CONCATENATE(", multiTrialSet=true"), ""),"")</f>
        <v/>
      </c>
      <c r="AH128" s="31" t="str">
        <f>IF(C128&lt;&gt;"",CONCATENATE(" --",C128," / ",B128),"")</f>
        <v xml:space="preserve"> --Haven of Ursus / Zuflucht von Ursus</v>
      </c>
      <c r="AI128" s="31" t="str">
        <f>IF(A128&lt;&gt;"",IF(VALUE(P128)&gt;0,CONCATENATE("[",A128,"] = true,        --",C128, " / ", B128), ""),"")</f>
        <v/>
      </c>
    </row>
    <row r="129" spans="1:35" x14ac:dyDescent="0.25">
      <c r="A129" s="13">
        <v>100</v>
      </c>
      <c r="B129" t="s">
        <v>1620</v>
      </c>
      <c r="C129" t="s">
        <v>1622</v>
      </c>
      <c r="D129" t="s">
        <v>1621</v>
      </c>
      <c r="K129" t="s">
        <v>101</v>
      </c>
      <c r="L129" t="s">
        <v>101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constants'!$E$3:$L$1002,8,FALSE),"")</f>
        <v/>
      </c>
      <c r="S129" s="28">
        <v>0</v>
      </c>
      <c r="T129" s="3" t="str">
        <f>VLOOKUP(S129,'LibSets constants'!$A$2:$B$16,2,FALSE)</f>
        <v>Included in base game</v>
      </c>
      <c r="W129" s="3" t="str">
        <f>IF(X129&lt;&gt;"",VLOOKUP(X129,'ESO zone constants'!$E$3:$L$1002,6,FALSE),"")</f>
        <v/>
      </c>
      <c r="AA129" s="33" t="str">
        <f>IF(AB129&lt;&gt;"",VLOOKUP(AB129,'ESO zone constants'!$E$3:$L$1002,6,FALSE),"")</f>
        <v/>
      </c>
      <c r="AE129" s="31" t="str">
        <f>IF(A129&lt;&gt;"",CONCATENATE("[",A129,"] = {wayshrines={")&amp;IF(M129&lt;&gt;"",CONCATENATE(M129,","),"")&amp;IF(N129&lt;&gt;"",CONCATENATE(N129,","),"")&amp;IF(O129&lt;&gt;"",CONCATENATE(O129,","),"")&amp;CONCATENATE("}")&amp;IF(VALUE(P129)&gt;0,CONCATENATE(", traitsNeeded=",P129),"")&amp;CONCATENATE(", dlcId=",S129,),"")</f>
        <v>[100] = {wayshrines={-1,-1,-1,}, dlcId=0</v>
      </c>
      <c r="AF129" s="31" t="str">
        <f>IF(A129&lt;&gt;"",IF(Q129&lt;&gt;"",CONCATENATE(", zoneIds={",Q129),"")&amp;IF(W129&lt;&gt;"",CONCATENATE(",",W129),"")&amp;IF(AA129&lt;&gt;"",CONCATENATE(",",AA129),"")&amp;IF(Q129&lt;&gt;"",CONCATENATE("}",""),"")&amp;IF(OR(K129="true",K129="false",K129&lt;&gt;""), CONCATENATE(", veteran=", K129), ""),"")</f>
        <v>, veteran=false</v>
      </c>
      <c r="AG129" s="31" t="str">
        <f>IF(A129&lt;&gt;"",IF(I129="Trial",", isTrial=true",IF(I129="Arena",", isArena=true", IF(I129="Monster",", isMonster=true",""))) &amp; IF(L129="true", CONCATENATE(", multiTrialSet=true"), ""),"")</f>
        <v/>
      </c>
      <c r="AH129" s="31" t="str">
        <f>IF(C129&lt;&gt;"",CONCATENATE(" --",C129," / ",B129),"")</f>
        <v xml:space="preserve"> --Hawk's Eye / Falkenauge</v>
      </c>
      <c r="AI129" s="31" t="str">
        <f>IF(A129&lt;&gt;"",IF(VALUE(P129)&gt;0,CONCATENATE("[",A129,"] = true,        --",C129, " / ", B129), ""),"")</f>
        <v/>
      </c>
    </row>
    <row r="130" spans="1:35" x14ac:dyDescent="0.25">
      <c r="A130" s="13">
        <v>32</v>
      </c>
      <c r="B130" t="s">
        <v>1428</v>
      </c>
      <c r="C130" t="s">
        <v>1430</v>
      </c>
      <c r="D130" t="s">
        <v>1429</v>
      </c>
      <c r="I130" t="s">
        <v>2468</v>
      </c>
      <c r="K130" t="s">
        <v>101</v>
      </c>
      <c r="L130" t="s">
        <v>101</v>
      </c>
      <c r="M130">
        <v>-1</v>
      </c>
      <c r="N130">
        <v>-1</v>
      </c>
      <c r="O130">
        <v>-1</v>
      </c>
      <c r="P130">
        <v>0</v>
      </c>
      <c r="Q130" s="3">
        <f>IF(R130&lt;&gt;"",VLOOKUP(R130,'ESO zone constants'!$E$3:$L$1002,8,FALSE),"")</f>
        <v>635</v>
      </c>
      <c r="R130" t="s">
        <v>489</v>
      </c>
      <c r="S130" s="28">
        <v>0</v>
      </c>
      <c r="T130" s="3" t="str">
        <f>VLOOKUP(S130,'LibSets constants'!$A$2:$B$16,2,FALSE)</f>
        <v>Included in base game</v>
      </c>
      <c r="U130" t="s">
        <v>2591</v>
      </c>
      <c r="W130" s="3" t="str">
        <f>IF(X130&lt;&gt;"",VLOOKUP(X130,'ESO zone constants'!$E$3:$L$1002,6,FALSE),"")</f>
        <v/>
      </c>
      <c r="AA130" s="33" t="str">
        <f>IF(AB130&lt;&gt;"",VLOOKUP(AB130,'ESO zone constants'!$E$3:$L$1002,6,FALSE),"")</f>
        <v/>
      </c>
      <c r="AE130" s="31" t="str">
        <f>IF(A130&lt;&gt;"",CONCATENATE("[",A130,"] = {wayshrines={")&amp;IF(M130&lt;&gt;"",CONCATENATE(M130,","),"")&amp;IF(N130&lt;&gt;"",CONCATENATE(N130,","),"")&amp;IF(O130&lt;&gt;"",CONCATENATE(O130,","),"")&amp;CONCATENATE("}")&amp;IF(VALUE(P130)&gt;0,CONCATENATE(", traitsNeeded=",P130),"")&amp;CONCATENATE(", dlcId=",S130,),"")</f>
        <v>[32] = {wayshrines={-1,-1,-1,}, dlcId=0</v>
      </c>
      <c r="AF130" s="31" t="str">
        <f>IF(A130&lt;&gt;"",IF(Q130&lt;&gt;"",CONCATENATE(", zoneIds={",Q130),"")&amp;IF(W130&lt;&gt;"",CONCATENATE(",",W130),"")&amp;IF(AA130&lt;&gt;"",CONCATENATE(",",AA130),"")&amp;IF(Q130&lt;&gt;"",CONCATENATE("}",""),"")&amp;IF(OR(K130="true",K130="false",K130&lt;&gt;""), CONCATENATE(", veteran=", K130), ""),"")</f>
        <v>, zoneIds={635}, veteran=false</v>
      </c>
      <c r="AG130" s="31" t="str">
        <f>IF(A130&lt;&gt;"",IF(I130="Trial",", isTrial=true",IF(I130="Arena",", isArena=true", IF(I130="Monster",", isMonster=true",""))) &amp; IF(L130="true", CONCATENATE(", multiTrialSet=true"), ""),"")</f>
        <v>, isArena=true</v>
      </c>
      <c r="AH130" s="31" t="str">
        <f>IF(C130&lt;&gt;"",CONCATENATE(" --",C130," / ",B130),"")</f>
        <v xml:space="preserve"> --Healer's Habit / Bräuche des Heilers</v>
      </c>
      <c r="AI130" s="31" t="str">
        <f>IF(A130&lt;&gt;"",IF(VALUE(P130)&gt;0,CONCATENATE("[",A130,"] = true,        --",C130, " / ", B130), ""),"")</f>
        <v/>
      </c>
    </row>
    <row r="131" spans="1:35" x14ac:dyDescent="0.25">
      <c r="A131" s="13">
        <v>141</v>
      </c>
      <c r="B131" t="s">
        <v>1739</v>
      </c>
      <c r="C131" t="s">
        <v>1741</v>
      </c>
      <c r="D131" t="s">
        <v>1740</v>
      </c>
      <c r="K131" t="s">
        <v>101</v>
      </c>
      <c r="L131" t="s">
        <v>101</v>
      </c>
      <c r="M131">
        <v>-1</v>
      </c>
      <c r="N131">
        <v>-1</v>
      </c>
      <c r="O131">
        <v>-1</v>
      </c>
      <c r="P131">
        <v>0</v>
      </c>
      <c r="Q131" s="3" t="str">
        <f>IF(R131&lt;&gt;"",VLOOKUP(R131,'ESO zone constants'!$E$3:$L$1002,8,FALSE),"")</f>
        <v/>
      </c>
      <c r="S131" s="28">
        <v>0</v>
      </c>
      <c r="T131" s="3" t="str">
        <f>VLOOKUP(S131,'LibSets constants'!$A$2:$B$16,2,FALSE)</f>
        <v>Included in base game</v>
      </c>
      <c r="W131" s="3" t="str">
        <f>IF(X131&lt;&gt;"",VLOOKUP(X131,'ESO zone constants'!$E$3:$L$1002,6,FALSE),"")</f>
        <v/>
      </c>
      <c r="AA131" s="33" t="str">
        <f>IF(AB131&lt;&gt;"",VLOOKUP(AB131,'ESO zone constants'!$E$3:$L$1002,6,FALSE),"")</f>
        <v/>
      </c>
      <c r="AE131" s="31" t="str">
        <f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dlcId=",S131,),"")</f>
        <v>[141] = {wayshrines={-1,-1,-1,}, dlcId=0</v>
      </c>
      <c r="AF131" s="31" t="str">
        <f>IF(A131&lt;&gt;"",IF(Q131&lt;&gt;"",CONCATENATE(", zoneIds={",Q131),"")&amp;IF(W131&lt;&gt;"",CONCATENATE(",",W131),"")&amp;IF(AA131&lt;&gt;"",CONCATENATE(",",AA131),"")&amp;IF(Q131&lt;&gt;"",CONCATENATE("}",""),"")&amp;IF(OR(K131="true",K131="false",K131&lt;&gt;""), CONCATENATE(", veteran=", K131), ""),"")</f>
        <v>, veteran=false</v>
      </c>
      <c r="AG131" s="31" t="str">
        <f>IF(A131&lt;&gt;"",IF(I131="Trial",", isTrial=true",IF(I131="Arena",", isArena=true", IF(I131="Monster",", isMonster=true",""))) &amp; IF(L131="true", CONCATENATE(", multiTrialSet=true"), ""),"")</f>
        <v/>
      </c>
      <c r="AH131" s="31" t="str">
        <f>IF(C131&lt;&gt;"",CONCATENATE(" --",C131," / ",B131),"")</f>
        <v xml:space="preserve"> --Healing Mage / Heilender Magier</v>
      </c>
      <c r="AI131" s="31" t="str">
        <f>IF(A131&lt;&gt;"",IF(VALUE(P131)&gt;0,CONCATENATE("[",A131,"] = true,        --",C131, " / ", B131), ""),"")</f>
        <v/>
      </c>
    </row>
    <row r="132" spans="1:35" x14ac:dyDescent="0.25">
      <c r="A132" s="13">
        <v>259</v>
      </c>
      <c r="B132" t="s">
        <v>1991</v>
      </c>
      <c r="C132" t="s">
        <v>1993</v>
      </c>
      <c r="D132" t="s">
        <v>1992</v>
      </c>
      <c r="K132" t="s">
        <v>101</v>
      </c>
      <c r="L132" t="s">
        <v>101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constants'!$E$3:$L$1002,8,FALSE),"")</f>
        <v/>
      </c>
      <c r="S132" s="28">
        <v>0</v>
      </c>
      <c r="T132" s="3" t="str">
        <f>VLOOKUP(S132,'LibSets constants'!$A$2:$B$16,2,FALSE)</f>
        <v>Included in base game</v>
      </c>
      <c r="W132" s="3" t="str">
        <f>IF(X132&lt;&gt;"",VLOOKUP(X132,'ESO zone constants'!$E$3:$L$1002,6,FALSE),"")</f>
        <v/>
      </c>
      <c r="AA132" s="33" t="str">
        <f>IF(AB132&lt;&gt;"",VLOOKUP(AB132,'ESO zone constants'!$E$3:$L$1002,6,FALSE),"")</f>
        <v/>
      </c>
      <c r="AE132" s="31" t="str">
        <f>IF(A132&lt;&gt;"",CONCATENATE("[",A132,"] = {wayshrines={")&amp;IF(M132&lt;&gt;"",CONCATENATE(M132,","),"")&amp;IF(N132&lt;&gt;"",CONCATENATE(N132,","),"")&amp;IF(O132&lt;&gt;"",CONCATENATE(O132,","),"")&amp;CONCATENATE("}")&amp;IF(VALUE(P132)&gt;0,CONCATENATE(", traitsNeeded=",P132),"")&amp;CONCATENATE(", dlcId=",S132,),"")</f>
        <v>[259] = {wayshrines={-1,-1,-1,}, dlcId=0</v>
      </c>
      <c r="AF132" s="31" t="str">
        <f>IF(A132&lt;&gt;"",IF(Q132&lt;&gt;"",CONCATENATE(", zoneIds={",Q132),"")&amp;IF(W132&lt;&gt;"",CONCATENATE(",",W132),"")&amp;IF(AA132&lt;&gt;"",CONCATENATE(",",AA132),"")&amp;IF(Q132&lt;&gt;"",CONCATENATE("}",""),"")&amp;IF(OR(K132="true",K132="false",K132&lt;&gt;""), CONCATENATE(", veteran=", K132), ""),"")</f>
        <v>, veteran=false</v>
      </c>
      <c r="AG132" s="31" t="str">
        <f>IF(A132&lt;&gt;"",IF(I132="Trial",", isTrial=true",IF(I132="Arena",", isArena=true", IF(I132="Monster",", isMonster=true",""))) &amp; IF(L132="true", CONCATENATE(", multiTrialSet=true"), ""),"")</f>
        <v/>
      </c>
      <c r="AH132" s="31" t="str">
        <f>IF(C132&lt;&gt;"",CONCATENATE(" --",C132," / ",B132),"")</f>
        <v xml:space="preserve"> --Heem-Jas' Retribution / Heem-Jas' Vergeltung</v>
      </c>
      <c r="AI132" s="31" t="str">
        <f>IF(A132&lt;&gt;"",IF(VALUE(P132)&gt;0,CONCATENATE("[",A132,"] = true,        --",C132, " / ", B132), ""),"")</f>
        <v/>
      </c>
    </row>
    <row r="133" spans="1:35" x14ac:dyDescent="0.25">
      <c r="A133" s="13">
        <v>243</v>
      </c>
      <c r="B133" t="s">
        <v>1965</v>
      </c>
      <c r="C133" t="s">
        <v>1967</v>
      </c>
      <c r="D133" t="s">
        <v>1966</v>
      </c>
      <c r="K133" t="s">
        <v>101</v>
      </c>
      <c r="L133" t="s">
        <v>101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constants'!$E$3:$L$1002,8,FALSE),"")</f>
        <v/>
      </c>
      <c r="S133" s="28">
        <v>0</v>
      </c>
      <c r="T133" s="3" t="str">
        <f>VLOOKUP(S133,'LibSets constants'!$A$2:$B$16,2,FALSE)</f>
        <v>Included in base game</v>
      </c>
      <c r="W133" s="3" t="str">
        <f>IF(X133&lt;&gt;"",VLOOKUP(X133,'ESO zone constants'!$E$3:$L$1002,6,FALSE),"")</f>
        <v/>
      </c>
      <c r="AA133" s="33" t="str">
        <f>IF(AB133&lt;&gt;"",VLOOKUP(AB133,'ESO zone constants'!$E$3:$L$1002,6,FALSE),"")</f>
        <v/>
      </c>
      <c r="AE133" s="31" t="str">
        <f>IF(A133&lt;&gt;"",CONCATENATE("[",A133,"] = {wayshrines={")&amp;IF(M133&lt;&gt;"",CONCATENATE(M133,","),"")&amp;IF(N133&lt;&gt;"",CONCATENATE(N133,","),"")&amp;IF(O133&lt;&gt;"",CONCATENATE(O133,","),"")&amp;CONCATENATE("}")&amp;IF(VALUE(P133)&gt;0,CONCATENATE(", traitsNeeded=",P133),"")&amp;CONCATENATE(", dlcId=",S133,),"")</f>
        <v>[243] = {wayshrines={-1,-1,-1,}, dlcId=0</v>
      </c>
      <c r="AF133" s="31" t="str">
        <f>IF(A133&lt;&gt;"",IF(Q133&lt;&gt;"",CONCATENATE(", zoneIds={",Q133),"")&amp;IF(W133&lt;&gt;"",CONCATENATE(",",W133),"")&amp;IF(AA133&lt;&gt;"",CONCATENATE(",",AA133),"")&amp;IF(Q133&lt;&gt;"",CONCATENATE("}",""),"")&amp;IF(OR(K133="true",K133="false",K133&lt;&gt;""), CONCATENATE(", veteran=", K133), ""),"")</f>
        <v>, veteran=false</v>
      </c>
      <c r="AG133" s="31" t="str">
        <f>IF(A133&lt;&gt;"",IF(I133="Trial",", isTrial=true",IF(I133="Arena",", isArena=true", IF(I133="Monster",", isMonster=true",""))) &amp; IF(L133="true", CONCATENATE(", multiTrialSet=true"), ""),"")</f>
        <v/>
      </c>
      <c r="AH133" s="31" t="str">
        <f>IF(C133&lt;&gt;"",CONCATENATE(" --",C133," / ",B133),"")</f>
        <v xml:space="preserve"> --Hide of Morihaus / Haut von Morihaus</v>
      </c>
      <c r="AI133" s="31" t="str">
        <f>IF(A133&lt;&gt;"",IF(VALUE(P133)&gt;0,CONCATENATE("[",A133,"] = true,        --",C133, " / ", B133), ""),"")</f>
        <v/>
      </c>
    </row>
    <row r="134" spans="1:35" x14ac:dyDescent="0.25">
      <c r="A134" s="13">
        <v>58</v>
      </c>
      <c r="B134" t="s">
        <v>1494</v>
      </c>
      <c r="C134" t="s">
        <v>1496</v>
      </c>
      <c r="D134" t="s">
        <v>1495</v>
      </c>
      <c r="K134" t="s">
        <v>101</v>
      </c>
      <c r="L134" t="s">
        <v>101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constants'!$E$3:$L$1002,8,FALSE),"")</f>
        <v/>
      </c>
      <c r="S134" s="28">
        <v>0</v>
      </c>
      <c r="T134" s="3" t="str">
        <f>VLOOKUP(S134,'LibSets constants'!$A$2:$B$16,2,FALSE)</f>
        <v>Included in base game</v>
      </c>
      <c r="W134" s="3" t="str">
        <f>IF(X134&lt;&gt;"",VLOOKUP(X134,'ESO zone constants'!$E$3:$L$1002,6,FALSE),"")</f>
        <v/>
      </c>
      <c r="AA134" s="33" t="str">
        <f>IF(AB134&lt;&gt;"",VLOOKUP(AB134,'ESO zone constants'!$E$3:$L$1002,6,FALSE),"")</f>
        <v/>
      </c>
      <c r="AE134" s="31" t="str">
        <f>IF(A134&lt;&gt;"",CONCATENATE("[",A134,"] = {wayshrines={")&amp;IF(M134&lt;&gt;"",CONCATENATE(M134,","),"")&amp;IF(N134&lt;&gt;"",CONCATENATE(N134,","),"")&amp;IF(O134&lt;&gt;"",CONCATENATE(O134,","),"")&amp;CONCATENATE("}")&amp;IF(VALUE(P134)&gt;0,CONCATENATE(", traitsNeeded=",P134),"")&amp;CONCATENATE(", dlcId=",S134,),"")</f>
        <v>[58] = {wayshrines={-1,-1,-1,}, dlcId=0</v>
      </c>
      <c r="AF134" s="31" t="str">
        <f>IF(A134&lt;&gt;"",IF(Q134&lt;&gt;"",CONCATENATE(", zoneIds={",Q134),"")&amp;IF(W134&lt;&gt;"",CONCATENATE(",",W134),"")&amp;IF(AA134&lt;&gt;"",CONCATENATE(",",AA134),"")&amp;IF(Q134&lt;&gt;"",CONCATENATE("}",""),"")&amp;IF(OR(K134="true",K134="false",K134&lt;&gt;""), CONCATENATE(", veteran=", K134), ""),"")</f>
        <v>, veteran=false</v>
      </c>
      <c r="AG134" s="31" t="str">
        <f>IF(A134&lt;&gt;"",IF(I134="Trial",", isTrial=true",IF(I134="Arena",", isArena=true", IF(I134="Monster",", isMonster=true",""))) &amp; IF(L134="true", CONCATENATE(", multiTrialSet=true"), ""),"")</f>
        <v/>
      </c>
      <c r="AH134" s="31" t="str">
        <f>IF(C134&lt;&gt;"",CONCATENATE(" --",C134," / ",B134),"")</f>
        <v xml:space="preserve"> --Hide of the Werewolf / Fell des Werwolfs</v>
      </c>
      <c r="AI134" s="31" t="str">
        <f>IF(A134&lt;&gt;"",IF(VALUE(P134)&gt;0,CONCATENATE("[",A134,"] = true,        --",C134, " / ", B134), ""),"")</f>
        <v/>
      </c>
    </row>
    <row r="135" spans="1:35" x14ac:dyDescent="0.25">
      <c r="A135" s="13">
        <v>123</v>
      </c>
      <c r="B135" t="s">
        <v>1685</v>
      </c>
      <c r="C135" t="s">
        <v>1687</v>
      </c>
      <c r="D135" t="s">
        <v>1686</v>
      </c>
      <c r="K135" t="s">
        <v>101</v>
      </c>
      <c r="L135" t="s">
        <v>101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constants'!$E$3:$L$1002,8,FALSE),"")</f>
        <v/>
      </c>
      <c r="S135" s="28">
        <v>0</v>
      </c>
      <c r="T135" s="3" t="str">
        <f>VLOOKUP(S135,'LibSets constants'!$A$2:$B$16,2,FALSE)</f>
        <v>Included in base game</v>
      </c>
      <c r="W135" s="3" t="str">
        <f>IF(X135&lt;&gt;"",VLOOKUP(X135,'ESO zone constants'!$E$3:$L$1002,6,FALSE),"")</f>
        <v/>
      </c>
      <c r="AA135" s="33" t="str">
        <f>IF(AB135&lt;&gt;"",VLOOKUP(AB135,'ESO zone constants'!$E$3:$L$1002,6,FALSE),"")</f>
        <v/>
      </c>
      <c r="AE135" s="31" t="str">
        <f>IF(A135&lt;&gt;"",CONCATENATE("[",A135,"] = {wayshrines={")&amp;IF(M135&lt;&gt;"",CONCATENATE(M135,","),"")&amp;IF(N135&lt;&gt;"",CONCATENATE(N135,","),"")&amp;IF(O135&lt;&gt;"",CONCATENATE(O135,","),"")&amp;CONCATENATE("}")&amp;IF(VALUE(P135)&gt;0,CONCATENATE(", traitsNeeded=",P135),"")&amp;CONCATENATE(", dlcId=",S135,),"")</f>
        <v>[123] = {wayshrines={-1,-1,-1,}, dlcId=0</v>
      </c>
      <c r="AF135" s="31" t="str">
        <f>IF(A135&lt;&gt;"",IF(Q135&lt;&gt;"",CONCATENATE(", zoneIds={",Q135),"")&amp;IF(W135&lt;&gt;"",CONCATENATE(",",W135),"")&amp;IF(AA135&lt;&gt;"",CONCATENATE(",",AA135),"")&amp;IF(Q135&lt;&gt;"",CONCATENATE("}",""),"")&amp;IF(OR(K135="true",K135="false",K135&lt;&gt;""), CONCATENATE(", veteran=", K135), ""),"")</f>
        <v>, veteran=false</v>
      </c>
      <c r="AG135" s="31" t="str">
        <f>IF(A135&lt;&gt;"",IF(I135="Trial",", isTrial=true",IF(I135="Arena",", isArena=true", IF(I135="Monster",", isMonster=true",""))) &amp; IF(L135="true", CONCATENATE(", multiTrialSet=true"), ""),"")</f>
        <v/>
      </c>
      <c r="AH135" s="31" t="str">
        <f>IF(C135&lt;&gt;"",CONCATENATE(" --",C135," / ",B135),"")</f>
        <v xml:space="preserve"> --Hircine's Veneer / Hircines Schein</v>
      </c>
      <c r="AI135" s="31" t="str">
        <f>IF(A135&lt;&gt;"",IF(VALUE(P135)&gt;0,CONCATENATE("[",A135,"] = true,        --",C135, " / ", B135), ""),"")</f>
        <v/>
      </c>
    </row>
    <row r="136" spans="1:35" x14ac:dyDescent="0.25">
      <c r="A136" s="5">
        <v>78</v>
      </c>
      <c r="B136" t="s">
        <v>1554</v>
      </c>
      <c r="C136" t="s">
        <v>1556</v>
      </c>
      <c r="D136" t="s">
        <v>1555</v>
      </c>
      <c r="I136" t="str">
        <f t="array" ref="I136">IF(VALUE(P136)&gt;0,"Crafted",IF(OR(EXACT(A136,'LibSets constants'!#REF!)),"Monster",IF(OR(EXACT(A136,'LibSets constants'!#REF!)),"Trial",IF(OR(EXACT(A136,'LibSets constants'!#REF!)),"Arena",IF(OR(EXACT(A136,'LibSets constants'!$H$2:$H$99)),"Overland","")))))</f>
        <v>Crafted</v>
      </c>
      <c r="K136" t="s">
        <v>101</v>
      </c>
      <c r="L136" t="s">
        <v>101</v>
      </c>
      <c r="M136">
        <v>9</v>
      </c>
      <c r="N136">
        <v>154</v>
      </c>
      <c r="O136">
        <v>51</v>
      </c>
      <c r="P136">
        <v>4</v>
      </c>
      <c r="Q136" s="3" t="str">
        <f>IF(R136&lt;&gt;"",VLOOKUP(R136,'ESO zone constants'!$E$3:$L$1002,8,FALSE),"")</f>
        <v/>
      </c>
      <c r="S136" s="28">
        <v>0</v>
      </c>
      <c r="T136" s="3" t="str">
        <f>VLOOKUP(S136,'LibSets constants'!$A$2:$B$16,2,FALSE)</f>
        <v>Included in base game</v>
      </c>
      <c r="U136" s="21" t="s">
        <v>2592</v>
      </c>
      <c r="W136" s="3" t="str">
        <f>IF(X136&lt;&gt;"",VLOOKUP(X136,'ESO zone constants'!$E$3:$L$1002,6,FALSE),"")</f>
        <v/>
      </c>
      <c r="AA136" s="33" t="str">
        <f>IF(AB136&lt;&gt;"",VLOOKUP(AB136,'ESO zone constants'!$E$3:$L$1002,6,FALSE),"")</f>
        <v/>
      </c>
      <c r="AE136" s="31" t="str">
        <f>IF(A136&lt;&gt;"",CONCATENATE("[",A136,"] = {wayshrines={")&amp;IF(M136&lt;&gt;"",CONCATENATE(M136,","),"")&amp;IF(N136&lt;&gt;"",CONCATENATE(N136,","),"")&amp;IF(O136&lt;&gt;"",CONCATENATE(O136,","),"")&amp;CONCATENATE("}")&amp;IF(VALUE(P136)&gt;0,CONCATENATE(", traitsNeeded=",P136),"")&amp;CONCATENATE(", dlcId=",S136,),"")</f>
        <v>[78] = {wayshrines={9,154,51,}, traitsNeeded=4, dlcId=0</v>
      </c>
      <c r="AF136" s="31" t="str">
        <f>IF(A136&lt;&gt;"",IF(Q136&lt;&gt;"",CONCATENATE(", zoneIds={",Q136),"")&amp;IF(W136&lt;&gt;"",CONCATENATE(",",W136),"")&amp;IF(AA136&lt;&gt;"",CONCATENATE(",",AA136),"")&amp;IF(Q136&lt;&gt;"",CONCATENATE("}",""),"")&amp;IF(OR(K136="true",K136="false",K136&lt;&gt;""), CONCATENATE(", veteran=", K136), ""),"")</f>
        <v>, veteran=false</v>
      </c>
      <c r="AG136" s="31" t="str">
        <f>IF(A136&lt;&gt;"",IF(I136="Trial",", isTrial=true",IF(I136="Arena",", isArena=true", IF(I136="Monster",", isMonster=true",""))) &amp; IF(L136="true", CONCATENATE(", multiTrialSet=true"), ""),"")</f>
        <v/>
      </c>
      <c r="AH136" s="31" t="str">
        <f>IF(C136&lt;&gt;"",CONCATENATE(" --",C136," / ",B136),"")</f>
        <v xml:space="preserve"> --Hist Bark / Histrinde</v>
      </c>
      <c r="AI136" s="31" t="str">
        <f>IF(A136&lt;&gt;"",IF(VALUE(P136)&gt;0,CONCATENATE("[",A136,"] = true,        --",C136, " / ", B136), ""),"")</f>
        <v>[78] = true,        --Hist Bark / Histrinde</v>
      </c>
    </row>
    <row r="137" spans="1:35" x14ac:dyDescent="0.25">
      <c r="A137" s="5">
        <v>80</v>
      </c>
      <c r="B137" t="s">
        <v>1560</v>
      </c>
      <c r="C137" t="s">
        <v>1562</v>
      </c>
      <c r="D137" t="s">
        <v>1561</v>
      </c>
      <c r="I137" t="str">
        <f t="array" ref="I137">IF(VALUE(P137)&gt;0,"Crafted",IF(OR(EXACT(A137,'LibSets constants'!#REF!)),"Monster",IF(OR(EXACT(A137,'LibSets constants'!#REF!)),"Trial",IF(OR(EXACT(A137,'LibSets constants'!#REF!)),"Arena",IF(OR(EXACT(A137,'LibSets constants'!$H$2:$H$99)),"Overland","")))))</f>
        <v>Crafted</v>
      </c>
      <c r="K137" t="s">
        <v>101</v>
      </c>
      <c r="L137" t="s">
        <v>101</v>
      </c>
      <c r="M137">
        <v>39</v>
      </c>
      <c r="N137">
        <v>161</v>
      </c>
      <c r="O137">
        <v>113</v>
      </c>
      <c r="P137">
        <v>6</v>
      </c>
      <c r="Q137" s="3" t="str">
        <f>IF(R137&lt;&gt;"",VLOOKUP(R137,'ESO zone constants'!$E$3:$L$1002,8,FALSE),"")</f>
        <v/>
      </c>
      <c r="S137" s="28">
        <v>0</v>
      </c>
      <c r="T137" s="3" t="str">
        <f>VLOOKUP(S137,'LibSets constants'!$A$2:$B$16,2,FALSE)</f>
        <v>Included in base game</v>
      </c>
      <c r="U137" s="21" t="s">
        <v>2592</v>
      </c>
      <c r="W137" s="3" t="str">
        <f>IF(X137&lt;&gt;"",VLOOKUP(X137,'ESO zone constants'!$E$3:$L$1002,6,FALSE),"")</f>
        <v/>
      </c>
      <c r="AA137" s="33" t="str">
        <f>IF(AB137&lt;&gt;"",VLOOKUP(AB137,'ESO zone constants'!$E$3:$L$1002,6,FALSE),"")</f>
        <v/>
      </c>
      <c r="AE137" s="31" t="str">
        <f>IF(A137&lt;&gt;"",CONCATENATE("[",A137,"] = {wayshrines={")&amp;IF(M137&lt;&gt;"",CONCATENATE(M137,","),"")&amp;IF(N137&lt;&gt;"",CONCATENATE(N137,","),"")&amp;IF(O137&lt;&gt;"",CONCATENATE(O137,","),"")&amp;CONCATENATE("}")&amp;IF(VALUE(P137)&gt;0,CONCATENATE(", traitsNeeded=",P137),"")&amp;CONCATENATE(", dlcId=",S137,),"")</f>
        <v>[80] = {wayshrines={39,161,113,}, traitsNeeded=6, dlcId=0</v>
      </c>
      <c r="AF137" s="31" t="str">
        <f>IF(A137&lt;&gt;"",IF(Q137&lt;&gt;"",CONCATENATE(", zoneIds={",Q137),"")&amp;IF(W137&lt;&gt;"",CONCATENATE(",",W137),"")&amp;IF(AA137&lt;&gt;"",CONCATENATE(",",AA137),"")&amp;IF(Q137&lt;&gt;"",CONCATENATE("}",""),"")&amp;IF(OR(K137="true",K137="false",K137&lt;&gt;""), CONCATENATE(", veteran=", K137), ""),"")</f>
        <v>, veteran=false</v>
      </c>
      <c r="AG137" s="31" t="str">
        <f>IF(A137&lt;&gt;"",IF(I137="Trial",", isTrial=true",IF(I137="Arena",", isArena=true", IF(I137="Monster",", isMonster=true",""))) &amp; IF(L137="true", CONCATENATE(", multiTrialSet=true"), ""),"")</f>
        <v/>
      </c>
      <c r="AH137" s="31" t="str">
        <f>IF(C137&lt;&gt;"",CONCATENATE(" --",C137," / ",B137),"")</f>
        <v xml:space="preserve"> --Hunding's Rage / Hundings Zorn</v>
      </c>
      <c r="AI137" s="31" t="str">
        <f>IF(A137&lt;&gt;"",IF(VALUE(P137)&gt;0,CONCATENATE("[",A137,"] = true,        --",C137, " / ", B137), ""),"")</f>
        <v>[80] = true,        --Hunding's Rage / Hundings Zorn</v>
      </c>
    </row>
    <row r="138" spans="1:35" x14ac:dyDescent="0.25">
      <c r="A138" s="13">
        <v>216</v>
      </c>
      <c r="B138" t="s">
        <v>1901</v>
      </c>
      <c r="C138" t="s">
        <v>1903</v>
      </c>
      <c r="D138" t="s">
        <v>1902</v>
      </c>
      <c r="I138" t="s">
        <v>2468</v>
      </c>
      <c r="K138" t="s">
        <v>101</v>
      </c>
      <c r="L138" t="s">
        <v>101</v>
      </c>
      <c r="M138">
        <v>-1</v>
      </c>
      <c r="N138">
        <v>-1</v>
      </c>
      <c r="O138">
        <v>-1</v>
      </c>
      <c r="P138">
        <v>0</v>
      </c>
      <c r="Q138" s="3">
        <f>IF(R138&lt;&gt;"",VLOOKUP(R138,'ESO zone constants'!$E$3:$L$1002,8,FALSE),"")</f>
        <v>677</v>
      </c>
      <c r="R138" t="s">
        <v>499</v>
      </c>
      <c r="S138" s="28">
        <v>2</v>
      </c>
      <c r="T138" s="3" t="str">
        <f>VLOOKUP(S138,'LibSets constants'!$A$2:$B$16,2,FALSE)</f>
        <v>Orsinium</v>
      </c>
      <c r="U138" t="s">
        <v>2591</v>
      </c>
      <c r="W138" s="3" t="str">
        <f>IF(X138&lt;&gt;"",VLOOKUP(X138,'ESO zone constants'!$E$3:$L$1002,6,FALSE),"")</f>
        <v/>
      </c>
      <c r="AA138" s="33" t="str">
        <f>IF(AB138&lt;&gt;"",VLOOKUP(AB138,'ESO zone constants'!$E$3:$L$1002,6,FALSE),"")</f>
        <v/>
      </c>
      <c r="AE138" s="31" t="str">
        <f>IF(A138&lt;&gt;"",CONCATENATE("[",A138,"] = {wayshrines={")&amp;IF(M138&lt;&gt;"",CONCATENATE(M138,","),"")&amp;IF(N138&lt;&gt;"",CONCATENATE(N138,","),"")&amp;IF(O138&lt;&gt;"",CONCATENATE(O138,","),"")&amp;CONCATENATE("}")&amp;IF(VALUE(P138)&gt;0,CONCATENATE(", traitsNeeded=",P138),"")&amp;CONCATENATE(", dlcId=",S138,),"")</f>
        <v>[216] = {wayshrines={-1,-1,-1,}, dlcId=2</v>
      </c>
      <c r="AF138" s="31" t="str">
        <f>IF(A138&lt;&gt;"",IF(Q138&lt;&gt;"",CONCATENATE(", zoneIds={",Q138),"")&amp;IF(W138&lt;&gt;"",CONCATENATE(",",W138),"")&amp;IF(AA138&lt;&gt;"",CONCATENATE(",",AA138),"")&amp;IF(Q138&lt;&gt;"",CONCATENATE("}",""),"")&amp;IF(OR(K138="true",K138="false",K138&lt;&gt;""), CONCATENATE(", veteran=", K138), ""),"")</f>
        <v>, zoneIds={677}, veteran=false</v>
      </c>
      <c r="AG138" s="31" t="str">
        <f>IF(A138&lt;&gt;"",IF(I138="Trial",", isTrial=true",IF(I138="Arena",", isArena=true", IF(I138="Monster",", isMonster=true",""))) &amp; IF(L138="true", CONCATENATE(", multiTrialSet=true"), ""),"")</f>
        <v>, isArena=true</v>
      </c>
      <c r="AH138" s="31" t="str">
        <f>IF(C138&lt;&gt;"",CONCATENATE(" --",C138," / ",B138),"")</f>
        <v xml:space="preserve"> --Hunt Leader / Jagdleiter</v>
      </c>
      <c r="AI138" s="31" t="str">
        <f>IF(A138&lt;&gt;"",IF(VALUE(P138)&gt;0,CONCATENATE("[",A138,"] = true,        --",C138, " / ", B138), ""),"")</f>
        <v/>
      </c>
    </row>
    <row r="139" spans="1:35" x14ac:dyDescent="0.25">
      <c r="A139" s="5">
        <v>274</v>
      </c>
      <c r="B139" t="s">
        <v>2021</v>
      </c>
      <c r="C139" t="s">
        <v>7</v>
      </c>
      <c r="D139" t="s">
        <v>2022</v>
      </c>
      <c r="I139" t="s">
        <v>2556</v>
      </c>
      <c r="J139">
        <v>1</v>
      </c>
      <c r="K139" t="s">
        <v>2465</v>
      </c>
      <c r="L139" t="s">
        <v>101</v>
      </c>
      <c r="M139">
        <v>-1</v>
      </c>
      <c r="N139">
        <v>-1</v>
      </c>
      <c r="O139">
        <v>-1</v>
      </c>
      <c r="P139">
        <v>0</v>
      </c>
      <c r="Q139" s="3">
        <f>IF(R139&lt;&gt;"",VLOOKUP(R139,'ESO zone constants'!$E$3:$L$1002,8,FALSE),"")</f>
        <v>449</v>
      </c>
      <c r="R139" t="s">
        <v>48</v>
      </c>
      <c r="S139" s="28">
        <v>0</v>
      </c>
      <c r="T139" s="3" t="str">
        <f>VLOOKUP(S139,'LibSets constants'!$A$2:$B$16,2,FALSE)</f>
        <v>Included in base game</v>
      </c>
      <c r="U139" t="s">
        <v>2565</v>
      </c>
      <c r="W139" s="3" t="str">
        <f>IF(X139&lt;&gt;"",VLOOKUP(X139,'ESO zone constants'!$E$3:$L$1002,6,FALSE),"")</f>
        <v/>
      </c>
      <c r="AA139" t="str">
        <f>IF(AB139&lt;&gt;"",VLOOKUP(AB139,'ESO zone constants'!$E$3:$L$1002,6,FALSE),"")</f>
        <v/>
      </c>
      <c r="AE139" s="31" t="str">
        <f>IF(A139&lt;&gt;"",CONCATENATE("[",A139,"] = {wayshrines={")&amp;IF(M139&lt;&gt;"",CONCATENATE(M139,","),"")&amp;IF(N139&lt;&gt;"",CONCATENATE(N139,","),"")&amp;IF(O139&lt;&gt;"",CONCATENATE(O139,","),"")&amp;CONCATENATE("}")&amp;IF(VALUE(P139)&gt;0,CONCATENATE(", traitsNeeded=",P139),"")&amp;CONCATENATE(", dlcId=",S139,),"")</f>
        <v>[274] = {wayshrines={-1,-1,-1,}, dlcId=0</v>
      </c>
      <c r="AF139" s="31" t="str">
        <f>IF(A139&lt;&gt;"",IF(Q139&lt;&gt;"",CONCATENATE(", zoneIds={",Q139),"")&amp;IF(W139&lt;&gt;"",CONCATENATE(",",W139),"")&amp;IF(AA139&lt;&gt;"",CONCATENATE(",",AA139),"")&amp;IF(Q139&lt;&gt;"",CONCATENATE("}",""),"")&amp;IF(OR(K139="true",K139="false",K139&lt;&gt;""), CONCATENATE(", veteran=", K139), ""),"")</f>
        <v>, zoneIds={449}, veteran={EQUIP_TYPE_HEAD=true, EQUIP_TYPE_SHOULDERS=false}</v>
      </c>
      <c r="AG139" s="31" t="str">
        <f>IF(A139&lt;&gt;"",IF(I139="Trial",", isTrial=true",IF(I139="Arena",", isArena=true", IF(I139="Monster",", isMonster=true",""))) &amp; IF(L139="true", CONCATENATE(", multiTrialSet=true"), ""),"")</f>
        <v>, isMonster=true</v>
      </c>
      <c r="AH139" s="31" t="str">
        <f>IF(C139&lt;&gt;"",CONCATENATE(" --",C139," / ",B139),"")</f>
        <v xml:space="preserve"> --Iceheart / Eisherz</v>
      </c>
      <c r="AI139" s="31" t="str">
        <f>IF(A139&lt;&gt;"",IF(VALUE(P139)&gt;0,CONCATENATE("[",A139,"] = true,        --",C139, " / ", B139), ""),"")</f>
        <v/>
      </c>
    </row>
    <row r="140" spans="1:35" x14ac:dyDescent="0.25">
      <c r="A140" s="13">
        <v>431</v>
      </c>
      <c r="B140" t="s">
        <v>2438</v>
      </c>
      <c r="C140" t="s">
        <v>2440</v>
      </c>
      <c r="D140" t="s">
        <v>2439</v>
      </c>
      <c r="I140" t="s">
        <v>2555</v>
      </c>
      <c r="K140" t="s">
        <v>101</v>
      </c>
      <c r="L140" t="s">
        <v>101</v>
      </c>
      <c r="M140">
        <v>-1</v>
      </c>
      <c r="N140">
        <v>-1</v>
      </c>
      <c r="O140">
        <v>-1</v>
      </c>
      <c r="P140">
        <v>0</v>
      </c>
      <c r="Q140" s="3">
        <f>IF(R140&lt;&gt;"",VLOOKUP(R140,'ESO zone constants'!$E$3:$L$1002,8,FALSE),"")</f>
        <v>1080</v>
      </c>
      <c r="R140" t="s">
        <v>64</v>
      </c>
      <c r="S140" s="28">
        <v>13</v>
      </c>
      <c r="T140" s="3" t="str">
        <f>VLOOKUP(S140,'LibSets constants'!$A$2:$B$16,2,FALSE)</f>
        <v>Wrathstone</v>
      </c>
      <c r="W140" s="3" t="str">
        <f>IF(X140&lt;&gt;"",VLOOKUP(X140,'ESO zone constants'!$E$3:$L$1002,6,FALSE),"")</f>
        <v/>
      </c>
      <c r="AA140" s="33" t="str">
        <f>IF(AB140&lt;&gt;"",VLOOKUP(AB140,'ESO zone constants'!$E$3:$L$1002,6,FALSE),"")</f>
        <v/>
      </c>
      <c r="AE140" s="31" t="str">
        <f>IF(A140&lt;&gt;"",CONCATENATE("[",A140,"] = {wayshrines={")&amp;IF(M140&lt;&gt;"",CONCATENATE(M140,","),"")&amp;IF(N140&lt;&gt;"",CONCATENATE(N140,","),"")&amp;IF(O140&lt;&gt;"",CONCATENATE(O140,","),"")&amp;CONCATENATE("}")&amp;IF(VALUE(P140)&gt;0,CONCATENATE(", traitsNeeded=",P140),"")&amp;CONCATENATE(", dlcId=",S140,),"")</f>
        <v>[431] = {wayshrines={-1,-1,-1,}, dlcId=13</v>
      </c>
      <c r="AF140" s="31" t="str">
        <f>IF(A140&lt;&gt;"",IF(Q140&lt;&gt;"",CONCATENATE(", zoneIds={",Q140),"")&amp;IF(W140&lt;&gt;"",CONCATENATE(",",W140),"")&amp;IF(AA140&lt;&gt;"",CONCATENATE(",",AA140),"")&amp;IF(Q140&lt;&gt;"",CONCATENATE("}",""),"")&amp;IF(OR(K140="true",K140="false",K140&lt;&gt;""), CONCATENATE(", veteran=", K140), ""),"")</f>
        <v>, zoneIds={1080}, veteran=false</v>
      </c>
      <c r="AG140" s="31" t="str">
        <f>IF(A140&lt;&gt;"",IF(I140="Trial",", isTrial=true",IF(I140="Arena",", isArena=true", IF(I140="Monster",", isMonster=true",""))) &amp; IF(L140="true", CONCATENATE(", multiTrialSet=true"), ""),"")</f>
        <v/>
      </c>
      <c r="AH140" s="31" t="str">
        <f>IF(C140&lt;&gt;"",CONCATENATE(" --",C140," / ",B140),"")</f>
        <v xml:space="preserve"> --Icy Conjuror / Eisiger Anrufer</v>
      </c>
      <c r="AI140" s="31" t="str">
        <f>IF(A140&lt;&gt;"",IF(VALUE(P140)&gt;0,CONCATENATE("[",A140,"] = true,        --",C140, " / ", B140), ""),"")</f>
        <v/>
      </c>
    </row>
    <row r="141" spans="1:35" x14ac:dyDescent="0.25">
      <c r="A141" s="5">
        <v>273</v>
      </c>
      <c r="B141" t="s">
        <v>8</v>
      </c>
      <c r="C141" t="s">
        <v>8</v>
      </c>
      <c r="D141" t="s">
        <v>8</v>
      </c>
      <c r="I141" t="s">
        <v>2556</v>
      </c>
      <c r="J141">
        <v>1</v>
      </c>
      <c r="K141" t="s">
        <v>2465</v>
      </c>
      <c r="L141" t="s">
        <v>101</v>
      </c>
      <c r="M141">
        <v>-1</v>
      </c>
      <c r="N141">
        <v>-1</v>
      </c>
      <c r="O141">
        <v>-1</v>
      </c>
      <c r="P141">
        <v>0</v>
      </c>
      <c r="Q141" s="3">
        <f>IF(R141&lt;&gt;"",VLOOKUP(R141,'ESO zone constants'!$E$3:$L$1002,8,FALSE),"")</f>
        <v>130</v>
      </c>
      <c r="R141" t="s">
        <v>49</v>
      </c>
      <c r="S141" s="28">
        <v>0</v>
      </c>
      <c r="T141" s="3" t="str">
        <f>VLOOKUP(S141,'LibSets constants'!$A$2:$B$16,2,FALSE)</f>
        <v>Included in base game</v>
      </c>
      <c r="U141" t="s">
        <v>2566</v>
      </c>
      <c r="W141" s="3" t="str">
        <f>IF(X141&lt;&gt;"",VLOOKUP(X141,'ESO zone constants'!$E$3:$L$1002,6,FALSE),"")</f>
        <v/>
      </c>
      <c r="AA141" t="str">
        <f>IF(AB141&lt;&gt;"",VLOOKUP(AB141,'ESO zone constants'!$E$3:$L$1002,6,FALSE),"")</f>
        <v/>
      </c>
      <c r="AE141" s="31" t="str">
        <f>IF(A141&lt;&gt;"",CONCATENATE("[",A141,"] = {wayshrines={")&amp;IF(M141&lt;&gt;"",CONCATENATE(M141,","),"")&amp;IF(N141&lt;&gt;"",CONCATENATE(N141,","),"")&amp;IF(O141&lt;&gt;"",CONCATENATE(O141,","),"")&amp;CONCATENATE("}")&amp;IF(VALUE(P141)&gt;0,CONCATENATE(", traitsNeeded=",P141),"")&amp;CONCATENATE(", dlcId=",S141,),"")</f>
        <v>[273] = {wayshrines={-1,-1,-1,}, dlcId=0</v>
      </c>
      <c r="AF141" s="31" t="str">
        <f>IF(A141&lt;&gt;"",IF(Q141&lt;&gt;"",CONCATENATE(", zoneIds={",Q141),"")&amp;IF(W141&lt;&gt;"",CONCATENATE(",",W141),"")&amp;IF(AA141&lt;&gt;"",CONCATENATE(",",AA141),"")&amp;IF(Q141&lt;&gt;"",CONCATENATE("}",""),"")&amp;IF(OR(K141="true",K141="false",K141&lt;&gt;""), CONCATENATE(", veteran=", K141), ""),"")</f>
        <v>, zoneIds={130}, veteran={EQUIP_TYPE_HEAD=true, EQUIP_TYPE_SHOULDERS=false}</v>
      </c>
      <c r="AG141" s="31" t="str">
        <f>IF(A141&lt;&gt;"",IF(I141="Trial",", isTrial=true",IF(I141="Arena",", isArena=true", IF(I141="Monster",", isMonster=true",""))) &amp; IF(L141="true", CONCATENATE(", multiTrialSet=true"), ""),"")</f>
        <v>, isMonster=true</v>
      </c>
      <c r="AH141" s="31" t="str">
        <f>IF(C141&lt;&gt;"",CONCATENATE(" --",C141," / ",B141),"")</f>
        <v xml:space="preserve"> --Ilambris / Ilambris</v>
      </c>
      <c r="AI141" s="31" t="str">
        <f>IF(A141&lt;&gt;"",IF(VALUE(P141)&gt;0,CONCATENATE("[",A141,"] = true,        --",C141, " / ", B141), ""),"")</f>
        <v/>
      </c>
    </row>
    <row r="142" spans="1:35" x14ac:dyDescent="0.25">
      <c r="A142" s="13">
        <v>136</v>
      </c>
      <c r="B142" t="s">
        <v>1724</v>
      </c>
      <c r="C142" t="s">
        <v>1726</v>
      </c>
      <c r="D142" t="s">
        <v>1725</v>
      </c>
      <c r="K142" t="s">
        <v>101</v>
      </c>
      <c r="L142" t="s">
        <v>101</v>
      </c>
      <c r="M142">
        <v>-1</v>
      </c>
      <c r="N142">
        <v>-1</v>
      </c>
      <c r="O142">
        <v>-1</v>
      </c>
      <c r="P142">
        <v>0</v>
      </c>
      <c r="Q142" s="3" t="str">
        <f>IF(R142&lt;&gt;"",VLOOKUP(R142,'ESO zone constants'!$E$3:$L$1002,8,FALSE),"")</f>
        <v/>
      </c>
      <c r="S142" s="28">
        <v>0</v>
      </c>
      <c r="T142" s="3" t="str">
        <f>VLOOKUP(S142,'LibSets constants'!$A$2:$B$16,2,FALSE)</f>
        <v>Included in base game</v>
      </c>
      <c r="W142" s="3" t="str">
        <f>IF(X142&lt;&gt;"",VLOOKUP(X142,'ESO zone constants'!$E$3:$L$1002,6,FALSE),"")</f>
        <v/>
      </c>
      <c r="AA142" s="33" t="str">
        <f>IF(AB142&lt;&gt;"",VLOOKUP(AB142,'ESO zone constants'!$E$3:$L$1002,6,FALSE),"")</f>
        <v/>
      </c>
      <c r="AE142" s="31" t="str">
        <f>IF(A142&lt;&gt;"",CONCATENATE("[",A142,"] = {wayshrines={")&amp;IF(M142&lt;&gt;"",CONCATENATE(M142,","),"")&amp;IF(N142&lt;&gt;"",CONCATENATE(N142,","),"")&amp;IF(O142&lt;&gt;"",CONCATENATE(O142,","),"")&amp;CONCATENATE("}")&amp;IF(VALUE(P142)&gt;0,CONCATENATE(", traitsNeeded=",P142),"")&amp;CONCATENATE(", dlcId=",S142,),"")</f>
        <v>[136] = {wayshrines={-1,-1,-1,}, dlcId=0</v>
      </c>
      <c r="AF142" s="31" t="str">
        <f>IF(A142&lt;&gt;"",IF(Q142&lt;&gt;"",CONCATENATE(", zoneIds={",Q142),"")&amp;IF(W142&lt;&gt;"",CONCATENATE(",",W142),"")&amp;IF(AA142&lt;&gt;"",CONCATENATE(",",AA142),"")&amp;IF(Q142&lt;&gt;"",CONCATENATE("}",""),"")&amp;IF(OR(K142="true",K142="false",K142&lt;&gt;""), CONCATENATE(", veteran=", K142), ""),"")</f>
        <v>, veteran=false</v>
      </c>
      <c r="AG142" s="31" t="str">
        <f>IF(A142&lt;&gt;"",IF(I142="Trial",", isTrial=true",IF(I142="Arena",", isArena=true", IF(I142="Monster",", isMonster=true",""))) &amp; IF(L142="true", CONCATENATE(", multiTrialSet=true"), ""),"")</f>
        <v/>
      </c>
      <c r="AH142" s="31" t="str">
        <f>IF(C142&lt;&gt;"",CONCATENATE(" --",C142," / ",B142),"")</f>
        <v xml:space="preserve"> --Immortal Warrior / Unsterblicher Krieger</v>
      </c>
      <c r="AI142" s="31" t="str">
        <f>IF(A142&lt;&gt;"",IF(VALUE(P142)&gt;0,CONCATENATE("[",A142,"] = true,        --",C142, " / ", B142), ""),"")</f>
        <v/>
      </c>
    </row>
    <row r="143" spans="1:35" x14ac:dyDescent="0.25">
      <c r="A143" s="13">
        <v>253</v>
      </c>
      <c r="B143" t="s">
        <v>1983</v>
      </c>
      <c r="C143" t="s">
        <v>1985</v>
      </c>
      <c r="D143" t="s">
        <v>1984</v>
      </c>
      <c r="K143" t="s">
        <v>101</v>
      </c>
      <c r="L143" t="s">
        <v>101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constants'!$E$3:$L$1002,8,FALSE),"")</f>
        <v/>
      </c>
      <c r="S143" s="28">
        <v>0</v>
      </c>
      <c r="T143" s="3" t="str">
        <f>VLOOKUP(S143,'LibSets constants'!$A$2:$B$16,2,FALSE)</f>
        <v>Included in base game</v>
      </c>
      <c r="W143" s="3" t="str">
        <f>IF(X143&lt;&gt;"",VLOOKUP(X143,'ESO zone constants'!$E$3:$L$1002,6,FALSE),"")</f>
        <v/>
      </c>
      <c r="AA143" s="33" t="str">
        <f>IF(AB143&lt;&gt;"",VLOOKUP(AB143,'ESO zone constants'!$E$3:$L$1002,6,FALSE),"")</f>
        <v/>
      </c>
      <c r="AE143" s="31" t="str">
        <f>IF(A143&lt;&gt;"",CONCATENATE("[",A143,"] = {wayshrines={")&amp;IF(M143&lt;&gt;"",CONCATENATE(M143,","),"")&amp;IF(N143&lt;&gt;"",CONCATENATE(N143,","),"")&amp;IF(O143&lt;&gt;"",CONCATENATE(O143,","),"")&amp;CONCATENATE("}")&amp;IF(VALUE(P143)&gt;0,CONCATENATE(", traitsNeeded=",P143),"")&amp;CONCATENATE(", dlcId=",S143,),"")</f>
        <v>[253] = {wayshrines={-1,-1,-1,}, dlcId=0</v>
      </c>
      <c r="AF143" s="31" t="str">
        <f>IF(A143&lt;&gt;"",IF(Q143&lt;&gt;"",CONCATENATE(", zoneIds={",Q143),"")&amp;IF(W143&lt;&gt;"",CONCATENATE(",",W143),"")&amp;IF(AA143&lt;&gt;"",CONCATENATE(",",AA143),"")&amp;IF(Q143&lt;&gt;"",CONCATENATE("}",""),"")&amp;IF(OR(K143="true",K143="false",K143&lt;&gt;""), CONCATENATE(", veteran=", K143), ""),"")</f>
        <v>, veteran=false</v>
      </c>
      <c r="AG143" s="31" t="str">
        <f>IF(A143&lt;&gt;"",IF(I143="Trial",", isTrial=true",IF(I143="Arena",", isArena=true", IF(I143="Monster",", isMonster=true",""))) &amp; IF(L143="true", CONCATENATE(", multiTrialSet=true"), ""),"")</f>
        <v/>
      </c>
      <c r="AH143" s="31" t="str">
        <f>IF(C143&lt;&gt;"",CONCATENATE(" --",C143," / ",B143),"")</f>
        <v xml:space="preserve"> --Imperial Physique / Kaiserliche Physis</v>
      </c>
      <c r="AI143" s="31" t="str">
        <f>IF(A143&lt;&gt;"",IF(VALUE(P143)&gt;0,CONCATENATE("[",A143,"] = true,        --",C143, " / ", B143), ""),"")</f>
        <v/>
      </c>
    </row>
    <row r="144" spans="1:35" x14ac:dyDescent="0.25">
      <c r="A144" s="13">
        <v>334</v>
      </c>
      <c r="B144" t="s">
        <v>2182</v>
      </c>
      <c r="C144" t="s">
        <v>2184</v>
      </c>
      <c r="D144" t="s">
        <v>2183</v>
      </c>
      <c r="K144" t="s">
        <v>101</v>
      </c>
      <c r="L144" t="s">
        <v>101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constants'!$E$3:$L$1002,8,FALSE),"")</f>
        <v/>
      </c>
      <c r="S144" s="28">
        <v>0</v>
      </c>
      <c r="T144" s="3" t="str">
        <f>VLOOKUP(S144,'LibSets constants'!$A$2:$B$16,2,FALSE)</f>
        <v>Included in base game</v>
      </c>
      <c r="W144" s="3" t="str">
        <f>IF(X144&lt;&gt;"",VLOOKUP(X144,'ESO zone constants'!$E$3:$L$1002,6,FALSE),"")</f>
        <v/>
      </c>
      <c r="AA144" s="33" t="str">
        <f>IF(AB144&lt;&gt;"",VLOOKUP(AB144,'ESO zone constants'!$E$3:$L$1002,6,FALSE),"")</f>
        <v/>
      </c>
      <c r="AE144" s="31" t="str">
        <f>IF(A144&lt;&gt;"",CONCATENATE("[",A144,"] = {wayshrines={")&amp;IF(M144&lt;&gt;"",CONCATENATE(M144,","),"")&amp;IF(N144&lt;&gt;"",CONCATENATE(N144,","),"")&amp;IF(O144&lt;&gt;"",CONCATENATE(O144,","),"")&amp;CONCATENATE("}")&amp;IF(VALUE(P144)&gt;0,CONCATENATE(", traitsNeeded=",P144),"")&amp;CONCATENATE(", dlcId=",S144,),"")</f>
        <v>[334] = {wayshrines={-1,-1,-1,}, dlcId=0</v>
      </c>
      <c r="AF144" s="31" t="str">
        <f>IF(A144&lt;&gt;"",IF(Q144&lt;&gt;"",CONCATENATE(", zoneIds={",Q144),"")&amp;IF(W144&lt;&gt;"",CONCATENATE(",",W144),"")&amp;IF(AA144&lt;&gt;"",CONCATENATE(",",AA144),"")&amp;IF(Q144&lt;&gt;"",CONCATENATE("}",""),"")&amp;IF(OR(K144="true",K144="false",K144&lt;&gt;""), CONCATENATE(", veteran=", K144), ""),"")</f>
        <v>, veteran=false</v>
      </c>
      <c r="AG144" s="31" t="str">
        <f>IF(A144&lt;&gt;"",IF(I144="Trial",", isTrial=true",IF(I144="Arena",", isArena=true", IF(I144="Monster",", isMonster=true",""))) &amp; IF(L144="true", CONCATENATE(", multiTrialSet=true"), ""),"")</f>
        <v/>
      </c>
      <c r="AH144" s="31" t="str">
        <f>IF(C144&lt;&gt;"",CONCATENATE(" --",C144," / ",B144),"")</f>
        <v xml:space="preserve"> --Impregnable Armor / Unüberwindliche Rüstung</v>
      </c>
      <c r="AI144" s="31" t="str">
        <f>IF(A144&lt;&gt;"",IF(VALUE(P144)&gt;0,CONCATENATE("[",A144,"] = true,        --",C144, " / ", B144), ""),"")</f>
        <v/>
      </c>
    </row>
    <row r="145" spans="1:35" x14ac:dyDescent="0.25">
      <c r="A145" s="13">
        <v>417</v>
      </c>
      <c r="B145" t="s">
        <v>2396</v>
      </c>
      <c r="C145" t="s">
        <v>2398</v>
      </c>
      <c r="D145" t="s">
        <v>2397</v>
      </c>
      <c r="K145" t="s">
        <v>101</v>
      </c>
      <c r="L145" t="s">
        <v>101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constants'!$E$3:$L$1002,8,FALSE),"")</f>
        <v/>
      </c>
      <c r="S145" s="28">
        <v>0</v>
      </c>
      <c r="T145" s="3" t="str">
        <f>VLOOKUP(S145,'LibSets constants'!$A$2:$B$16,2,FALSE)</f>
        <v>Included in base game</v>
      </c>
      <c r="W145" s="3" t="str">
        <f>IF(X145&lt;&gt;"",VLOOKUP(X145,'ESO zone constants'!$E$3:$L$1002,6,FALSE),"")</f>
        <v/>
      </c>
      <c r="AA145" s="33" t="str">
        <f>IF(AB145&lt;&gt;"",VLOOKUP(AB145,'ESO zone constants'!$E$3:$L$1002,6,FALSE),"")</f>
        <v/>
      </c>
      <c r="AE145" s="31" t="str">
        <f>IF(A145&lt;&gt;"",CONCATENATE("[",A145,"] = {wayshrines={")&amp;IF(M145&lt;&gt;"",CONCATENATE(M145,","),"")&amp;IF(N145&lt;&gt;"",CONCATENATE(N145,","),"")&amp;IF(O145&lt;&gt;"",CONCATENATE(O145,","),"")&amp;CONCATENATE("}")&amp;IF(VALUE(P145)&gt;0,CONCATENATE(", traitsNeeded=",P145),"")&amp;CONCATENATE(", dlcId=",S145,),"")</f>
        <v>[417] = {wayshrines={-1,-1,-1,}, dlcId=0</v>
      </c>
      <c r="AF145" s="31" t="str">
        <f>IF(A145&lt;&gt;"",IF(Q145&lt;&gt;"",CONCATENATE(", zoneIds={",Q145),"")&amp;IF(W145&lt;&gt;"",CONCATENATE(",",W145),"")&amp;IF(AA145&lt;&gt;"",CONCATENATE(",",AA145),"")&amp;IF(Q145&lt;&gt;"",CONCATENATE("}",""),"")&amp;IF(OR(K145="true",K145="false",K145&lt;&gt;""), CONCATENATE(", veteran=", K145), ""),"")</f>
        <v>, veteran=false</v>
      </c>
      <c r="AG145" s="31" t="str">
        <f>IF(A145&lt;&gt;"",IF(I145="Trial",", isTrial=true",IF(I145="Arena",", isArena=true", IF(I145="Monster",", isMonster=true",""))) &amp; IF(L145="true", CONCATENATE(", multiTrialSet=true"), ""),"")</f>
        <v/>
      </c>
      <c r="AH145" s="31" t="str">
        <f>IF(C145&lt;&gt;"",CONCATENATE(" --",C145," / ",B145),"")</f>
        <v xml:space="preserve"> --Indomitable Fury / Unbeugsamer Zorn</v>
      </c>
      <c r="AI145" s="31" t="str">
        <f>IF(A145&lt;&gt;"",IF(VALUE(P145)&gt;0,CONCATENATE("[",A145,"] = true,        --",C145, " / ", B145), ""),"")</f>
        <v/>
      </c>
    </row>
    <row r="146" spans="1:35" x14ac:dyDescent="0.25">
      <c r="A146" s="13">
        <v>172</v>
      </c>
      <c r="B146" t="s">
        <v>1802</v>
      </c>
      <c r="C146" t="s">
        <v>1804</v>
      </c>
      <c r="D146" t="s">
        <v>1803</v>
      </c>
      <c r="K146" t="s">
        <v>101</v>
      </c>
      <c r="L146" t="s">
        <v>101</v>
      </c>
      <c r="M146">
        <v>-1</v>
      </c>
      <c r="N146">
        <v>-1</v>
      </c>
      <c r="O146">
        <v>-1</v>
      </c>
      <c r="P146">
        <v>0</v>
      </c>
      <c r="Q146" s="3">
        <f>IF(R146&lt;&gt;"",VLOOKUP(R146,'ESO zone constants'!$E$3:$L$1002,8,FALSE),"")</f>
        <v>843</v>
      </c>
      <c r="R146" t="s">
        <v>53</v>
      </c>
      <c r="S146" s="28">
        <v>0</v>
      </c>
      <c r="T146" s="3" t="str">
        <f>VLOOKUP(S146,'LibSets constants'!$A$2:$B$16,2,FALSE)</f>
        <v>Included in base game</v>
      </c>
      <c r="W146" s="3" t="str">
        <f>IF(X146&lt;&gt;"",VLOOKUP(X146,'ESO zone constants'!$E$3:$L$1002,6,FALSE),"")</f>
        <v/>
      </c>
      <c r="AA146" s="3" t="str">
        <f>IF(AB146&lt;&gt;"",VLOOKUP(AB146,'ESO zone constants'!$E$3:$L$1002,6,FALSE),"")</f>
        <v/>
      </c>
      <c r="AE146" s="31" t="str">
        <f>IF(A146&lt;&gt;"",CONCATENATE("[",A146,"] = {wayshrines={")&amp;IF(M146&lt;&gt;"",CONCATENATE(M146,","),"")&amp;IF(N146&lt;&gt;"",CONCATENATE(N146,","),"")&amp;IF(O146&lt;&gt;"",CONCATENATE(O146,","),"")&amp;CONCATENATE("}")&amp;IF(VALUE(P146)&gt;0,CONCATENATE(", traitsNeeded=",P146),"")&amp;CONCATENATE(", dlcId=",S146,),"")</f>
        <v>[172] = {wayshrines={-1,-1,-1,}, dlcId=0</v>
      </c>
      <c r="AF146" s="31" t="str">
        <f>IF(A146&lt;&gt;"",IF(Q146&lt;&gt;"",CONCATENATE(", zoneIds={",Q146),"")&amp;IF(W146&lt;&gt;"",CONCATENATE(",",W146),"")&amp;IF(AA146&lt;&gt;"",CONCATENATE(",",AA146),"")&amp;IF(Q146&lt;&gt;"",CONCATENATE("}",""),"")&amp;IF(OR(K146="true",K146="false",K146&lt;&gt;""), CONCATENATE(", veteran=", K146), ""),"")</f>
        <v>, zoneIds={843}, veteran=false</v>
      </c>
      <c r="AG146" s="31" t="str">
        <f>IF(A146&lt;&gt;"",IF(I146="Trial",", isTrial=true",IF(I146="Arena",", isArena=true", IF(I146="Monster",", isMonster=true",""))) &amp; IF(L146="true", CONCATENATE(", multiTrialSet=true"), ""),"")</f>
        <v/>
      </c>
      <c r="AH146" s="31" t="str">
        <f>IF(C146&lt;&gt;"",CONCATENATE(" --",C146," / ",B146),"")</f>
        <v xml:space="preserve"> --Infallible Mage / Unfehlbare Magierin</v>
      </c>
      <c r="AI146" s="31" t="str">
        <f>IF(A146&lt;&gt;"",IF(VALUE(P146)&gt;0,CONCATENATE("[",A146,"] = true,        --",C146, " / ", B146), ""),"")</f>
        <v/>
      </c>
    </row>
    <row r="147" spans="1:35" x14ac:dyDescent="0.25">
      <c r="A147" s="5">
        <v>272</v>
      </c>
      <c r="B147" t="s">
        <v>2019</v>
      </c>
      <c r="C147" t="s">
        <v>9</v>
      </c>
      <c r="D147" t="s">
        <v>2020</v>
      </c>
      <c r="I147" t="s">
        <v>2556</v>
      </c>
      <c r="J147">
        <v>1</v>
      </c>
      <c r="K147" t="s">
        <v>2465</v>
      </c>
      <c r="L147" t="s">
        <v>101</v>
      </c>
      <c r="M147">
        <v>-1</v>
      </c>
      <c r="N147">
        <v>-1</v>
      </c>
      <c r="O147">
        <v>-1</v>
      </c>
      <c r="P147">
        <v>0</v>
      </c>
      <c r="Q147" s="3">
        <f>IF(R147&lt;&gt;"",VLOOKUP(R147,'ESO zone constants'!$E$3:$L$1002,8,FALSE),"")</f>
        <v>176</v>
      </c>
      <c r="R147" t="s">
        <v>50</v>
      </c>
      <c r="S147" s="28">
        <v>0</v>
      </c>
      <c r="T147" s="3" t="str">
        <f>VLOOKUP(S147,'LibSets constants'!$A$2:$B$16,2,FALSE)</f>
        <v>Included in base game</v>
      </c>
      <c r="U147" t="s">
        <v>2567</v>
      </c>
      <c r="W147" s="3" t="str">
        <f>IF(X147&lt;&gt;"",VLOOKUP(X147,'ESO zone constants'!$E$3:$L$1002,6,FALSE),"")</f>
        <v/>
      </c>
      <c r="AA147" s="32" t="str">
        <f>IF(AB147&lt;&gt;"",VLOOKUP(AB147,'ESO zone constants'!$E$3:$L$1002,6,FALSE),"")</f>
        <v/>
      </c>
      <c r="AE147" s="31" t="str">
        <f>IF(A147&lt;&gt;"",CONCATENATE("[",A147,"] = {wayshrines={")&amp;IF(M147&lt;&gt;"",CONCATENATE(M147,","),"")&amp;IF(N147&lt;&gt;"",CONCATENATE(N147,","),"")&amp;IF(O147&lt;&gt;"",CONCATENATE(O147,","),"")&amp;CONCATENATE("}")&amp;IF(VALUE(P147)&gt;0,CONCATENATE(", traitsNeeded=",P147),"")&amp;CONCATENATE(", dlcId=",S147,),"")</f>
        <v>[272] = {wayshrines={-1,-1,-1,}, dlcId=0</v>
      </c>
      <c r="AF147" s="31" t="str">
        <f>IF(A147&lt;&gt;"",IF(Q147&lt;&gt;"",CONCATENATE(", zoneIds={",Q147),"")&amp;IF(W147&lt;&gt;"",CONCATENATE(",",W147),"")&amp;IF(AA147&lt;&gt;"",CONCATENATE(",",AA147),"")&amp;IF(Q147&lt;&gt;"",CONCATENATE("}",""),"")&amp;IF(OR(K147="true",K147="false",K147&lt;&gt;""), CONCATENATE(", veteran=", K147), ""),"")</f>
        <v>, zoneIds={176}, veteran={EQUIP_TYPE_HEAD=true, EQUIP_TYPE_SHOULDERS=false}</v>
      </c>
      <c r="AG147" s="31" t="str">
        <f>IF(A147&lt;&gt;"",IF(I147="Trial",", isTrial=true",IF(I147="Arena",", isArena=true", IF(I147="Monster",", isMonster=true",""))) &amp; IF(L147="true", CONCATENATE(", multiTrialSet=true"), ""),"")</f>
        <v>, isMonster=true</v>
      </c>
      <c r="AH147" s="31" t="str">
        <f>IF(C147&lt;&gt;"",CONCATENATE(" --",C147," / ",B147),"")</f>
        <v xml:space="preserve"> --Infernal Guardian / Infernaler Wächter</v>
      </c>
      <c r="AI147" s="31" t="str">
        <f>IF(A147&lt;&gt;"",IF(VALUE(P147)&gt;0,CONCATENATE("[",A147,"] = true,        --",C147, " / ", B147), ""),"")</f>
        <v/>
      </c>
    </row>
    <row r="148" spans="1:35" x14ac:dyDescent="0.25">
      <c r="A148" s="5">
        <v>351</v>
      </c>
      <c r="B148" t="s">
        <v>2223</v>
      </c>
      <c r="C148" t="s">
        <v>2225</v>
      </c>
      <c r="D148" t="s">
        <v>2224</v>
      </c>
      <c r="I148" t="str">
        <f t="array" ref="I148">IF(VALUE(P148)&gt;0,"Crafted",IF(OR(EXACT(A148,'LibSets constants'!#REF!)),"Monster",IF(OR(EXACT(A148,'LibSets constants'!#REF!)),"Trial",IF(OR(EXACT(A148,'LibSets constants'!#REF!)),"Arena",IF(OR(EXACT(A148,'LibSets constants'!$H$2:$H$99)),"Overland","")))))</f>
        <v>Crafted</v>
      </c>
      <c r="K148" t="s">
        <v>101</v>
      </c>
      <c r="L148" t="s">
        <v>101</v>
      </c>
      <c r="M148">
        <v>339</v>
      </c>
      <c r="N148">
        <v>339</v>
      </c>
      <c r="O148">
        <v>339</v>
      </c>
      <c r="P148">
        <v>6</v>
      </c>
      <c r="Q148" s="3" t="str">
        <f>IF(R148&lt;&gt;"",VLOOKUP(R148,'ESO zone constants'!$E$3:$L$1002,8,FALSE),"")</f>
        <v/>
      </c>
      <c r="S148" s="28">
        <v>8</v>
      </c>
      <c r="T148" s="3" t="str">
        <f>VLOOKUP(S148,'LibSets constants'!$A$2:$B$16,2,FALSE)</f>
        <v>Clockwork City</v>
      </c>
      <c r="U148" s="21" t="s">
        <v>2592</v>
      </c>
      <c r="W148" s="3" t="str">
        <f>IF(X148&lt;&gt;"",VLOOKUP(X148,'ESO zone constants'!$E$3:$L$1002,6,FALSE),"")</f>
        <v/>
      </c>
      <c r="AA148" s="3" t="str">
        <f>IF(AB148&lt;&gt;"",VLOOKUP(AB148,'ESO zone constants'!$E$3:$L$1002,6,FALSE),"")</f>
        <v/>
      </c>
      <c r="AE148" s="31" t="str">
        <f>IF(A148&lt;&gt;"",CONCATENATE("[",A148,"] = {wayshrines={")&amp;IF(M148&lt;&gt;"",CONCATENATE(M148,","),"")&amp;IF(N148&lt;&gt;"",CONCATENATE(N148,","),"")&amp;IF(O148&lt;&gt;"",CONCATENATE(O148,","),"")&amp;CONCATENATE("}")&amp;IF(VALUE(P148)&gt;0,CONCATENATE(", traitsNeeded=",P148),"")&amp;CONCATENATE(", dlcId=",S148,),"")</f>
        <v>[351] = {wayshrines={339,339,339,}, traitsNeeded=6, dlcId=8</v>
      </c>
      <c r="AF148" s="31" t="str">
        <f>IF(A148&lt;&gt;"",IF(Q148&lt;&gt;"",CONCATENATE(", zoneIds={",Q148),"")&amp;IF(W148&lt;&gt;"",CONCATENATE(",",W148),"")&amp;IF(AA148&lt;&gt;"",CONCATENATE(",",AA148),"")&amp;IF(Q148&lt;&gt;"",CONCATENATE("}",""),"")&amp;IF(OR(K148="true",K148="false",K148&lt;&gt;""), CONCATENATE(", veteran=", K148), ""),"")</f>
        <v>, veteran=false</v>
      </c>
      <c r="AG148" s="31" t="str">
        <f>IF(A148&lt;&gt;"",IF(I148="Trial",", isTrial=true",IF(I148="Arena",", isArena=true", IF(I148="Monster",", isMonster=true",""))) &amp; IF(L148="true", CONCATENATE(", multiTrialSet=true"), ""),"")</f>
        <v/>
      </c>
      <c r="AH148" s="31" t="str">
        <f>IF(C148&lt;&gt;"",CONCATENATE(" --",C148," / ",B148),"")</f>
        <v xml:space="preserve"> --Innate Axiom / Kernaxiom</v>
      </c>
      <c r="AI148" s="31" t="str">
        <f>IF(A148&lt;&gt;"",IF(VALUE(P148)&gt;0,CONCATENATE("[",A148,"] = true,        --",C148, " / ", B148), ""),"")</f>
        <v>[351] = true,        --Innate Axiom / Kernaxiom</v>
      </c>
    </row>
    <row r="149" spans="1:35" x14ac:dyDescent="0.25">
      <c r="A149" s="13">
        <v>333</v>
      </c>
      <c r="B149" t="s">
        <v>2179</v>
      </c>
      <c r="C149" t="s">
        <v>2181</v>
      </c>
      <c r="D149" t="s">
        <v>2180</v>
      </c>
      <c r="K149" t="s">
        <v>101</v>
      </c>
      <c r="L149" t="s">
        <v>101</v>
      </c>
      <c r="M149">
        <v>-1</v>
      </c>
      <c r="N149">
        <v>-1</v>
      </c>
      <c r="O149">
        <v>-1</v>
      </c>
      <c r="P149">
        <v>0</v>
      </c>
      <c r="Q149" s="3" t="str">
        <f>IF(R149&lt;&gt;"",VLOOKUP(R149,'ESO zone constants'!$E$3:$L$1002,8,FALSE),"")</f>
        <v/>
      </c>
      <c r="S149" s="28">
        <v>0</v>
      </c>
      <c r="T149" s="3" t="str">
        <f>VLOOKUP(S149,'LibSets constants'!$A$2:$B$16,2,FALSE)</f>
        <v>Included in base game</v>
      </c>
      <c r="W149" s="3" t="str">
        <f>IF(X149&lt;&gt;"",VLOOKUP(X149,'ESO zone constants'!$E$3:$L$1002,6,FALSE),"")</f>
        <v/>
      </c>
      <c r="AA149" s="3" t="str">
        <f>IF(AB149&lt;&gt;"",VLOOKUP(AB149,'ESO zone constants'!$E$3:$L$1002,6,FALSE),"")</f>
        <v/>
      </c>
      <c r="AE149" s="31" t="str">
        <f>IF(A149&lt;&gt;"",CONCATENATE("[",A149,"] = {wayshrines={")&amp;IF(M149&lt;&gt;"",CONCATENATE(M149,","),"")&amp;IF(N149&lt;&gt;"",CONCATENATE(N149,","),"")&amp;IF(O149&lt;&gt;"",CONCATENATE(O149,","),"")&amp;CONCATENATE("}")&amp;IF(VALUE(P149)&gt;0,CONCATENATE(", traitsNeeded=",P149),"")&amp;CONCATENATE(", dlcId=",S149,),"")</f>
        <v>[333] = {wayshrines={-1,-1,-1,}, dlcId=0</v>
      </c>
      <c r="AF149" s="31" t="str">
        <f>IF(A149&lt;&gt;"",IF(Q149&lt;&gt;"",CONCATENATE(", zoneIds={",Q149),"")&amp;IF(W149&lt;&gt;"",CONCATENATE(",",W149),"")&amp;IF(AA149&lt;&gt;"",CONCATENATE(",",AA149),"")&amp;IF(Q149&lt;&gt;"",CONCATENATE("}",""),"")&amp;IF(OR(K149="true",K149="false",K149&lt;&gt;""), CONCATENATE(", veteran=", K149), ""),"")</f>
        <v>, veteran=false</v>
      </c>
      <c r="AG149" s="31" t="str">
        <f>IF(A149&lt;&gt;"",IF(I149="Trial",", isTrial=true",IF(I149="Arena",", isArena=true", IF(I149="Monster",", isMonster=true",""))) &amp; IF(L149="true", CONCATENATE(", multiTrialSet=true"), ""),"")</f>
        <v/>
      </c>
      <c r="AH149" s="31" t="str">
        <f>IF(C149&lt;&gt;"",CONCATENATE(" --",C149," / ",B149),"")</f>
        <v xml:space="preserve"> --Inventor's Guard / Erfindergarde</v>
      </c>
      <c r="AI149" s="31" t="str">
        <f>IF(A149&lt;&gt;"",IF(VALUE(P149)&gt;0,CONCATENATE("[",A149,"] = true,        --",C149, " / ", B149), ""),"")</f>
        <v/>
      </c>
    </row>
    <row r="150" spans="1:35" x14ac:dyDescent="0.25">
      <c r="A150" s="13">
        <v>337</v>
      </c>
      <c r="B150" t="s">
        <v>2191</v>
      </c>
      <c r="C150" t="s">
        <v>2193</v>
      </c>
      <c r="D150" t="s">
        <v>2192</v>
      </c>
      <c r="K150" t="s">
        <v>101</v>
      </c>
      <c r="L150" t="s">
        <v>101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constants'!$E$3:$L$1002,8,FALSE),"")</f>
        <v/>
      </c>
      <c r="S150" s="28">
        <v>0</v>
      </c>
      <c r="T150" s="3" t="str">
        <f>VLOOKUP(S150,'LibSets constants'!$A$2:$B$16,2,FALSE)</f>
        <v>Included in base game</v>
      </c>
      <c r="W150" s="3" t="str">
        <f>IF(X150&lt;&gt;"",VLOOKUP(X150,'ESO zone constants'!$E$3:$L$1002,6,FALSE),"")</f>
        <v/>
      </c>
      <c r="AA150" s="3" t="str">
        <f>IF(AB150&lt;&gt;"",VLOOKUP(AB150,'ESO zone constants'!$E$3:$L$1002,6,FALSE),"")</f>
        <v/>
      </c>
      <c r="AE150" s="31" t="str">
        <f>IF(A150&lt;&gt;"",CONCATENATE("[",A150,"] = {wayshrines={")&amp;IF(M150&lt;&gt;"",CONCATENATE(M150,","),"")&amp;IF(N150&lt;&gt;"",CONCATENATE(N150,","),"")&amp;IF(O150&lt;&gt;"",CONCATENATE(O150,","),"")&amp;CONCATENATE("}")&amp;IF(VALUE(P150)&gt;0,CONCATENATE(", traitsNeeded=",P150),"")&amp;CONCATENATE(", dlcId=",S150,),"")</f>
        <v>[337] = {wayshrines={-1,-1,-1,}, dlcId=0</v>
      </c>
      <c r="AF150" s="31" t="str">
        <f>IF(A150&lt;&gt;"",IF(Q150&lt;&gt;"",CONCATENATE(", zoneIds={",Q150),"")&amp;IF(W150&lt;&gt;"",CONCATENATE(",",W150),"")&amp;IF(AA150&lt;&gt;"",CONCATENATE(",",AA150),"")&amp;IF(Q150&lt;&gt;"",CONCATENATE("}",""),"")&amp;IF(OR(K150="true",K150="false",K150&lt;&gt;""), CONCATENATE(", veteran=", K150), ""),"")</f>
        <v>, veteran=false</v>
      </c>
      <c r="AG150" s="31" t="str">
        <f>IF(A150&lt;&gt;"",IF(I150="Trial",", isTrial=true",IF(I150="Arena",", isArena=true", IF(I150="Monster",", isMonster=true",""))) &amp; IF(L150="true", CONCATENATE(", multiTrialSet=true"), ""),"")</f>
        <v/>
      </c>
      <c r="AH150" s="31" t="str">
        <f>IF(C150&lt;&gt;"",CONCATENATE(" --",C150," / ",B150),"")</f>
        <v xml:space="preserve"> --Ironblood / Eisenblut</v>
      </c>
      <c r="AI150" s="31" t="str">
        <f>IF(A150&lt;&gt;"",IF(VALUE(P150)&gt;0,CONCATENATE("[",A150,"] = true,        --",C150, " / ", B150), ""),"")</f>
        <v/>
      </c>
    </row>
    <row r="151" spans="1:35" x14ac:dyDescent="0.25">
      <c r="A151" s="13">
        <v>295</v>
      </c>
      <c r="B151" t="s">
        <v>2075</v>
      </c>
      <c r="C151" t="s">
        <v>2077</v>
      </c>
      <c r="D151" t="s">
        <v>2076</v>
      </c>
      <c r="K151" t="s">
        <v>101</v>
      </c>
      <c r="L151" t="s">
        <v>101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constants'!$E$3:$L$1002,8,FALSE),"")</f>
        <v/>
      </c>
      <c r="S151" s="28">
        <v>0</v>
      </c>
      <c r="T151" s="3" t="str">
        <f>VLOOKUP(S151,'LibSets constants'!$A$2:$B$16,2,FALSE)</f>
        <v>Included in base game</v>
      </c>
      <c r="W151" s="3" t="str">
        <f>IF(X151&lt;&gt;"",VLOOKUP(X151,'ESO zone constants'!$E$3:$L$1002,6,FALSE),"")</f>
        <v/>
      </c>
      <c r="AA151" s="3" t="str">
        <f>IF(AB151&lt;&gt;"",VLOOKUP(AB151,'ESO zone constants'!$E$3:$L$1002,6,FALSE),"")</f>
        <v/>
      </c>
      <c r="AE151" s="31" t="str">
        <f>IF(A151&lt;&gt;"",CONCATENATE("[",A151,"] = {wayshrines={")&amp;IF(M151&lt;&gt;"",CONCATENATE(M151,","),"")&amp;IF(N151&lt;&gt;"",CONCATENATE(N151,","),"")&amp;IF(O151&lt;&gt;"",CONCATENATE(O151,","),"")&amp;CONCATENATE("}")&amp;IF(VALUE(P151)&gt;0,CONCATENATE(", traitsNeeded=",P151),"")&amp;CONCATENATE(", dlcId=",S151,),"")</f>
        <v>[295] = {wayshrines={-1,-1,-1,}, dlcId=0</v>
      </c>
      <c r="AF151" s="31" t="str">
        <f>IF(A151&lt;&gt;"",IF(Q151&lt;&gt;"",CONCATENATE(", zoneIds={",Q151),"")&amp;IF(W151&lt;&gt;"",CONCATENATE(",",W151),"")&amp;IF(AA151&lt;&gt;"",CONCATENATE(",",AA151),"")&amp;IF(Q151&lt;&gt;"",CONCATENATE("}",""),"")&amp;IF(OR(K151="true",K151="false",K151&lt;&gt;""), CONCATENATE(", veteran=", K151), ""),"")</f>
        <v>, veteran=false</v>
      </c>
      <c r="AG151" s="31" t="str">
        <f>IF(A151&lt;&gt;"",IF(I151="Trial",", isTrial=true",IF(I151="Arena",", isArena=true", IF(I151="Monster",", isMonster=true",""))) &amp; IF(L151="true", CONCATENATE(", multiTrialSet=true"), ""),"")</f>
        <v/>
      </c>
      <c r="AH151" s="31" t="str">
        <f>IF(C151&lt;&gt;"",CONCATENATE(" --",C151," / ",B151),"")</f>
        <v xml:space="preserve"> --Jailbreaker / Ausbrecher</v>
      </c>
      <c r="AI151" s="31" t="str">
        <f>IF(A151&lt;&gt;"",IF(VALUE(P151)&gt;0,CONCATENATE("[",A151,"] = true,        --",C151, " / ", B151), ""),"")</f>
        <v/>
      </c>
    </row>
    <row r="152" spans="1:35" x14ac:dyDescent="0.25">
      <c r="A152" s="13">
        <v>404</v>
      </c>
      <c r="B152" t="s">
        <v>2357</v>
      </c>
      <c r="C152" t="s">
        <v>2359</v>
      </c>
      <c r="D152" t="s">
        <v>2358</v>
      </c>
      <c r="K152" t="s">
        <v>101</v>
      </c>
      <c r="L152" t="s">
        <v>101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constants'!$E$3:$L$1002,8,FALSE),"")</f>
        <v/>
      </c>
      <c r="S152" s="28">
        <v>0</v>
      </c>
      <c r="T152" s="3" t="str">
        <f>VLOOKUP(S152,'LibSets constants'!$A$2:$B$16,2,FALSE)</f>
        <v>Included in base game</v>
      </c>
      <c r="W152" s="3" t="str">
        <f>IF(X152&lt;&gt;"",VLOOKUP(X152,'ESO zone constants'!$E$3:$L$1002,6,FALSE),"")</f>
        <v/>
      </c>
      <c r="AA152" s="3" t="str">
        <f>IF(AB152&lt;&gt;"",VLOOKUP(AB152,'ESO zone constants'!$E$3:$L$1002,6,FALSE),"")</f>
        <v/>
      </c>
      <c r="AE152" s="31" t="str">
        <f>IF(A152&lt;&gt;"",CONCATENATE("[",A152,"] = {wayshrines={")&amp;IF(M152&lt;&gt;"",CONCATENATE(M152,","),"")&amp;IF(N152&lt;&gt;"",CONCATENATE(N152,","),"")&amp;IF(O152&lt;&gt;"",CONCATENATE(O152,","),"")&amp;CONCATENATE("}")&amp;IF(VALUE(P152)&gt;0,CONCATENATE(", traitsNeeded=",P152),"")&amp;CONCATENATE(", dlcId=",S152,),"")</f>
        <v>[404] = {wayshrines={-1,-1,-1,}, dlcId=0</v>
      </c>
      <c r="AF152" s="31" t="str">
        <f>IF(A152&lt;&gt;"",IF(Q152&lt;&gt;"",CONCATENATE(", zoneIds={",Q152),"")&amp;IF(W152&lt;&gt;"",CONCATENATE(",",W152),"")&amp;IF(AA152&lt;&gt;"",CONCATENATE(",",AA152),"")&amp;IF(Q152&lt;&gt;"",CONCATENATE("}",""),"")&amp;IF(OR(K152="true",K152="false",K152&lt;&gt;""), CONCATENATE(", veteran=", K152), ""),"")</f>
        <v>, veteran=false</v>
      </c>
      <c r="AG152" s="31" t="str">
        <f>IF(A152&lt;&gt;"",IF(I152="Trial",", isTrial=true",IF(I152="Arena",", isArena=true", IF(I152="Monster",", isMonster=true",""))) &amp; IF(L152="true", CONCATENATE(", multiTrialSet=true"), ""),"")</f>
        <v/>
      </c>
      <c r="AH152" s="31" t="str">
        <f>IF(C152&lt;&gt;"",CONCATENATE(" --",C152," / ",B152),"")</f>
        <v xml:space="preserve"> --Jailer's Tenacity / Tenazität des Kerkermeisters</v>
      </c>
      <c r="AI152" s="31" t="str">
        <f>IF(A152&lt;&gt;"",IF(VALUE(P152)&gt;0,CONCATENATE("[",A152,"] = true,        --",C152, " / ", B152), ""),"")</f>
        <v/>
      </c>
    </row>
    <row r="153" spans="1:35" x14ac:dyDescent="0.25">
      <c r="A153" s="13">
        <v>186</v>
      </c>
      <c r="B153" t="s">
        <v>1832</v>
      </c>
      <c r="C153" t="s">
        <v>1834</v>
      </c>
      <c r="D153" t="s">
        <v>1833</v>
      </c>
      <c r="K153" t="s">
        <v>101</v>
      </c>
      <c r="L153" t="s">
        <v>101</v>
      </c>
      <c r="M153">
        <v>-1</v>
      </c>
      <c r="N153">
        <v>-1</v>
      </c>
      <c r="O153">
        <v>-1</v>
      </c>
      <c r="P153">
        <v>0</v>
      </c>
      <c r="Q153" s="3">
        <f>IF(R153&lt;&gt;"",VLOOKUP(R153,'ESO zone constants'!$E$3:$L$1002,8,FALSE),"")</f>
        <v>130</v>
      </c>
      <c r="R153" t="s">
        <v>49</v>
      </c>
      <c r="S153" s="28">
        <v>0</v>
      </c>
      <c r="T153" s="3" t="str">
        <f>VLOOKUP(S153,'LibSets constants'!$A$2:$B$16,2,FALSE)</f>
        <v>Included in base game</v>
      </c>
      <c r="W153" s="3" t="str">
        <f>IF(X153&lt;&gt;"",VLOOKUP(X153,'ESO zone constants'!$E$3:$L$1002,6,FALSE),"")</f>
        <v/>
      </c>
      <c r="AA153" s="3" t="str">
        <f>IF(AB153&lt;&gt;"",VLOOKUP(AB153,'ESO zone constants'!$E$3:$L$1002,6,FALSE),"")</f>
        <v/>
      </c>
      <c r="AE153" s="31" t="str">
        <f>IF(A153&lt;&gt;"",CONCATENATE("[",A153,"] = {wayshrines={")&amp;IF(M153&lt;&gt;"",CONCATENATE(M153,","),"")&amp;IF(N153&lt;&gt;"",CONCATENATE(N153,","),"")&amp;IF(O153&lt;&gt;"",CONCATENATE(O153,","),"")&amp;CONCATENATE("}")&amp;IF(VALUE(P153)&gt;0,CONCATENATE(", traitsNeeded=",P153),"")&amp;CONCATENATE(", dlcId=",S153,),"")</f>
        <v>[186] = {wayshrines={-1,-1,-1,}, dlcId=0</v>
      </c>
      <c r="AF153" s="31" t="str">
        <f>IF(A153&lt;&gt;"",IF(Q153&lt;&gt;"",CONCATENATE(", zoneIds={",Q153),"")&amp;IF(W153&lt;&gt;"",CONCATENATE(",",W153),"")&amp;IF(AA153&lt;&gt;"",CONCATENATE(",",AA153),"")&amp;IF(Q153&lt;&gt;"",CONCATENATE("}",""),"")&amp;IF(OR(K153="true",K153="false",K153&lt;&gt;""), CONCATENATE(", veteran=", K153), ""),"")</f>
        <v>, zoneIds={130}, veteran=false</v>
      </c>
      <c r="AG153" s="31" t="str">
        <f>IF(A153&lt;&gt;"",IF(I153="Trial",", isTrial=true",IF(I153="Arena",", isArena=true", IF(I153="Monster",", isMonster=true",""))) &amp; IF(L153="true", CONCATENATE(", multiTrialSet=true"), ""),"")</f>
        <v/>
      </c>
      <c r="AH153" s="31" t="str">
        <f>IF(C153&lt;&gt;"",CONCATENATE(" --",C153," / ",B153),"")</f>
        <v xml:space="preserve"> --Jolting Arms / Rüttelnde Rüstung</v>
      </c>
      <c r="AI153" s="31" t="str">
        <f>IF(A153&lt;&gt;"",IF(VALUE(P153)&gt;0,CONCATENATE("[",A153,"] = true,        --",C153, " / ", B153), ""),"")</f>
        <v/>
      </c>
    </row>
    <row r="154" spans="1:35" x14ac:dyDescent="0.25">
      <c r="A154" s="13">
        <v>346</v>
      </c>
      <c r="B154" t="s">
        <v>2214</v>
      </c>
      <c r="C154" t="s">
        <v>2216</v>
      </c>
      <c r="D154" t="s">
        <v>2215</v>
      </c>
      <c r="K154" t="s">
        <v>101</v>
      </c>
      <c r="L154" t="s">
        <v>101</v>
      </c>
      <c r="M154">
        <v>-1</v>
      </c>
      <c r="N154">
        <v>-1</v>
      </c>
      <c r="O154">
        <v>-1</v>
      </c>
      <c r="P154">
        <v>0</v>
      </c>
      <c r="Q154" s="3" t="str">
        <f>IF(R154&lt;&gt;"",VLOOKUP(R154,'ESO zone constants'!$E$3:$L$1002,8,FALSE),"")</f>
        <v/>
      </c>
      <c r="S154" s="28">
        <v>0</v>
      </c>
      <c r="T154" s="3" t="str">
        <f>VLOOKUP(S154,'LibSets constants'!$A$2:$B$16,2,FALSE)</f>
        <v>Included in base game</v>
      </c>
      <c r="W154" s="3" t="str">
        <f>IF(X154&lt;&gt;"",VLOOKUP(X154,'ESO zone constants'!$E$3:$L$1002,6,FALSE),"")</f>
        <v/>
      </c>
      <c r="AA154" s="3" t="str">
        <f>IF(AB154&lt;&gt;"",VLOOKUP(AB154,'ESO zone constants'!$E$3:$L$1002,6,FALSE),"")</f>
        <v/>
      </c>
      <c r="AE154" s="31" t="str">
        <f>IF(A154&lt;&gt;"",CONCATENATE("[",A154,"] = {wayshrines={")&amp;IF(M154&lt;&gt;"",CONCATENATE(M154,","),"")&amp;IF(N154&lt;&gt;"",CONCATENATE(N154,","),"")&amp;IF(O154&lt;&gt;"",CONCATENATE(O154,","),"")&amp;CONCATENATE("}")&amp;IF(VALUE(P154)&gt;0,CONCATENATE(", traitsNeeded=",P154),"")&amp;CONCATENATE(", dlcId=",S154,),"")</f>
        <v>[346] = {wayshrines={-1,-1,-1,}, dlcId=0</v>
      </c>
      <c r="AF154" s="31" t="str">
        <f>IF(A154&lt;&gt;"",IF(Q154&lt;&gt;"",CONCATENATE(", zoneIds={",Q154),"")&amp;IF(W154&lt;&gt;"",CONCATENATE(",",W154),"")&amp;IF(AA154&lt;&gt;"",CONCATENATE(",",AA154),"")&amp;IF(Q154&lt;&gt;"",CONCATENATE("}",""),"")&amp;IF(OR(K154="true",K154="false",K154&lt;&gt;""), CONCATENATE(", veteran=", K154), ""),"")</f>
        <v>, veteran=false</v>
      </c>
      <c r="AG154" s="31" t="str">
        <f>IF(A154&lt;&gt;"",IF(I154="Trial",", isTrial=true",IF(I154="Arena",", isArena=true", IF(I154="Monster",", isMonster=true",""))) &amp; IF(L154="true", CONCATENATE(", multiTrialSet=true"), ""),"")</f>
        <v/>
      </c>
      <c r="AH154" s="31" t="str">
        <f>IF(C154&lt;&gt;"",CONCATENATE(" --",C154," / ",B154),"")</f>
        <v xml:space="preserve"> --Jorvuld's Guidance / Jorvulds Führung</v>
      </c>
      <c r="AI154" s="31" t="str">
        <f>IF(A154&lt;&gt;"",IF(VALUE(P154)&gt;0,CONCATENATE("[",A154,"] = true,        --",C154, " / ", B154), ""),"")</f>
        <v/>
      </c>
    </row>
    <row r="155" spans="1:35" x14ac:dyDescent="0.25">
      <c r="A155" s="5">
        <v>92</v>
      </c>
      <c r="B155" t="s">
        <v>1596</v>
      </c>
      <c r="C155" t="s">
        <v>1598</v>
      </c>
      <c r="D155" t="s">
        <v>1597</v>
      </c>
      <c r="I155" t="str">
        <f t="array" ref="I155">IF(VALUE(P155)&gt;0,"Crafted",IF(OR(EXACT(A155,'LibSets constants'!#REF!)),"Monster",IF(OR(EXACT(A155,'LibSets constants'!#REF!)),"Trial",IF(OR(EXACT(A155,'LibSets constants'!#REF!)),"Arena",IF(OR(EXACT(A155,'LibSets constants'!$H$2:$H$99)),"Overland","")))))</f>
        <v>Crafted</v>
      </c>
      <c r="K155" t="s">
        <v>101</v>
      </c>
      <c r="L155" t="s">
        <v>101</v>
      </c>
      <c r="M155">
        <v>-2</v>
      </c>
      <c r="N155">
        <v>-2</v>
      </c>
      <c r="O155">
        <v>-2</v>
      </c>
      <c r="P155">
        <v>8</v>
      </c>
      <c r="Q155" s="3" t="str">
        <f>IF(R155&lt;&gt;"",VLOOKUP(R155,'ESO zone constants'!$E$3:$L$1002,8,FALSE),"")</f>
        <v/>
      </c>
      <c r="S155" s="28">
        <v>0</v>
      </c>
      <c r="T155" s="3" t="str">
        <f>VLOOKUP(S155,'LibSets constants'!$A$2:$B$16,2,FALSE)</f>
        <v>Included in base game</v>
      </c>
      <c r="U155" s="21" t="s">
        <v>2592</v>
      </c>
      <c r="W155" s="3" t="str">
        <f>IF(X155&lt;&gt;"",VLOOKUP(X155,'ESO zone constants'!$E$3:$L$1002,6,FALSE),"")</f>
        <v/>
      </c>
      <c r="AA155" s="3" t="str">
        <f>IF(AB155&lt;&gt;"",VLOOKUP(AB155,'ESO zone constants'!$E$3:$L$1002,6,FALSE),"")</f>
        <v/>
      </c>
      <c r="AE155" s="31" t="str">
        <f>IF(A155&lt;&gt;"",CONCATENATE("[",A155,"] = {wayshrines={")&amp;IF(M155&lt;&gt;"",CONCATENATE(M155,","),"")&amp;IF(N155&lt;&gt;"",CONCATENATE(N155,","),"")&amp;IF(O155&lt;&gt;"",CONCATENATE(O155,","),"")&amp;CONCATENATE("}")&amp;IF(VALUE(P155)&gt;0,CONCATENATE(", traitsNeeded=",P155),"")&amp;CONCATENATE(", dlcId=",S155,),"")</f>
        <v>[92] = {wayshrines={-2,-2,-2,}, traitsNeeded=8, dlcId=0</v>
      </c>
      <c r="AF155" s="31" t="str">
        <f>IF(A155&lt;&gt;"",IF(Q155&lt;&gt;"",CONCATENATE(", zoneIds={",Q155),"")&amp;IF(W155&lt;&gt;"",CONCATENATE(",",W155),"")&amp;IF(AA155&lt;&gt;"",CONCATENATE(",",AA155),"")&amp;IF(Q155&lt;&gt;"",CONCATENATE("}",""),"")&amp;IF(OR(K155="true",K155="false",K155&lt;&gt;""), CONCATENATE(", veteran=", K155), ""),"")</f>
        <v>, veteran=false</v>
      </c>
      <c r="AG155" s="31" t="str">
        <f>IF(A155&lt;&gt;"",IF(I155="Trial",", isTrial=true",IF(I155="Arena",", isArena=true", IF(I155="Monster",", isMonster=true",""))) &amp; IF(L155="true", CONCATENATE(", multiTrialSet=true"), ""),"")</f>
        <v/>
      </c>
      <c r="AH155" s="31" t="str">
        <f>IF(C155&lt;&gt;"",CONCATENATE(" --",C155," / ",B155),"")</f>
        <v xml:space="preserve"> --Kagrenac's Hope / Kagrenacs Hoffnung</v>
      </c>
      <c r="AI155" s="31" t="str">
        <f>IF(A155&lt;&gt;"",IF(VALUE(P155)&gt;0,CONCATENATE("[",A155,"] = true,        --",C155, " / ", B155), ""),"")</f>
        <v>[92] = true,        --Kagrenac's Hope / Kagrenacs Hoffnung</v>
      </c>
    </row>
    <row r="156" spans="1:35" x14ac:dyDescent="0.25">
      <c r="A156" s="13">
        <v>328</v>
      </c>
      <c r="B156" t="s">
        <v>2164</v>
      </c>
      <c r="C156" t="s">
        <v>2166</v>
      </c>
      <c r="D156" t="s">
        <v>2165</v>
      </c>
      <c r="K156" t="s">
        <v>101</v>
      </c>
      <c r="L156" t="s">
        <v>101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constants'!$E$3:$L$1002,8,FALSE),"")</f>
        <v/>
      </c>
      <c r="S156" s="28">
        <v>0</v>
      </c>
      <c r="T156" s="3" t="str">
        <f>VLOOKUP(S156,'LibSets constants'!$A$2:$B$16,2,FALSE)</f>
        <v>Included in base game</v>
      </c>
      <c r="W156" s="3" t="str">
        <f>IF(X156&lt;&gt;"",VLOOKUP(X156,'ESO zone constants'!$E$3:$L$1002,6,FALSE),"")</f>
        <v/>
      </c>
      <c r="AA156" s="3" t="str">
        <f>IF(AB156&lt;&gt;"",VLOOKUP(AB156,'ESO zone constants'!$E$3:$L$1002,6,FALSE),"")</f>
        <v/>
      </c>
      <c r="AE156" s="31" t="str">
        <f>IF(A156&lt;&gt;"",CONCATENATE("[",A156,"] = {wayshrines={")&amp;IF(M156&lt;&gt;"",CONCATENATE(M156,","),"")&amp;IF(N156&lt;&gt;"",CONCATENATE(N156,","),"")&amp;IF(O156&lt;&gt;"",CONCATENATE(O156,","),"")&amp;CONCATENATE("}")&amp;IF(VALUE(P156)&gt;0,CONCATENATE(", traitsNeeded=",P156),"")&amp;CONCATENATE(", dlcId=",S156,),"")</f>
        <v>[328] = {wayshrines={-1,-1,-1,}, dlcId=0</v>
      </c>
      <c r="AF156" s="31" t="str">
        <f>IF(A156&lt;&gt;"",IF(Q156&lt;&gt;"",CONCATENATE(", zoneIds={",Q156),"")&amp;IF(W156&lt;&gt;"",CONCATENATE(",",W156),"")&amp;IF(AA156&lt;&gt;"",CONCATENATE(",",AA156),"")&amp;IF(Q156&lt;&gt;"",CONCATENATE("}",""),"")&amp;IF(OR(K156="true",K156="false",K156&lt;&gt;""), CONCATENATE(", veteran=", K156), ""),"")</f>
        <v>, veteran=false</v>
      </c>
      <c r="AG156" s="31" t="str">
        <f>IF(A156&lt;&gt;"",IF(I156="Trial",", isTrial=true",IF(I156="Arena",", isArena=true", IF(I156="Monster",", isMonster=true",""))) &amp; IF(L156="true", CONCATENATE(", multiTrialSet=true"), ""),"")</f>
        <v/>
      </c>
      <c r="AH156" s="31" t="str">
        <f>IF(C156&lt;&gt;"",CONCATENATE(" --",C156," / ",B156),"")</f>
        <v xml:space="preserve"> --Knight Slayer / Ritterschlächter</v>
      </c>
      <c r="AI156" s="31" t="str">
        <f>IF(A156&lt;&gt;"",IF(VALUE(P156)&gt;0,CONCATENATE("[",A156,"] = true,        --",C156, " / ", B156), ""),"")</f>
        <v/>
      </c>
    </row>
    <row r="157" spans="1:35" x14ac:dyDescent="0.25">
      <c r="A157" s="13">
        <v>309</v>
      </c>
      <c r="B157" t="s">
        <v>2113</v>
      </c>
      <c r="C157" t="s">
        <v>2115</v>
      </c>
      <c r="D157" t="s">
        <v>2114</v>
      </c>
      <c r="K157" t="s">
        <v>101</v>
      </c>
      <c r="L157" t="s">
        <v>101</v>
      </c>
      <c r="M157">
        <v>-1</v>
      </c>
      <c r="N157">
        <v>-1</v>
      </c>
      <c r="O157">
        <v>-1</v>
      </c>
      <c r="P157">
        <v>0</v>
      </c>
      <c r="Q157" s="3" t="str">
        <f>IF(R157&lt;&gt;"",VLOOKUP(R157,'ESO zone constants'!$E$3:$L$1002,8,FALSE),"")</f>
        <v/>
      </c>
      <c r="S157" s="28">
        <v>0</v>
      </c>
      <c r="T157" s="3" t="str">
        <f>VLOOKUP(S157,'LibSets constants'!$A$2:$B$16,2,FALSE)</f>
        <v>Included in base game</v>
      </c>
      <c r="W157" s="3" t="str">
        <f>IF(X157&lt;&gt;"",VLOOKUP(X157,'ESO zone constants'!$E$3:$L$1002,6,FALSE),"")</f>
        <v/>
      </c>
      <c r="AA157" s="3" t="str">
        <f>IF(AB157&lt;&gt;"",VLOOKUP(AB157,'ESO zone constants'!$E$3:$L$1002,6,FALSE),"")</f>
        <v/>
      </c>
      <c r="AE157" s="31" t="str">
        <f>IF(A157&lt;&gt;"",CONCATENATE("[",A157,"] = {wayshrines={")&amp;IF(M157&lt;&gt;"",CONCATENATE(M157,","),"")&amp;IF(N157&lt;&gt;"",CONCATENATE(N157,","),"")&amp;IF(O157&lt;&gt;"",CONCATENATE(O157,","),"")&amp;CONCATENATE("}")&amp;IF(VALUE(P157)&gt;0,CONCATENATE(", traitsNeeded=",P157),"")&amp;CONCATENATE(", dlcId=",S157,),"")</f>
        <v>[309] = {wayshrines={-1,-1,-1,}, dlcId=0</v>
      </c>
      <c r="AF157" s="31" t="str">
        <f>IF(A157&lt;&gt;"",IF(Q157&lt;&gt;"",CONCATENATE(", zoneIds={",Q157),"")&amp;IF(W157&lt;&gt;"",CONCATENATE(",",W157),"")&amp;IF(AA157&lt;&gt;"",CONCATENATE(",",AA157),"")&amp;IF(Q157&lt;&gt;"",CONCATENATE("}",""),"")&amp;IF(OR(K157="true",K157="false",K157&lt;&gt;""), CONCATENATE(", veteran=", K157), ""),"")</f>
        <v>, veteran=false</v>
      </c>
      <c r="AG157" s="31" t="str">
        <f>IF(A157&lt;&gt;"",IF(I157="Trial",", isTrial=true",IF(I157="Arena",", isArena=true", IF(I157="Monster",", isMonster=true",""))) &amp; IF(L157="true", CONCATENATE(", multiTrialSet=true"), ""),"")</f>
        <v/>
      </c>
      <c r="AH157" s="31" t="str">
        <f>IF(C157&lt;&gt;"",CONCATENATE(" --",C157," / ",B157),"")</f>
        <v xml:space="preserve"> --Knight-errant's Mail / Platten des Wanderritters</v>
      </c>
      <c r="AI157" s="31" t="str">
        <f>IF(A157&lt;&gt;"",IF(VALUE(P157)&gt;0,CONCATENATE("[",A157,"] = true,        --",C157, " / ", B157), ""),"")</f>
        <v/>
      </c>
    </row>
    <row r="158" spans="1:35" x14ac:dyDescent="0.25">
      <c r="A158" s="13">
        <v>35</v>
      </c>
      <c r="B158" t="s">
        <v>1437</v>
      </c>
      <c r="C158" t="s">
        <v>1439</v>
      </c>
      <c r="D158" t="s">
        <v>1438</v>
      </c>
      <c r="K158" t="s">
        <v>101</v>
      </c>
      <c r="L158" t="s">
        <v>101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constants'!$E$3:$L$1002,8,FALSE),"")</f>
        <v/>
      </c>
      <c r="S158" s="28">
        <v>0</v>
      </c>
      <c r="T158" s="3" t="str">
        <f>VLOOKUP(S158,'LibSets constants'!$A$2:$B$16,2,FALSE)</f>
        <v>Included in base game</v>
      </c>
      <c r="W158" s="3" t="str">
        <f>IF(X158&lt;&gt;"",VLOOKUP(X158,'ESO zone constants'!$E$3:$L$1002,6,FALSE),"")</f>
        <v/>
      </c>
      <c r="AA158" s="3" t="str">
        <f>IF(AB158&lt;&gt;"",VLOOKUP(AB158,'ESO zone constants'!$E$3:$L$1002,6,FALSE),"")</f>
        <v/>
      </c>
      <c r="AE158" s="31" t="str">
        <f>IF(A158&lt;&gt;"",CONCATENATE("[",A158,"] = {wayshrines={")&amp;IF(M158&lt;&gt;"",CONCATENATE(M158,","),"")&amp;IF(N158&lt;&gt;"",CONCATENATE(N158,","),"")&amp;IF(O158&lt;&gt;"",CONCATENATE(O158,","),"")&amp;CONCATENATE("}")&amp;IF(VALUE(P158)&gt;0,CONCATENATE(", traitsNeeded=",P158),"")&amp;CONCATENATE(", dlcId=",S158,),"")</f>
        <v>[35] = {wayshrines={-1,-1,-1,}, dlcId=0</v>
      </c>
      <c r="AF158" s="31" t="str">
        <f>IF(A158&lt;&gt;"",IF(Q158&lt;&gt;"",CONCATENATE(", zoneIds={",Q158),"")&amp;IF(W158&lt;&gt;"",CONCATENATE(",",W158),"")&amp;IF(AA158&lt;&gt;"",CONCATENATE(",",AA158),"")&amp;IF(Q158&lt;&gt;"",CONCATENATE("}",""),"")&amp;IF(OR(K158="true",K158="false",K158&lt;&gt;""), CONCATENATE(", veteran=", K158), ""),"")</f>
        <v>, veteran=false</v>
      </c>
      <c r="AG158" s="31" t="str">
        <f>IF(A158&lt;&gt;"",IF(I158="Trial",", isTrial=true",IF(I158="Arena",", isArena=true", IF(I158="Monster",", isMonster=true",""))) &amp; IF(L158="true", CONCATENATE(", multiTrialSet=true"), ""),"")</f>
        <v/>
      </c>
      <c r="AH158" s="31" t="str">
        <f>IF(C158&lt;&gt;"",CONCATENATE(" --",C158," / ",B158),"")</f>
        <v xml:space="preserve"> --Knightmare / Albtraumritter</v>
      </c>
      <c r="AI158" s="31" t="str">
        <f>IF(A158&lt;&gt;"",IF(VALUE(P158)&gt;0,CONCATENATE("[",A158,"] = true,        --",C158, " / ", B158), ""),"")</f>
        <v/>
      </c>
    </row>
    <row r="159" spans="1:35" x14ac:dyDescent="0.25">
      <c r="A159" s="5">
        <v>266</v>
      </c>
      <c r="B159" t="s">
        <v>10</v>
      </c>
      <c r="C159" t="s">
        <v>10</v>
      </c>
      <c r="D159" t="s">
        <v>10</v>
      </c>
      <c r="I159" t="s">
        <v>2556</v>
      </c>
      <c r="J159">
        <v>2</v>
      </c>
      <c r="K159" t="s">
        <v>2465</v>
      </c>
      <c r="L159" t="s">
        <v>101</v>
      </c>
      <c r="M159">
        <v>-1</v>
      </c>
      <c r="N159">
        <v>-1</v>
      </c>
      <c r="O159">
        <v>-1</v>
      </c>
      <c r="P159">
        <v>0</v>
      </c>
      <c r="Q159" s="3">
        <f>IF(R159&lt;&gt;"",VLOOKUP(R159,'ESO zone constants'!$E$3:$L$1002,8,FALSE),"")</f>
        <v>283</v>
      </c>
      <c r="R159" t="s">
        <v>51</v>
      </c>
      <c r="S159" s="28">
        <v>0</v>
      </c>
      <c r="T159" s="3" t="str">
        <f>VLOOKUP(S159,'LibSets constants'!$A$2:$B$16,2,FALSE)</f>
        <v>Included in base game</v>
      </c>
      <c r="U159" t="s">
        <v>2568</v>
      </c>
      <c r="W159" s="3" t="str">
        <f>IF(X159&lt;&gt;"",VLOOKUP(X159,'ESO zone constants'!$E$3:$L$1002,6,FALSE),"")</f>
        <v/>
      </c>
      <c r="AA159" s="32" t="str">
        <f>IF(AB159&lt;&gt;"",VLOOKUP(AB159,'ESO zone constants'!$E$3:$L$1002,6,FALSE),"")</f>
        <v/>
      </c>
      <c r="AE159" s="31" t="str">
        <f>IF(A159&lt;&gt;"",CONCATENATE("[",A159,"] = {wayshrines={")&amp;IF(M159&lt;&gt;"",CONCATENATE(M159,","),"")&amp;IF(N159&lt;&gt;"",CONCATENATE(N159,","),"")&amp;IF(O159&lt;&gt;"",CONCATENATE(O159,","),"")&amp;CONCATENATE("}")&amp;IF(VALUE(P159)&gt;0,CONCATENATE(", traitsNeeded=",P159),"")&amp;CONCATENATE(", dlcId=",S159,),"")</f>
        <v>[266] = {wayshrines={-1,-1,-1,}, dlcId=0</v>
      </c>
      <c r="AF159" s="31" t="str">
        <f>IF(A159&lt;&gt;"",IF(Q159&lt;&gt;"",CONCATENATE(", zoneIds={",Q159),"")&amp;IF(W159&lt;&gt;"",CONCATENATE(",",W159),"")&amp;IF(AA159&lt;&gt;"",CONCATENATE(",",AA159),"")&amp;IF(Q159&lt;&gt;"",CONCATENATE("}",""),"")&amp;IF(OR(K159="true",K159="false",K159&lt;&gt;""), CONCATENATE(", veteran=", K159), ""),"")</f>
        <v>, zoneIds={283}, veteran={EQUIP_TYPE_HEAD=true, EQUIP_TYPE_SHOULDERS=false}</v>
      </c>
      <c r="AG159" s="31" t="str">
        <f>IF(A159&lt;&gt;"",IF(I159="Trial",", isTrial=true",IF(I159="Arena",", isArena=true", IF(I159="Monster",", isMonster=true",""))) &amp; IF(L159="true", CONCATENATE(", multiTrialSet=true"), ""),"")</f>
        <v>, isMonster=true</v>
      </c>
      <c r="AH159" s="31" t="str">
        <f>IF(C159&lt;&gt;"",CONCATENATE(" --",C159," / ",B159),"")</f>
        <v xml:space="preserve"> --Kra'gh / Kra'gh</v>
      </c>
      <c r="AI159" s="31" t="str">
        <f>IF(A159&lt;&gt;"",IF(VALUE(P159)&gt;0,CONCATENATE("[",A159,"] = true,        --",C159, " / ", B159), ""),"")</f>
        <v/>
      </c>
    </row>
    <row r="160" spans="1:35" x14ac:dyDescent="0.25">
      <c r="A160" s="5">
        <v>240</v>
      </c>
      <c r="B160" t="s">
        <v>1956</v>
      </c>
      <c r="C160" t="s">
        <v>1958</v>
      </c>
      <c r="D160" t="s">
        <v>1957</v>
      </c>
      <c r="I160" t="str">
        <f t="array" ref="I160">IF(VALUE(P160)&gt;0,"Crafted",IF(OR(EXACT(A160,'LibSets constants'!#REF!)),"Monster",IF(OR(EXACT(A160,'LibSets constants'!#REF!)),"Trial",IF(OR(EXACT(A160,'LibSets constants'!#REF!)),"Arena",IF(OR(EXACT(A160,'LibSets constants'!$H$2:$H$99)),"Overland","")))))</f>
        <v>Crafted</v>
      </c>
      <c r="K160" t="s">
        <v>101</v>
      </c>
      <c r="L160" t="s">
        <v>101</v>
      </c>
      <c r="M160">
        <v>254</v>
      </c>
      <c r="N160">
        <v>254</v>
      </c>
      <c r="O160">
        <v>254</v>
      </c>
      <c r="P160">
        <v>5</v>
      </c>
      <c r="Q160" s="3" t="str">
        <f>IF(R160&lt;&gt;"",VLOOKUP(R160,'ESO zone constants'!$E$3:$L$1002,8,FALSE),"")</f>
        <v/>
      </c>
      <c r="S160" s="28">
        <v>4</v>
      </c>
      <c r="T160" s="3" t="str">
        <f>VLOOKUP(S160,'LibSets constants'!$A$2:$B$16,2,FALSE)</f>
        <v>Dark Brotherhood</v>
      </c>
      <c r="U160" s="21" t="s">
        <v>2592</v>
      </c>
      <c r="W160" s="3" t="str">
        <f>IF(X160&lt;&gt;"",VLOOKUP(X160,'ESO zone constants'!$E$3:$L$1002,6,FALSE),"")</f>
        <v/>
      </c>
      <c r="AA160" s="3" t="str">
        <f>IF(AB160&lt;&gt;"",VLOOKUP(AB160,'ESO zone constants'!$E$3:$L$1002,6,FALSE),"")</f>
        <v/>
      </c>
      <c r="AE160" s="31" t="str">
        <f>IF(A160&lt;&gt;"",CONCATENATE("[",A160,"] = {wayshrines={")&amp;IF(M160&lt;&gt;"",CONCATENATE(M160,","),"")&amp;IF(N160&lt;&gt;"",CONCATENATE(N160,","),"")&amp;IF(O160&lt;&gt;"",CONCATENATE(O160,","),"")&amp;CONCATENATE("}")&amp;IF(VALUE(P160)&gt;0,CONCATENATE(", traitsNeeded=",P160),"")&amp;CONCATENATE(", dlcId=",S160,),"")</f>
        <v>[240] = {wayshrines={254,254,254,}, traitsNeeded=5, dlcId=4</v>
      </c>
      <c r="AF160" s="31" t="str">
        <f>IF(A160&lt;&gt;"",IF(Q160&lt;&gt;"",CONCATENATE(", zoneIds={",Q160),"")&amp;IF(W160&lt;&gt;"",CONCATENATE(",",W160),"")&amp;IF(AA160&lt;&gt;"",CONCATENATE(",",AA160),"")&amp;IF(Q160&lt;&gt;"",CONCATENATE("}",""),"")&amp;IF(OR(K160="true",K160="false",K160&lt;&gt;""), CONCATENATE(", veteran=", K160), ""),"")</f>
        <v>, veteran=false</v>
      </c>
      <c r="AG160" s="31" t="str">
        <f>IF(A160&lt;&gt;"",IF(I160="Trial",", isTrial=true",IF(I160="Arena",", isArena=true", IF(I160="Monster",", isMonster=true",""))) &amp; IF(L160="true", CONCATENATE(", multiTrialSet=true"), ""),"")</f>
        <v/>
      </c>
      <c r="AH160" s="31" t="str">
        <f>IF(C160&lt;&gt;"",CONCATENATE(" --",C160," / ",B160),"")</f>
        <v xml:space="preserve"> --Kvatch Gladiator / Gladiator von Kvatch</v>
      </c>
      <c r="AI160" s="31" t="str">
        <f>IF(A160&lt;&gt;"",IF(VALUE(P160)&gt;0,CONCATENATE("[",A160,"] = true,        --",C160, " / ", B160), ""),"")</f>
        <v>[240] = true,        --Kvatch Gladiator / Gladiator von Kvatch</v>
      </c>
    </row>
    <row r="161" spans="1:35" x14ac:dyDescent="0.25">
      <c r="A161" s="13">
        <v>59</v>
      </c>
      <c r="B161" t="s">
        <v>1497</v>
      </c>
      <c r="C161" t="s">
        <v>1499</v>
      </c>
      <c r="D161" t="s">
        <v>1498</v>
      </c>
      <c r="K161" t="s">
        <v>101</v>
      </c>
      <c r="L161" t="s">
        <v>101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constants'!$E$3:$L$1002,8,FALSE),"")</f>
        <v/>
      </c>
      <c r="S161" s="28">
        <v>0</v>
      </c>
      <c r="T161" s="3" t="str">
        <f>VLOOKUP(S161,'LibSets constants'!$A$2:$B$16,2,FALSE)</f>
        <v>Included in base game</v>
      </c>
      <c r="W161" s="3" t="str">
        <f>IF(X161&lt;&gt;"",VLOOKUP(X161,'ESO zone constants'!$E$3:$L$1002,6,FALSE),"")</f>
        <v/>
      </c>
      <c r="AA161" s="3" t="str">
        <f>IF(AB161&lt;&gt;"",VLOOKUP(AB161,'ESO zone constants'!$E$3:$L$1002,6,FALSE),"")</f>
        <v/>
      </c>
      <c r="AE161" s="31" t="str">
        <f>IF(A161&lt;&gt;"",CONCATENATE("[",A161,"] = {wayshrines={")&amp;IF(M161&lt;&gt;"",CONCATENATE(M161,","),"")&amp;IF(N161&lt;&gt;"",CONCATENATE(N161,","),"")&amp;IF(O161&lt;&gt;"",CONCATENATE(O161,","),"")&amp;CONCATENATE("}")&amp;IF(VALUE(P161)&gt;0,CONCATENATE(", traitsNeeded=",P161),"")&amp;CONCATENATE(", dlcId=",S161,),"")</f>
        <v>[59] = {wayshrines={-1,-1,-1,}, dlcId=0</v>
      </c>
      <c r="AF161" s="31" t="str">
        <f>IF(A161&lt;&gt;"",IF(Q161&lt;&gt;"",CONCATENATE(", zoneIds={",Q161),"")&amp;IF(W161&lt;&gt;"",CONCATENATE(",",W161),"")&amp;IF(AA161&lt;&gt;"",CONCATENATE(",",AA161),"")&amp;IF(Q161&lt;&gt;"",CONCATENATE("}",""),"")&amp;IF(OR(K161="true",K161="false",K161&lt;&gt;""), CONCATENATE(", veteran=", K161), ""),"")</f>
        <v>, veteran=false</v>
      </c>
      <c r="AG161" s="31" t="str">
        <f>IF(A161&lt;&gt;"",IF(I161="Trial",", isTrial=true",IF(I161="Arena",", isArena=true", IF(I161="Monster",", isMonster=true",""))) &amp; IF(L161="true", CONCATENATE(", multiTrialSet=true"), ""),"")</f>
        <v/>
      </c>
      <c r="AH161" s="31" t="str">
        <f>IF(C161&lt;&gt;"",CONCATENATE(" --",C161," / ",B161),"")</f>
        <v xml:space="preserve"> --Kyne's Kiss / Kynes Kuss</v>
      </c>
      <c r="AI161" s="31" t="str">
        <f>IF(A161&lt;&gt;"",IF(VALUE(P161)&gt;0,CONCATENATE("[",A161,"] = true,        --",C161, " / ", B161), ""),"")</f>
        <v/>
      </c>
    </row>
    <row r="162" spans="1:35" x14ac:dyDescent="0.25">
      <c r="A162" s="13">
        <v>303</v>
      </c>
      <c r="B162" t="s">
        <v>2098</v>
      </c>
      <c r="C162" t="s">
        <v>2100</v>
      </c>
      <c r="D162" t="s">
        <v>2099</v>
      </c>
      <c r="K162" t="s">
        <v>101</v>
      </c>
      <c r="L162" t="s">
        <v>101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constants'!$E$3:$L$1002,8,FALSE),"")</f>
        <v/>
      </c>
      <c r="S162" s="28">
        <v>0</v>
      </c>
      <c r="T162" s="3" t="str">
        <f>VLOOKUP(S162,'LibSets constants'!$A$2:$B$16,2,FALSE)</f>
        <v>Included in base game</v>
      </c>
      <c r="W162" s="3" t="str">
        <f>IF(X162&lt;&gt;"",VLOOKUP(X162,'ESO zone constants'!$E$3:$L$1002,6,FALSE),"")</f>
        <v/>
      </c>
      <c r="AA162" s="3" t="str">
        <f>IF(AB162&lt;&gt;"",VLOOKUP(AB162,'ESO zone constants'!$E$3:$L$1002,6,FALSE),"")</f>
        <v/>
      </c>
      <c r="AE162" s="31" t="str">
        <f>IF(A162&lt;&gt;"",CONCATENATE("[",A162,"] = {wayshrines={")&amp;IF(M162&lt;&gt;"",CONCATENATE(M162,","),"")&amp;IF(N162&lt;&gt;"",CONCATENATE(N162,","),"")&amp;IF(O162&lt;&gt;"",CONCATENATE(O162,","),"")&amp;CONCATENATE("}")&amp;IF(VALUE(P162)&gt;0,CONCATENATE(", traitsNeeded=",P162),"")&amp;CONCATENATE(", dlcId=",S162,),"")</f>
        <v>[303] = {wayshrines={-1,-1,-1,}, dlcId=0</v>
      </c>
      <c r="AF162" s="31" t="str">
        <f>IF(A162&lt;&gt;"",IF(Q162&lt;&gt;"",CONCATENATE(", zoneIds={",Q162),"")&amp;IF(W162&lt;&gt;"",CONCATENATE(",",W162),"")&amp;IF(AA162&lt;&gt;"",CONCATENATE(",",AA162),"")&amp;IF(Q162&lt;&gt;"",CONCATENATE("}",""),"")&amp;IF(OR(K162="true",K162="false",K162&lt;&gt;""), CONCATENATE(", veteran=", K162), ""),"")</f>
        <v>, veteran=false</v>
      </c>
      <c r="AG162" s="31" t="str">
        <f>IF(A162&lt;&gt;"",IF(I162="Trial",", isTrial=true",IF(I162="Arena",", isArena=true", IF(I162="Monster",", isMonster=true",""))) &amp; IF(L162="true", CONCATENATE(", multiTrialSet=true"), ""),"")</f>
        <v/>
      </c>
      <c r="AH162" s="31" t="str">
        <f>IF(C162&lt;&gt;"",CONCATENATE(" --",C162," / ",B162),"")</f>
        <v xml:space="preserve"> --Lamia's Song / Lied der Lamie</v>
      </c>
      <c r="AI162" s="31" t="str">
        <f>IF(A162&lt;&gt;"",IF(VALUE(P162)&gt;0,CONCATENATE("[",A162,"] = true,        --",C162, " / ", B162), ""),"")</f>
        <v/>
      </c>
    </row>
    <row r="163" spans="1:35" x14ac:dyDescent="0.25">
      <c r="A163" s="5">
        <v>207</v>
      </c>
      <c r="B163" t="s">
        <v>1879</v>
      </c>
      <c r="C163" t="s">
        <v>1881</v>
      </c>
      <c r="D163" t="s">
        <v>1880</v>
      </c>
      <c r="I163" t="str">
        <f t="array" ref="I163">IF(VALUE(P163)&gt;0,"Crafted",IF(OR(EXACT(A163,'LibSets constants'!#REF!)),"Monster",IF(OR(EXACT(A163,'LibSets constants'!#REF!)),"Trial",IF(OR(EXACT(A163,'LibSets constants'!#REF!)),"Arena",IF(OR(EXACT(A163,'LibSets constants'!$H$2:$H$99)),"Overland","")))))</f>
        <v>Crafted</v>
      </c>
      <c r="K163" t="s">
        <v>101</v>
      </c>
      <c r="L163" t="s">
        <v>101</v>
      </c>
      <c r="M163">
        <v>241</v>
      </c>
      <c r="N163">
        <v>241</v>
      </c>
      <c r="O163">
        <v>241</v>
      </c>
      <c r="P163">
        <v>6</v>
      </c>
      <c r="Q163" s="3" t="str">
        <f>IF(R163&lt;&gt;"",VLOOKUP(R163,'ESO zone constants'!$E$3:$L$1002,8,FALSE),"")</f>
        <v/>
      </c>
      <c r="S163" s="28">
        <v>2</v>
      </c>
      <c r="T163" s="3" t="str">
        <f>VLOOKUP(S163,'LibSets constants'!$A$2:$B$16,2,FALSE)</f>
        <v>Orsinium</v>
      </c>
      <c r="U163" s="21" t="s">
        <v>2592</v>
      </c>
      <c r="W163" s="3" t="str">
        <f>IF(X163&lt;&gt;"",VLOOKUP(X163,'ESO zone constants'!$E$3:$L$1002,6,FALSE),"")</f>
        <v/>
      </c>
      <c r="AA163" s="3" t="str">
        <f>IF(AB163&lt;&gt;"",VLOOKUP(AB163,'ESO zone constants'!$E$3:$L$1002,6,FALSE),"")</f>
        <v/>
      </c>
      <c r="AE163" s="31" t="str">
        <f>IF(A163&lt;&gt;"",CONCATENATE("[",A163,"] = {wayshrines={")&amp;IF(M163&lt;&gt;"",CONCATENATE(M163,","),"")&amp;IF(N163&lt;&gt;"",CONCATENATE(N163,","),"")&amp;IF(O163&lt;&gt;"",CONCATENATE(O163,","),"")&amp;CONCATENATE("}")&amp;IF(VALUE(P163)&gt;0,CONCATENATE(", traitsNeeded=",P163),"")&amp;CONCATENATE(", dlcId=",S163,),"")</f>
        <v>[207] = {wayshrines={241,241,241,}, traitsNeeded=6, dlcId=2</v>
      </c>
      <c r="AF163" s="31" t="str">
        <f>IF(A163&lt;&gt;"",IF(Q163&lt;&gt;"",CONCATENATE(", zoneIds={",Q163),"")&amp;IF(W163&lt;&gt;"",CONCATENATE(",",W163),"")&amp;IF(AA163&lt;&gt;"",CONCATENATE(",",AA163),"")&amp;IF(Q163&lt;&gt;"",CONCATENATE("}",""),"")&amp;IF(OR(K163="true",K163="false",K163&lt;&gt;""), CONCATENATE(", veteran=", K163), ""),"")</f>
        <v>, veteran=false</v>
      </c>
      <c r="AG163" s="31" t="str">
        <f>IF(A163&lt;&gt;"",IF(I163="Trial",", isTrial=true",IF(I163="Arena",", isArena=true", IF(I163="Monster",", isMonster=true",""))) &amp; IF(L163="true", CONCATENATE(", multiTrialSet=true"), ""),"")</f>
        <v/>
      </c>
      <c r="AH163" s="31" t="str">
        <f>IF(C163&lt;&gt;"",CONCATENATE(" --",C163," / ",B163),"")</f>
        <v xml:space="preserve"> --Law of Julianos / Gesetz von Julianos</v>
      </c>
      <c r="AI163" s="31" t="str">
        <f>IF(A163&lt;&gt;"",IF(VALUE(P163)&gt;0,CONCATENATE("[",A163,"] = true,        --",C163, " / ", B163), ""),"")</f>
        <v>[207] = true,        --Law of Julianos / Gesetz von Julianos</v>
      </c>
    </row>
    <row r="164" spans="1:35" x14ac:dyDescent="0.25">
      <c r="A164" s="13">
        <v>196</v>
      </c>
      <c r="B164" t="s">
        <v>1853</v>
      </c>
      <c r="C164" t="s">
        <v>1855</v>
      </c>
      <c r="D164" t="s">
        <v>1854</v>
      </c>
      <c r="K164" t="s">
        <v>101</v>
      </c>
      <c r="L164" t="s">
        <v>101</v>
      </c>
      <c r="M164">
        <v>-1</v>
      </c>
      <c r="N164">
        <v>-1</v>
      </c>
      <c r="O164">
        <v>-1</v>
      </c>
      <c r="P164">
        <v>0</v>
      </c>
      <c r="Q164" s="3">
        <f>IF(R164&lt;&gt;"",VLOOKUP(R164,'ESO zone constants'!$E$3:$L$1002,8,FALSE),"")</f>
        <v>11</v>
      </c>
      <c r="R164" t="s">
        <v>47</v>
      </c>
      <c r="S164" s="28">
        <v>0</v>
      </c>
      <c r="T164" s="3" t="str">
        <f>VLOOKUP(S164,'LibSets constants'!$A$2:$B$16,2,FALSE)</f>
        <v>Included in base game</v>
      </c>
      <c r="W164" s="3" t="str">
        <f>IF(X164&lt;&gt;"",VLOOKUP(X164,'ESO zone constants'!$E$3:$L$1002,6,FALSE),"")</f>
        <v/>
      </c>
      <c r="AA164" s="3" t="str">
        <f>IF(AB164&lt;&gt;"",VLOOKUP(AB164,'ESO zone constants'!$E$3:$L$1002,6,FALSE),"")</f>
        <v/>
      </c>
      <c r="AE164" s="31" t="str">
        <f>IF(A164&lt;&gt;"",CONCATENATE("[",A164,"] = {wayshrines={")&amp;IF(M164&lt;&gt;"",CONCATENATE(M164,","),"")&amp;IF(N164&lt;&gt;"",CONCATENATE(N164,","),"")&amp;IF(O164&lt;&gt;"",CONCATENATE(O164,","),"")&amp;CONCATENATE("}")&amp;IF(VALUE(P164)&gt;0,CONCATENATE(", traitsNeeded=",P164),"")&amp;CONCATENATE(", dlcId=",S164,),"")</f>
        <v>[196] = {wayshrines={-1,-1,-1,}, dlcId=0</v>
      </c>
      <c r="AF164" s="31" t="str">
        <f>IF(A164&lt;&gt;"",IF(Q164&lt;&gt;"",CONCATENATE(", zoneIds={",Q164),"")&amp;IF(W164&lt;&gt;"",CONCATENATE(",",W164),"")&amp;IF(AA164&lt;&gt;"",CONCATENATE(",",AA164),"")&amp;IF(Q164&lt;&gt;"",CONCATENATE("}",""),"")&amp;IF(OR(K164="true",K164="false",K164&lt;&gt;""), CONCATENATE(", veteran=", K164), ""),"")</f>
        <v>, zoneIds={11}, veteran=false</v>
      </c>
      <c r="AG164" s="31" t="str">
        <f>IF(A164&lt;&gt;"",IF(I164="Trial",", isTrial=true",IF(I164="Arena",", isArena=true", IF(I164="Monster",", isMonster=true",""))) &amp; IF(L164="true", CONCATENATE(", multiTrialSet=true"), ""),"")</f>
        <v/>
      </c>
      <c r="AH164" s="31" t="str">
        <f>IF(C164&lt;&gt;"",CONCATENATE(" --",C164," / ",B164),"")</f>
        <v xml:space="preserve"> --Leeching Plate / Auslaugende Rüstung</v>
      </c>
      <c r="AI164" s="31" t="str">
        <f>IF(A164&lt;&gt;"",IF(VALUE(P164)&gt;0,CONCATENATE("[",A164,"] = true,        --",C164, " / ", B164), ""),"")</f>
        <v/>
      </c>
    </row>
    <row r="165" spans="1:35" x14ac:dyDescent="0.25">
      <c r="A165" s="13">
        <v>237</v>
      </c>
      <c r="B165" t="s">
        <v>1947</v>
      </c>
      <c r="C165" t="s">
        <v>1949</v>
      </c>
      <c r="D165" t="s">
        <v>1948</v>
      </c>
      <c r="K165" t="s">
        <v>101</v>
      </c>
      <c r="L165" t="s">
        <v>101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constants'!$E$3:$L$1002,8,FALSE),"")</f>
        <v/>
      </c>
      <c r="S165" s="28">
        <v>0</v>
      </c>
      <c r="T165" s="3" t="str">
        <f>VLOOKUP(S165,'LibSets constants'!$A$2:$B$16,2,FALSE)</f>
        <v>Included in base game</v>
      </c>
      <c r="W165" s="3" t="str">
        <f>IF(X165&lt;&gt;"",VLOOKUP(X165,'ESO zone constants'!$E$3:$L$1002,6,FALSE),"")</f>
        <v/>
      </c>
      <c r="AA165" s="3" t="str">
        <f>IF(AB165&lt;&gt;"",VLOOKUP(AB165,'ESO zone constants'!$E$3:$L$1002,6,FALSE),"")</f>
        <v/>
      </c>
      <c r="AE165" s="31" t="str">
        <f>IF(A165&lt;&gt;"",CONCATENATE("[",A165,"] = {wayshrines={")&amp;IF(M165&lt;&gt;"",CONCATENATE(M165,","),"")&amp;IF(N165&lt;&gt;"",CONCATENATE(N165,","),"")&amp;IF(O165&lt;&gt;"",CONCATENATE(O165,","),"")&amp;CONCATENATE("}")&amp;IF(VALUE(P165)&gt;0,CONCATENATE(", traitsNeeded=",P165),"")&amp;CONCATENATE(", dlcId=",S165,),"")</f>
        <v>[237] = {wayshrines={-1,-1,-1,}, dlcId=0</v>
      </c>
      <c r="AF165" s="31" t="str">
        <f>IF(A165&lt;&gt;"",IF(Q165&lt;&gt;"",CONCATENATE(", zoneIds={",Q165),"")&amp;IF(W165&lt;&gt;"",CONCATENATE(",",W165),"")&amp;IF(AA165&lt;&gt;"",CONCATENATE(",",AA165),"")&amp;IF(Q165&lt;&gt;"",CONCATENATE("}",""),"")&amp;IF(OR(K165="true",K165="false",K165&lt;&gt;""), CONCATENATE(", veteran=", K165), ""),"")</f>
        <v>, veteran=false</v>
      </c>
      <c r="AG165" s="31" t="str">
        <f>IF(A165&lt;&gt;"",IF(I165="Trial",", isTrial=true",IF(I165="Arena",", isArena=true", IF(I165="Monster",", isMonster=true",""))) &amp; IF(L165="true", CONCATENATE(", multiTrialSet=true"), ""),"")</f>
        <v/>
      </c>
      <c r="AH165" s="31" t="str">
        <f>IF(C165&lt;&gt;"",CONCATENATE(" --",C165," / ",B165),"")</f>
        <v xml:space="preserve"> --Leki's Focus / Lekis Fokus</v>
      </c>
      <c r="AI165" s="31" t="str">
        <f>IF(A165&lt;&gt;"",IF(VALUE(P165)&gt;0,CONCATENATE("[",A165,"] = true,        --",C165, " / ", B165), ""),"")</f>
        <v/>
      </c>
    </row>
    <row r="166" spans="1:35" x14ac:dyDescent="0.25">
      <c r="A166" s="13">
        <v>302</v>
      </c>
      <c r="B166" t="s">
        <v>2096</v>
      </c>
      <c r="C166" t="s">
        <v>2096</v>
      </c>
      <c r="D166" t="s">
        <v>2097</v>
      </c>
      <c r="K166" t="s">
        <v>101</v>
      </c>
      <c r="L166" t="s">
        <v>101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constants'!$E$3:$L$1002,8,FALSE),"")</f>
        <v/>
      </c>
      <c r="S166" s="28">
        <v>0</v>
      </c>
      <c r="T166" s="3" t="str">
        <f>VLOOKUP(S166,'LibSets constants'!$A$2:$B$16,2,FALSE)</f>
        <v>Included in base game</v>
      </c>
      <c r="W166" s="3" t="str">
        <f>IF(X166&lt;&gt;"",VLOOKUP(X166,'ESO zone constants'!$E$3:$L$1002,6,FALSE),"")</f>
        <v/>
      </c>
      <c r="AA166" s="3" t="str">
        <f>IF(AB166&lt;&gt;"",VLOOKUP(AB166,'ESO zone constants'!$E$3:$L$1002,6,FALSE),"")</f>
        <v/>
      </c>
      <c r="AE166" s="31" t="str">
        <f>IF(A166&lt;&gt;"",CONCATENATE("[",A166,"] = {wayshrines={")&amp;IF(M166&lt;&gt;"",CONCATENATE(M166,","),"")&amp;IF(N166&lt;&gt;"",CONCATENATE(N166,","),"")&amp;IF(O166&lt;&gt;"",CONCATENATE(O166,","),"")&amp;CONCATENATE("}")&amp;IF(VALUE(P166)&gt;0,CONCATENATE(", traitsNeeded=",P166),"")&amp;CONCATENATE(", dlcId=",S166,),"")</f>
        <v>[302] = {wayshrines={-1,-1,-1,}, dlcId=0</v>
      </c>
      <c r="AF166" s="31" t="str">
        <f>IF(A166&lt;&gt;"",IF(Q166&lt;&gt;"",CONCATENATE(", zoneIds={",Q166),"")&amp;IF(W166&lt;&gt;"",CONCATENATE(",",W166),"")&amp;IF(AA166&lt;&gt;"",CONCATENATE(",",AA166),"")&amp;IF(Q166&lt;&gt;"",CONCATENATE("}",""),"")&amp;IF(OR(K166="true",K166="false",K166&lt;&gt;""), CONCATENATE(", veteran=", K166), ""),"")</f>
        <v>, veteran=false</v>
      </c>
      <c r="AG166" s="31" t="str">
        <f>IF(A166&lt;&gt;"",IF(I166="Trial",", isTrial=true",IF(I166="Arena",", isArena=true", IF(I166="Monster",", isMonster=true",""))) &amp; IF(L166="true", CONCATENATE(", multiTrialSet=true"), ""),"")</f>
        <v/>
      </c>
      <c r="AH166" s="31" t="str">
        <f>IF(C166&lt;&gt;"",CONCATENATE(" --",C166," / ",B166),"")</f>
        <v xml:space="preserve"> --Leviathan / Leviathan</v>
      </c>
      <c r="AI166" s="31" t="str">
        <f>IF(A166&lt;&gt;"",IF(VALUE(P166)&gt;0,CONCATENATE("[",A166,"] = true,        --",C166, " / ", B166), ""),"")</f>
        <v/>
      </c>
    </row>
    <row r="167" spans="1:35" x14ac:dyDescent="0.25">
      <c r="A167" s="13">
        <v>109</v>
      </c>
      <c r="B167" t="s">
        <v>1646</v>
      </c>
      <c r="C167" t="s">
        <v>1648</v>
      </c>
      <c r="D167" t="s">
        <v>1647</v>
      </c>
      <c r="K167" t="s">
        <v>101</v>
      </c>
      <c r="L167" t="s">
        <v>101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constants'!$E$3:$L$1002,8,FALSE),"")</f>
        <v/>
      </c>
      <c r="S167" s="28">
        <v>0</v>
      </c>
      <c r="T167" s="3" t="str">
        <f>VLOOKUP(S167,'LibSets constants'!$A$2:$B$16,2,FALSE)</f>
        <v>Included in base game</v>
      </c>
      <c r="W167" s="3" t="str">
        <f>IF(X167&lt;&gt;"",VLOOKUP(X167,'ESO zone constants'!$E$3:$L$1002,6,FALSE),"")</f>
        <v/>
      </c>
      <c r="AA167" s="3" t="str">
        <f>IF(AB167&lt;&gt;"",VLOOKUP(AB167,'ESO zone constants'!$E$3:$L$1002,6,FALSE),"")</f>
        <v/>
      </c>
      <c r="AE167" s="31" t="str">
        <f>IF(A167&lt;&gt;"",CONCATENATE("[",A167,"] = {wayshrines={")&amp;IF(M167&lt;&gt;"",CONCATENATE(M167,","),"")&amp;IF(N167&lt;&gt;"",CONCATENATE(N167,","),"")&amp;IF(O167&lt;&gt;"",CONCATENATE(O167,","),"")&amp;CONCATENATE("}")&amp;IF(VALUE(P167)&gt;0,CONCATENATE(", traitsNeeded=",P167),"")&amp;CONCATENATE(", dlcId=",S167,),"")</f>
        <v>[109] = {wayshrines={-1,-1,-1,}, dlcId=0</v>
      </c>
      <c r="AF167" s="31" t="str">
        <f>IF(A167&lt;&gt;"",IF(Q167&lt;&gt;"",CONCATENATE(", zoneIds={",Q167),"")&amp;IF(W167&lt;&gt;"",CONCATENATE(",",W167),"")&amp;IF(AA167&lt;&gt;"",CONCATENATE(",",AA167),"")&amp;IF(Q167&lt;&gt;"",CONCATENATE("}",""),"")&amp;IF(OR(K167="true",K167="false",K167&lt;&gt;""), CONCATENATE(", veteran=", K167), ""),"")</f>
        <v>, veteran=false</v>
      </c>
      <c r="AG167" s="31" t="str">
        <f>IF(A167&lt;&gt;"",IF(I167="Trial",", isTrial=true",IF(I167="Arena",", isArena=true", IF(I167="Monster",", isMonster=true",""))) &amp; IF(L167="true", CONCATENATE(", multiTrialSet=true"), ""),"")</f>
        <v/>
      </c>
      <c r="AH167" s="31" t="str">
        <f>IF(C167&lt;&gt;"",CONCATENATE(" --",C167," / ",B167),"")</f>
        <v xml:space="preserve"> --Light of Cyrodiil / Licht von Cyrodiil</v>
      </c>
      <c r="AI167" s="31" t="str">
        <f>IF(A167&lt;&gt;"",IF(VALUE(P167)&gt;0,CONCATENATE("[",A167,"] = true,        --",C167, " / ", B167), ""),"")</f>
        <v/>
      </c>
    </row>
    <row r="168" spans="1:35" x14ac:dyDescent="0.25">
      <c r="A168" s="13">
        <v>298</v>
      </c>
      <c r="B168" t="s">
        <v>2084</v>
      </c>
      <c r="C168" t="s">
        <v>2086</v>
      </c>
      <c r="D168" t="s">
        <v>2085</v>
      </c>
      <c r="K168" t="s">
        <v>101</v>
      </c>
      <c r="L168" t="s">
        <v>101</v>
      </c>
      <c r="M168">
        <v>-1</v>
      </c>
      <c r="N168">
        <v>-1</v>
      </c>
      <c r="O168">
        <v>-1</v>
      </c>
      <c r="P168">
        <v>0</v>
      </c>
      <c r="Q168" s="3" t="str">
        <f>IF(R168&lt;&gt;"",VLOOKUP(R168,'ESO zone constants'!$E$3:$L$1002,8,FALSE),"")</f>
        <v/>
      </c>
      <c r="S168" s="28">
        <v>0</v>
      </c>
      <c r="T168" s="3" t="str">
        <f>VLOOKUP(S168,'LibSets constants'!$A$2:$B$16,2,FALSE)</f>
        <v>Included in base game</v>
      </c>
      <c r="W168" s="3" t="str">
        <f>IF(X168&lt;&gt;"",VLOOKUP(X168,'ESO zone constants'!$E$3:$L$1002,6,FALSE),"")</f>
        <v/>
      </c>
      <c r="AA168" s="3" t="str">
        <f>IF(AB168&lt;&gt;"",VLOOKUP(AB168,'ESO zone constants'!$E$3:$L$1002,6,FALSE),"")</f>
        <v/>
      </c>
      <c r="AE168" s="31" t="str">
        <f>IF(A168&lt;&gt;"",CONCATENATE("[",A168,"] = {wayshrines={")&amp;IF(M168&lt;&gt;"",CONCATENATE(M168,","),"")&amp;IF(N168&lt;&gt;"",CONCATENATE(N168,","),"")&amp;IF(O168&lt;&gt;"",CONCATENATE(O168,","),"")&amp;CONCATENATE("}")&amp;IF(VALUE(P168)&gt;0,CONCATENATE(", traitsNeeded=",P168),"")&amp;CONCATENATE(", dlcId=",S168,),"")</f>
        <v>[298] = {wayshrines={-1,-1,-1,}, dlcId=0</v>
      </c>
      <c r="AF168" s="31" t="str">
        <f>IF(A168&lt;&gt;"",IF(Q168&lt;&gt;"",CONCATENATE(", zoneIds={",Q168),"")&amp;IF(W168&lt;&gt;"",CONCATENATE(",",W168),"")&amp;IF(AA168&lt;&gt;"",CONCATENATE(",",AA168),"")&amp;IF(Q168&lt;&gt;"",CONCATENATE("}",""),"")&amp;IF(OR(K168="true",K168="false",K168&lt;&gt;""), CONCATENATE(", veteran=", K168), ""),"")</f>
        <v>, veteran=false</v>
      </c>
      <c r="AG168" s="31" t="str">
        <f>IF(A168&lt;&gt;"",IF(I168="Trial",", isTrial=true",IF(I168="Arena",", isArena=true", IF(I168="Monster",", isMonster=true",""))) &amp; IF(L168="true", CONCATENATE(", multiTrialSet=true"), ""),"")</f>
        <v/>
      </c>
      <c r="AH168" s="31" t="str">
        <f>IF(C168&lt;&gt;"",CONCATENATE(" --",C168," / ",B168),"")</f>
        <v xml:space="preserve"> --Light Speaker / Lichtsprecher</v>
      </c>
      <c r="AI168" s="31" t="str">
        <f>IF(A168&lt;&gt;"",IF(VALUE(P168)&gt;0,CONCATENATE("[",A168,"] = true,        --",C168, " / ", B168), ""),"")</f>
        <v/>
      </c>
    </row>
    <row r="169" spans="1:35" x14ac:dyDescent="0.25">
      <c r="A169" s="13">
        <v>356</v>
      </c>
      <c r="B169" t="s">
        <v>2238</v>
      </c>
      <c r="C169" t="s">
        <v>2240</v>
      </c>
      <c r="D169" t="s">
        <v>2239</v>
      </c>
      <c r="K169" t="s">
        <v>101</v>
      </c>
      <c r="L169" t="s">
        <v>101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constants'!$E$3:$L$1002,8,FALSE),"")</f>
        <v/>
      </c>
      <c r="S169" s="28">
        <v>0</v>
      </c>
      <c r="T169" s="3" t="str">
        <f>VLOOKUP(S169,'LibSets constants'!$A$2:$B$16,2,FALSE)</f>
        <v>Included in base game</v>
      </c>
      <c r="W169" s="3" t="str">
        <f>IF(X169&lt;&gt;"",VLOOKUP(X169,'ESO zone constants'!$E$3:$L$1002,6,FALSE),"")</f>
        <v/>
      </c>
      <c r="AA169" s="3" t="str">
        <f>IF(AB169&lt;&gt;"",VLOOKUP(AB169,'ESO zone constants'!$E$3:$L$1002,6,FALSE),"")</f>
        <v/>
      </c>
      <c r="AE169" s="31" t="str">
        <f>IF(A169&lt;&gt;"",CONCATENATE("[",A169,"] = {wayshrines={")&amp;IF(M169&lt;&gt;"",CONCATENATE(M169,","),"")&amp;IF(N169&lt;&gt;"",CONCATENATE(N169,","),"")&amp;IF(O169&lt;&gt;"",CONCATENATE(O169,","),"")&amp;CONCATENATE("}")&amp;IF(VALUE(P169)&gt;0,CONCATENATE(", traitsNeeded=",P169),"")&amp;CONCATENATE(", dlcId=",S169,),"")</f>
        <v>[356] = {wayshrines={-1,-1,-1,}, dlcId=0</v>
      </c>
      <c r="AF169" s="31" t="str">
        <f>IF(A169&lt;&gt;"",IF(Q169&lt;&gt;"",CONCATENATE(", zoneIds={",Q169),"")&amp;IF(W169&lt;&gt;"",CONCATENATE(",",W169),"")&amp;IF(AA169&lt;&gt;"",CONCATENATE(",",AA169),"")&amp;IF(Q169&lt;&gt;"",CONCATENATE("}",""),"")&amp;IF(OR(K169="true",K169="false",K169&lt;&gt;""), CONCATENATE(", veteran=", K169), ""),"")</f>
        <v>, veteran=false</v>
      </c>
      <c r="AG169" s="31" t="str">
        <f>IF(A169&lt;&gt;"",IF(I169="Trial",", isTrial=true",IF(I169="Arena",", isArena=true", IF(I169="Monster",", isMonster=true",""))) &amp; IF(L169="true", CONCATENATE(", multiTrialSet=true"), ""),"")</f>
        <v/>
      </c>
      <c r="AH169" s="31" t="str">
        <f>IF(C169&lt;&gt;"",CONCATENATE(" --",C169," / ",B169),"")</f>
        <v xml:space="preserve"> --Livewire / Stromschlag</v>
      </c>
      <c r="AI169" s="31" t="str">
        <f>IF(A169&lt;&gt;"",IF(VALUE(P169)&gt;0,CONCATENATE("[",A169,"] = true,        --",C169, " / ", B169), ""),"")</f>
        <v/>
      </c>
    </row>
    <row r="170" spans="1:35" x14ac:dyDescent="0.25">
      <c r="A170" s="5">
        <v>164</v>
      </c>
      <c r="B170" t="s">
        <v>1788</v>
      </c>
      <c r="C170" t="s">
        <v>11</v>
      </c>
      <c r="D170" t="s">
        <v>1789</v>
      </c>
      <c r="I170" t="s">
        <v>2556</v>
      </c>
      <c r="J170">
        <v>3</v>
      </c>
      <c r="K170" t="s">
        <v>2465</v>
      </c>
      <c r="L170" t="s">
        <v>101</v>
      </c>
      <c r="M170">
        <v>-1</v>
      </c>
      <c r="N170">
        <v>-1</v>
      </c>
      <c r="O170">
        <v>-1</v>
      </c>
      <c r="P170">
        <v>0</v>
      </c>
      <c r="Q170" s="3">
        <f>IF(R170&lt;&gt;"",VLOOKUP(R170,'ESO zone constants'!$E$3:$L$1002,8,FALSE),"")</f>
        <v>678</v>
      </c>
      <c r="R170" t="s">
        <v>52</v>
      </c>
      <c r="S170" s="28">
        <v>1</v>
      </c>
      <c r="T170" s="3" t="str">
        <f>VLOOKUP(S170,'LibSets constants'!$A$2:$B$16,2,FALSE)</f>
        <v>Imperial City</v>
      </c>
      <c r="U170" t="s">
        <v>2569</v>
      </c>
      <c r="W170" s="3" t="str">
        <f>IF(X170&lt;&gt;"",VLOOKUP(X170,'ESO zone constants'!$E$3:$L$1002,6,FALSE),"")</f>
        <v/>
      </c>
      <c r="AA170" s="32" t="str">
        <f>IF(AB170&lt;&gt;"",VLOOKUP(AB170,'ESO zone constants'!$E$3:$L$1002,6,FALSE),"")</f>
        <v/>
      </c>
      <c r="AE170" s="31" t="str">
        <f>IF(A170&lt;&gt;"",CONCATENATE("[",A170,"] = {wayshrines={")&amp;IF(M170&lt;&gt;"",CONCATENATE(M170,","),"")&amp;IF(N170&lt;&gt;"",CONCATENATE(N170,","),"")&amp;IF(O170&lt;&gt;"",CONCATENATE(O170,","),"")&amp;CONCATENATE("}")&amp;IF(VALUE(P170)&gt;0,CONCATENATE(", traitsNeeded=",P170),"")&amp;CONCATENATE(", dlcId=",S170,),"")</f>
        <v>[164] = {wayshrines={-1,-1,-1,}, dlcId=1</v>
      </c>
      <c r="AF170" s="31" t="str">
        <f>IF(A170&lt;&gt;"",IF(Q170&lt;&gt;"",CONCATENATE(", zoneIds={",Q170),"")&amp;IF(W170&lt;&gt;"",CONCATENATE(",",W170),"")&amp;IF(AA170&lt;&gt;"",CONCATENATE(",",AA170),"")&amp;IF(Q170&lt;&gt;"",CONCATENATE("}",""),"")&amp;IF(OR(K170="true",K170="false",K170&lt;&gt;""), CONCATENATE(", veteran=", K170), ""),"")</f>
        <v>, zoneIds={678}, veteran={EQUIP_TYPE_HEAD=true, EQUIP_TYPE_SHOULDERS=false}</v>
      </c>
      <c r="AG170" s="31" t="str">
        <f>IF(A170&lt;&gt;"",IF(I170="Trial",", isTrial=true",IF(I170="Arena",", isArena=true", IF(I170="Monster",", isMonster=true",""))) &amp; IF(L170="true", CONCATENATE(", multiTrialSet=true"), ""),"")</f>
        <v>, isMonster=true</v>
      </c>
      <c r="AH170" s="31" t="str">
        <f>IF(C170&lt;&gt;"",CONCATENATE(" --",C170," / ",B170),"")</f>
        <v xml:space="preserve"> --Lord Warden / Hochwärter</v>
      </c>
      <c r="AI170" s="31" t="str">
        <f>IF(A170&lt;&gt;"",IF(VALUE(P170)&gt;0,CONCATENATE("[",A170,"] = true,        --",C170, " / ", B170), ""),"")</f>
        <v/>
      </c>
    </row>
    <row r="171" spans="1:35" x14ac:dyDescent="0.25">
      <c r="A171" s="13">
        <v>231</v>
      </c>
      <c r="B171" t="s">
        <v>1932</v>
      </c>
      <c r="C171" t="s">
        <v>1934</v>
      </c>
      <c r="D171" t="s">
        <v>1933</v>
      </c>
      <c r="K171" t="s">
        <v>101</v>
      </c>
      <c r="L171" t="s">
        <v>101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constants'!$E$3:$L$1002,8,FALSE),"")</f>
        <v/>
      </c>
      <c r="S171" s="28">
        <v>0</v>
      </c>
      <c r="T171" s="3" t="str">
        <f>VLOOKUP(S171,'LibSets constants'!$A$2:$B$16,2,FALSE)</f>
        <v>Included in base game</v>
      </c>
      <c r="W171" s="3" t="str">
        <f>IF(X171&lt;&gt;"",VLOOKUP(X171,'ESO zone constants'!$E$3:$L$1002,6,FALSE),"")</f>
        <v/>
      </c>
      <c r="AA171" s="3" t="str">
        <f>IF(AB171&lt;&gt;"",VLOOKUP(AB171,'ESO zone constants'!$E$3:$L$1002,6,FALSE),"")</f>
        <v/>
      </c>
      <c r="AE171" s="31" t="str">
        <f>IF(A171&lt;&gt;"",CONCATENATE("[",A171,"] = {wayshrines={")&amp;IF(M171&lt;&gt;"",CONCATENATE(M171,","),"")&amp;IF(N171&lt;&gt;"",CONCATENATE(N171,","),"")&amp;IF(O171&lt;&gt;"",CONCATENATE(O171,","),"")&amp;CONCATENATE("}")&amp;IF(VALUE(P171)&gt;0,CONCATENATE(", traitsNeeded=",P171),"")&amp;CONCATENATE(", dlcId=",S171,),"")</f>
        <v>[231] = {wayshrines={-1,-1,-1,}, dlcId=0</v>
      </c>
      <c r="AF171" s="31" t="str">
        <f>IF(A171&lt;&gt;"",IF(Q171&lt;&gt;"",CONCATENATE(", zoneIds={",Q171),"")&amp;IF(W171&lt;&gt;"",CONCATENATE(",",W171),"")&amp;IF(AA171&lt;&gt;"",CONCATENATE(",",AA171),"")&amp;IF(Q171&lt;&gt;"",CONCATENATE("}",""),"")&amp;IF(OR(K171="true",K171="false",K171&lt;&gt;""), CONCATENATE(", veteran=", K171), ""),"")</f>
        <v>, veteran=false</v>
      </c>
      <c r="AG171" s="31" t="str">
        <f>IF(A171&lt;&gt;"",IF(I171="Trial",", isTrial=true",IF(I171="Arena",", isArena=true", IF(I171="Monster",", isMonster=true",""))) &amp; IF(L171="true", CONCATENATE(", multiTrialSet=true"), ""),"")</f>
        <v/>
      </c>
      <c r="AH171" s="31" t="str">
        <f>IF(C171&lt;&gt;"",CONCATENATE(" --",C171," / ",B171),"")</f>
        <v xml:space="preserve"> --Lunar Bastion / Mondbastion</v>
      </c>
      <c r="AI171" s="31" t="str">
        <f>IF(A171&lt;&gt;"",IF(VALUE(P171)&gt;0,CONCATENATE("[",A171,"] = true,        --",C171, " / ", B171), ""),"")</f>
        <v/>
      </c>
    </row>
    <row r="172" spans="1:35" x14ac:dyDescent="0.25">
      <c r="A172" s="13">
        <v>354</v>
      </c>
      <c r="B172" t="s">
        <v>2232</v>
      </c>
      <c r="C172" t="s">
        <v>2234</v>
      </c>
      <c r="D172" t="s">
        <v>2233</v>
      </c>
      <c r="K172" t="s">
        <v>101</v>
      </c>
      <c r="L172" t="s">
        <v>101</v>
      </c>
      <c r="M172">
        <v>-1</v>
      </c>
      <c r="N172">
        <v>-1</v>
      </c>
      <c r="O172">
        <v>-1</v>
      </c>
      <c r="P172">
        <v>0</v>
      </c>
      <c r="Q172" s="3">
        <f>IF(R172&lt;&gt;"",VLOOKUP(R172,'ESO zone constants'!$E$3:$L$1002,8,FALSE),"")</f>
        <v>1081</v>
      </c>
      <c r="R172" t="s">
        <v>67</v>
      </c>
      <c r="S172" s="28">
        <v>0</v>
      </c>
      <c r="T172" s="3" t="str">
        <f>VLOOKUP(S172,'LibSets constants'!$A$2:$B$16,2,FALSE)</f>
        <v>Included in base game</v>
      </c>
      <c r="W172" s="3" t="str">
        <f>IF(X172&lt;&gt;"",VLOOKUP(X172,'ESO zone constants'!$E$3:$L$1002,6,FALSE),"")</f>
        <v/>
      </c>
      <c r="AA172" s="3" t="str">
        <f>IF(AB172&lt;&gt;"",VLOOKUP(AB172,'ESO zone constants'!$E$3:$L$1002,6,FALSE),"")</f>
        <v/>
      </c>
      <c r="AE172" s="31" t="str">
        <f>IF(A172&lt;&gt;"",CONCATENATE("[",A172,"] = {wayshrines={")&amp;IF(M172&lt;&gt;"",CONCATENATE(M172,","),"")&amp;IF(N172&lt;&gt;"",CONCATENATE(N172,","),"")&amp;IF(O172&lt;&gt;"",CONCATENATE(O172,","),"")&amp;CONCATENATE("}")&amp;IF(VALUE(P172)&gt;0,CONCATENATE(", traitsNeeded=",P172),"")&amp;CONCATENATE(", dlcId=",S172,),"")</f>
        <v>[354] = {wayshrines={-1,-1,-1,}, dlcId=0</v>
      </c>
      <c r="AF172" s="31" t="str">
        <f>IF(A172&lt;&gt;"",IF(Q172&lt;&gt;"",CONCATENATE(", zoneIds={",Q172),"")&amp;IF(W172&lt;&gt;"",CONCATENATE(",",W172),"")&amp;IF(AA172&lt;&gt;"",CONCATENATE(",",AA172),"")&amp;IF(Q172&lt;&gt;"",CONCATENATE("}",""),"")&amp;IF(OR(K172="true",K172="false",K172&lt;&gt;""), CONCATENATE(", veteran=", K172), ""),"")</f>
        <v>, zoneIds={1081}, veteran=false</v>
      </c>
      <c r="AG172" s="31" t="str">
        <f>IF(A172&lt;&gt;"",IF(I172="Trial",", isTrial=true",IF(I172="Arena",", isArena=true", IF(I172="Monster",", isMonster=true",""))) &amp; IF(L172="true", CONCATENATE(", multiTrialSet=true"), ""),"")</f>
        <v/>
      </c>
      <c r="AH172" s="31" t="str">
        <f>IF(C172&lt;&gt;"",CONCATENATE(" --",C172," / ",B172),"")</f>
        <v xml:space="preserve"> --Mad Tinkerer / Wahntüftler</v>
      </c>
      <c r="AI172" s="31" t="str">
        <f>IF(A172&lt;&gt;"",IF(VALUE(P172)&gt;0,CONCATENATE("[",A172,"] = true,        --",C172, " / ", B172), ""),"")</f>
        <v/>
      </c>
    </row>
    <row r="173" spans="1:35" x14ac:dyDescent="0.25">
      <c r="A173" s="13">
        <v>103</v>
      </c>
      <c r="B173" t="s">
        <v>1628</v>
      </c>
      <c r="C173" t="s">
        <v>1630</v>
      </c>
      <c r="D173" t="s">
        <v>1629</v>
      </c>
      <c r="K173" t="s">
        <v>101</v>
      </c>
      <c r="L173" t="s">
        <v>101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constants'!$E$3:$L$1002,8,FALSE),"")</f>
        <v/>
      </c>
      <c r="S173" s="28">
        <v>0</v>
      </c>
      <c r="T173" s="3" t="str">
        <f>VLOOKUP(S173,'LibSets constants'!$A$2:$B$16,2,FALSE)</f>
        <v>Included in base game</v>
      </c>
      <c r="W173" s="3" t="str">
        <f>IF(X173&lt;&gt;"",VLOOKUP(X173,'ESO zone constants'!$E$3:$L$1002,6,FALSE),"")</f>
        <v/>
      </c>
      <c r="AA173" s="3" t="str">
        <f>IF(AB173&lt;&gt;"",VLOOKUP(AB173,'ESO zone constants'!$E$3:$L$1002,6,FALSE),"")</f>
        <v/>
      </c>
      <c r="AE173" s="31" t="str">
        <f>IF(A173&lt;&gt;"",CONCATENATE("[",A173,"] = {wayshrines={")&amp;IF(M173&lt;&gt;"",CONCATENATE(M173,","),"")&amp;IF(N173&lt;&gt;"",CONCATENATE(N173,","),"")&amp;IF(O173&lt;&gt;"",CONCATENATE(O173,","),"")&amp;CONCATENATE("}")&amp;IF(VALUE(P173)&gt;0,CONCATENATE(", traitsNeeded=",P173),"")&amp;CONCATENATE(", dlcId=",S173,),"")</f>
        <v>[103] = {wayshrines={-1,-1,-1,}, dlcId=0</v>
      </c>
      <c r="AF173" s="31" t="str">
        <f>IF(A173&lt;&gt;"",IF(Q173&lt;&gt;"",CONCATENATE(", zoneIds={",Q173),"")&amp;IF(W173&lt;&gt;"",CONCATENATE(",",W173),"")&amp;IF(AA173&lt;&gt;"",CONCATENATE(",",AA173),"")&amp;IF(Q173&lt;&gt;"",CONCATENATE("}",""),"")&amp;IF(OR(K173="true",K173="false",K173&lt;&gt;""), CONCATENATE(", veteran=", K173), ""),"")</f>
        <v>, veteran=false</v>
      </c>
      <c r="AG173" s="31" t="str">
        <f>IF(A173&lt;&gt;"",IF(I173="Trial",", isTrial=true",IF(I173="Arena",", isArena=true", IF(I173="Monster",", isMonster=true",""))) &amp; IF(L173="true", CONCATENATE(", multiTrialSet=true"), ""),"")</f>
        <v/>
      </c>
      <c r="AH173" s="31" t="str">
        <f>IF(C173&lt;&gt;"",CONCATENATE(" --",C173," / ",B173),"")</f>
        <v xml:space="preserve"> --Magicka Furnace / Magickaschmiede</v>
      </c>
      <c r="AI173" s="31" t="str">
        <f>IF(A173&lt;&gt;"",IF(VALUE(P173)&gt;0,CONCATENATE("[",A173,"] = true,        --",C173, " / ", B173), ""),"")</f>
        <v/>
      </c>
    </row>
    <row r="174" spans="1:35" x14ac:dyDescent="0.25">
      <c r="A174" s="5">
        <v>48</v>
      </c>
      <c r="B174" t="s">
        <v>1464</v>
      </c>
      <c r="C174" t="s">
        <v>1466</v>
      </c>
      <c r="D174" t="s">
        <v>1465</v>
      </c>
      <c r="I174" t="str">
        <f t="array" ref="I174">IF(VALUE(P174)&gt;0,"Crafted",IF(OR(EXACT(A174,'LibSets constants'!#REF!)),"Monster",IF(OR(EXACT(A174,'LibSets constants'!#REF!)),"Trial",IF(OR(EXACT(A174,'LibSets constants'!#REF!)),"Arena",IF(OR(EXACT(A174,'LibSets constants'!$H$2:$H$99)),"Overland","")))))</f>
        <v>Crafted</v>
      </c>
      <c r="K174" t="s">
        <v>101</v>
      </c>
      <c r="L174" t="s">
        <v>101</v>
      </c>
      <c r="M174">
        <v>13</v>
      </c>
      <c r="N174">
        <v>148</v>
      </c>
      <c r="O174">
        <v>48</v>
      </c>
      <c r="P174">
        <v>4</v>
      </c>
      <c r="Q174" s="3" t="str">
        <f>IF(R174&lt;&gt;"",VLOOKUP(R174,'ESO zone constants'!$E$3:$L$1002,8,FALSE),"")</f>
        <v/>
      </c>
      <c r="S174" s="28">
        <v>0</v>
      </c>
      <c r="T174" s="3" t="str">
        <f>VLOOKUP(S174,'LibSets constants'!$A$2:$B$16,2,FALSE)</f>
        <v>Included in base game</v>
      </c>
      <c r="U174" s="21" t="s">
        <v>2592</v>
      </c>
      <c r="W174" s="3" t="str">
        <f>IF(X174&lt;&gt;"",VLOOKUP(X174,'ESO zone constants'!$E$3:$L$1002,6,FALSE),"")</f>
        <v/>
      </c>
      <c r="AA174" s="3" t="str">
        <f>IF(AB174&lt;&gt;"",VLOOKUP(AB174,'ESO zone constants'!$E$3:$L$1002,6,FALSE),"")</f>
        <v/>
      </c>
      <c r="AE174" s="31" t="str">
        <f>IF(A174&lt;&gt;"",CONCATENATE("[",A174,"] = {wayshrines={")&amp;IF(M174&lt;&gt;"",CONCATENATE(M174,","),"")&amp;IF(N174&lt;&gt;"",CONCATENATE(N174,","),"")&amp;IF(O174&lt;&gt;"",CONCATENATE(O174,","),"")&amp;CONCATENATE("}")&amp;IF(VALUE(P174)&gt;0,CONCATENATE(", traitsNeeded=",P174),"")&amp;CONCATENATE(", dlcId=",S174,),"")</f>
        <v>[48] = {wayshrines={13,148,48,}, traitsNeeded=4, dlcId=0</v>
      </c>
      <c r="AF174" s="31" t="str">
        <f>IF(A174&lt;&gt;"",IF(Q174&lt;&gt;"",CONCATENATE(", zoneIds={",Q174),"")&amp;IF(W174&lt;&gt;"",CONCATENATE(",",W174),"")&amp;IF(AA174&lt;&gt;"",CONCATENATE(",",AA174),"")&amp;IF(Q174&lt;&gt;"",CONCATENATE("}",""),"")&amp;IF(OR(K174="true",K174="false",K174&lt;&gt;""), CONCATENATE(", veteran=", K174), ""),"")</f>
        <v>, veteran=false</v>
      </c>
      <c r="AG174" s="31" t="str">
        <f>IF(A174&lt;&gt;"",IF(I174="Trial",", isTrial=true",IF(I174="Arena",", isArena=true", IF(I174="Monster",", isMonster=true",""))) &amp; IF(L174="true", CONCATENATE(", multiTrialSet=true"), ""),"")</f>
        <v/>
      </c>
      <c r="AH174" s="31" t="str">
        <f>IF(C174&lt;&gt;"",CONCATENATE(" --",C174," / ",B174),"")</f>
        <v xml:space="preserve"> --Magnus' Gift / Magnus' Gabe</v>
      </c>
      <c r="AI174" s="31" t="str">
        <f>IF(A174&lt;&gt;"",IF(VALUE(P174)&gt;0,CONCATENATE("[",A174,"] = true,        --",C174, " / ", B174), ""),"")</f>
        <v>[48] = true,        --Magnus' Gift / Magnus' Gabe</v>
      </c>
    </row>
    <row r="175" spans="1:35" x14ac:dyDescent="0.25">
      <c r="A175" s="13">
        <v>390</v>
      </c>
      <c r="B175" t="s">
        <v>2324</v>
      </c>
      <c r="C175" t="s">
        <v>2326</v>
      </c>
      <c r="D175" t="s">
        <v>2325</v>
      </c>
      <c r="K175" t="s">
        <v>101</v>
      </c>
      <c r="L175" t="s">
        <v>101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constants'!$E$3:$L$1002,8,FALSE),"")</f>
        <v/>
      </c>
      <c r="S175" s="28">
        <v>0</v>
      </c>
      <c r="T175" s="3" t="str">
        <f>VLOOKUP(S175,'LibSets constants'!$A$2:$B$16,2,FALSE)</f>
        <v>Included in base game</v>
      </c>
      <c r="W175" s="3" t="str">
        <f>IF(X175&lt;&gt;"",VLOOKUP(X175,'ESO zone constants'!$E$3:$L$1002,6,FALSE),"")</f>
        <v/>
      </c>
      <c r="AA175" s="3" t="str">
        <f>IF(AB175&lt;&gt;"",VLOOKUP(AB175,'ESO zone constants'!$E$3:$L$1002,6,FALSE),"")</f>
        <v/>
      </c>
      <c r="AE175" s="31" t="str">
        <f>IF(A175&lt;&gt;"",CONCATENATE("[",A175,"] = {wayshrines={")&amp;IF(M175&lt;&gt;"",CONCATENATE(M175,","),"")&amp;IF(N175&lt;&gt;"",CONCATENATE(N175,","),"")&amp;IF(O175&lt;&gt;"",CONCATENATE(O175,","),"")&amp;CONCATENATE("}")&amp;IF(VALUE(P175)&gt;0,CONCATENATE(", traitsNeeded=",P175),"")&amp;CONCATENATE(", dlcId=",S175,),"")</f>
        <v>[390] = {wayshrines={-1,-1,-1,}, dlcId=0</v>
      </c>
      <c r="AF175" s="31" t="str">
        <f>IF(A175&lt;&gt;"",IF(Q175&lt;&gt;"",CONCATENATE(", zoneIds={",Q175),"")&amp;IF(W175&lt;&gt;"",CONCATENATE(",",W175),"")&amp;IF(AA175&lt;&gt;"",CONCATENATE(",",AA175),"")&amp;IF(Q175&lt;&gt;"",CONCATENATE("}",""),"")&amp;IF(OR(K175="true",K175="false",K175&lt;&gt;""), CONCATENATE(", veteran=", K175), ""),"")</f>
        <v>, veteran=false</v>
      </c>
      <c r="AG175" s="31" t="str">
        <f>IF(A175&lt;&gt;"",IF(I175="Trial",", isTrial=true",IF(I175="Arena",", isArena=true", IF(I175="Monster",", isMonster=true",""))) &amp; IF(L175="true", CONCATENATE(", multiTrialSet=true"), ""),"")</f>
        <v/>
      </c>
      <c r="AH175" s="31" t="str">
        <f>IF(C175&lt;&gt;"",CONCATENATE(" --",C175," / ",B175),"")</f>
        <v xml:space="preserve"> --Mantle of Siroria / Mantel von Siroria</v>
      </c>
      <c r="AI175" s="31" t="str">
        <f>IF(A175&lt;&gt;"",IF(VALUE(P175)&gt;0,CONCATENATE("[",A175,"] = true,        --",C175, " / ", B175), ""),"")</f>
        <v/>
      </c>
    </row>
    <row r="176" spans="1:35" x14ac:dyDescent="0.25">
      <c r="A176" s="13">
        <v>210</v>
      </c>
      <c r="B176" t="s">
        <v>1886</v>
      </c>
      <c r="C176" t="s">
        <v>1888</v>
      </c>
      <c r="D176" t="s">
        <v>1887</v>
      </c>
      <c r="K176" t="s">
        <v>101</v>
      </c>
      <c r="L176" t="s">
        <v>101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constants'!$E$3:$L$1002,8,FALSE),"")</f>
        <v/>
      </c>
      <c r="S176" s="28">
        <v>0</v>
      </c>
      <c r="T176" s="3" t="str">
        <f>VLOOKUP(S176,'LibSets constants'!$A$2:$B$16,2,FALSE)</f>
        <v>Included in base game</v>
      </c>
      <c r="W176" s="3" t="str">
        <f>IF(X176&lt;&gt;"",VLOOKUP(X176,'ESO zone constants'!$E$3:$L$1002,6,FALSE),"")</f>
        <v/>
      </c>
      <c r="AA176" s="3" t="str">
        <f>IF(AB176&lt;&gt;"",VLOOKUP(AB176,'ESO zone constants'!$E$3:$L$1002,6,FALSE),"")</f>
        <v/>
      </c>
      <c r="AE176" s="31" t="str">
        <f>IF(A176&lt;&gt;"",CONCATENATE("[",A176,"] = {wayshrines={")&amp;IF(M176&lt;&gt;"",CONCATENATE(M176,","),"")&amp;IF(N176&lt;&gt;"",CONCATENATE(N176,","),"")&amp;IF(O176&lt;&gt;"",CONCATENATE(O176,","),"")&amp;CONCATENATE("}")&amp;IF(VALUE(P176)&gt;0,CONCATENATE(", traitsNeeded=",P176),"")&amp;CONCATENATE(", dlcId=",S176,),"")</f>
        <v>[210] = {wayshrines={-1,-1,-1,}, dlcId=0</v>
      </c>
      <c r="AF176" s="31" t="str">
        <f>IF(A176&lt;&gt;"",IF(Q176&lt;&gt;"",CONCATENATE(", zoneIds={",Q176),"")&amp;IF(W176&lt;&gt;"",CONCATENATE(",",W176),"")&amp;IF(AA176&lt;&gt;"",CONCATENATE(",",AA176),"")&amp;IF(Q176&lt;&gt;"",CONCATENATE("}",""),"")&amp;IF(OR(K176="true",K176="false",K176&lt;&gt;""), CONCATENATE(", veteran=", K176), ""),"")</f>
        <v>, veteran=false</v>
      </c>
      <c r="AG176" s="31" t="str">
        <f>IF(A176&lt;&gt;"",IF(I176="Trial",", isTrial=true",IF(I176="Arena",", isArena=true", IF(I176="Monster",", isMonster=true",""))) &amp; IF(L176="true", CONCATENATE(", multiTrialSet=true"), ""),"")</f>
        <v/>
      </c>
      <c r="AH176" s="31" t="str">
        <f>IF(C176&lt;&gt;"",CONCATENATE(" --",C176," / ",B176),"")</f>
        <v xml:space="preserve"> --Mark of the Pariah / Zeichen des Ausgestoßenen</v>
      </c>
      <c r="AI176" s="31" t="str">
        <f>IF(A176&lt;&gt;"",IF(VALUE(P176)&gt;0,CONCATENATE("[",A176,"] = true,        --",C176, " / ", B176), ""),"")</f>
        <v/>
      </c>
    </row>
    <row r="177" spans="1:35" x14ac:dyDescent="0.25">
      <c r="A177" s="13">
        <v>234</v>
      </c>
      <c r="B177" t="s">
        <v>1938</v>
      </c>
      <c r="C177" t="s">
        <v>1940</v>
      </c>
      <c r="D177" t="s">
        <v>1939</v>
      </c>
      <c r="K177" t="s">
        <v>101</v>
      </c>
      <c r="L177" t="s">
        <v>101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constants'!$E$3:$L$1002,8,FALSE),"")</f>
        <v/>
      </c>
      <c r="S177" s="28">
        <v>0</v>
      </c>
      <c r="T177" s="3" t="str">
        <f>VLOOKUP(S177,'LibSets constants'!$A$2:$B$16,2,FALSE)</f>
        <v>Included in base game</v>
      </c>
      <c r="W177" s="3" t="str">
        <f>IF(X177&lt;&gt;"",VLOOKUP(X177,'ESO zone constants'!$E$3:$L$1002,6,FALSE),"")</f>
        <v/>
      </c>
      <c r="AA177" s="3" t="str">
        <f>IF(AB177&lt;&gt;"",VLOOKUP(AB177,'ESO zone constants'!$E$3:$L$1002,6,FALSE),"")</f>
        <v/>
      </c>
      <c r="AE177" s="31" t="str">
        <f>IF(A177&lt;&gt;"",CONCATENATE("[",A177,"] = {wayshrines={")&amp;IF(M177&lt;&gt;"",CONCATENATE(M177,","),"")&amp;IF(N177&lt;&gt;"",CONCATENATE(N177,","),"")&amp;IF(O177&lt;&gt;"",CONCATENATE(O177,","),"")&amp;CONCATENATE("}")&amp;IF(VALUE(P177)&gt;0,CONCATENATE(", traitsNeeded=",P177),"")&amp;CONCATENATE(", dlcId=",S177,),"")</f>
        <v>[234] = {wayshrines={-1,-1,-1,}, dlcId=0</v>
      </c>
      <c r="AF177" s="31" t="str">
        <f>IF(A177&lt;&gt;"",IF(Q177&lt;&gt;"",CONCATENATE(", zoneIds={",Q177),"")&amp;IF(W177&lt;&gt;"",CONCATENATE(",",W177),"")&amp;IF(AA177&lt;&gt;"",CONCATENATE(",",AA177),"")&amp;IF(Q177&lt;&gt;"",CONCATENATE("}",""),"")&amp;IF(OR(K177="true",K177="false",K177&lt;&gt;""), CONCATENATE(", veteran=", K177), ""),"")</f>
        <v>, veteran=false</v>
      </c>
      <c r="AG177" s="31" t="str">
        <f>IF(A177&lt;&gt;"",IF(I177="Trial",", isTrial=true",IF(I177="Arena",", isArena=true", IF(I177="Monster",", isMonster=true",""))) &amp; IF(L177="true", CONCATENATE(", multiTrialSet=true"), ""),"")</f>
        <v/>
      </c>
      <c r="AH177" s="31" t="str">
        <f>IF(C177&lt;&gt;"",CONCATENATE(" --",C177," / ",B177),"")</f>
        <v xml:space="preserve"> --Marksman's Crest / Wappen des Meisterschützen</v>
      </c>
      <c r="AI177" s="31" t="str">
        <f>IF(A177&lt;&gt;"",IF(VALUE(P177)&gt;0,CONCATENATE("[",A177,"] = true,        --",C177, " / ", B177), ""),"")</f>
        <v/>
      </c>
    </row>
    <row r="178" spans="1:35" x14ac:dyDescent="0.25">
      <c r="A178" s="13">
        <v>332</v>
      </c>
      <c r="B178" t="s">
        <v>2176</v>
      </c>
      <c r="C178" t="s">
        <v>2178</v>
      </c>
      <c r="D178" t="s">
        <v>2177</v>
      </c>
      <c r="K178" t="s">
        <v>101</v>
      </c>
      <c r="L178" t="s">
        <v>101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constants'!$E$3:$L$1002,8,FALSE),"")</f>
        <v/>
      </c>
      <c r="S178" s="28">
        <v>0</v>
      </c>
      <c r="T178" s="3" t="str">
        <f>VLOOKUP(S178,'LibSets constants'!$A$2:$B$16,2,FALSE)</f>
        <v>Included in base game</v>
      </c>
      <c r="W178" s="3" t="str">
        <f>IF(X178&lt;&gt;"",VLOOKUP(X178,'ESO zone constants'!$E$3:$L$1002,6,FALSE),"")</f>
        <v/>
      </c>
      <c r="AA178" s="3" t="str">
        <f>IF(AB178&lt;&gt;"",VLOOKUP(AB178,'ESO zone constants'!$E$3:$L$1002,6,FALSE),"")</f>
        <v/>
      </c>
      <c r="AE178" s="31" t="str">
        <f>IF(A178&lt;&gt;"",CONCATENATE("[",A178,"] = {wayshrines={")&amp;IF(M178&lt;&gt;"",CONCATENATE(M178,","),"")&amp;IF(N178&lt;&gt;"",CONCATENATE(N178,","),"")&amp;IF(O178&lt;&gt;"",CONCATENATE(O178,","),"")&amp;CONCATENATE("}")&amp;IF(VALUE(P178)&gt;0,CONCATENATE(", traitsNeeded=",P178),"")&amp;CONCATENATE(", dlcId=",S178,),"")</f>
        <v>[332] = {wayshrines={-1,-1,-1,}, dlcId=0</v>
      </c>
      <c r="AF178" s="31" t="str">
        <f>IF(A178&lt;&gt;"",IF(Q178&lt;&gt;"",CONCATENATE(", zoneIds={",Q178),"")&amp;IF(W178&lt;&gt;"",CONCATENATE(",",W178),"")&amp;IF(AA178&lt;&gt;"",CONCATENATE(",",AA178),"")&amp;IF(Q178&lt;&gt;"",CONCATENATE("}",""),"")&amp;IF(OR(K178="true",K178="false",K178&lt;&gt;""), CONCATENATE(", veteran=", K178), ""),"")</f>
        <v>, veteran=false</v>
      </c>
      <c r="AG178" s="31" t="str">
        <f>IF(A178&lt;&gt;"",IF(I178="Trial",", isTrial=true",IF(I178="Arena",", isArena=true", IF(I178="Monster",", isMonster=true",""))) &amp; IF(L178="true", CONCATENATE(", multiTrialSet=true"), ""),"")</f>
        <v/>
      </c>
      <c r="AH178" s="31" t="str">
        <f>IF(C178&lt;&gt;"",CONCATENATE(" --",C178," / ",B178),"")</f>
        <v xml:space="preserve"> --Master Architect / Meisterarchitekt</v>
      </c>
      <c r="AI178" s="31" t="str">
        <f>IF(A178&lt;&gt;"",IF(VALUE(P178)&gt;0,CONCATENATE("[",A178,"] = true,        --",C178, " / ", B178), ""),"")</f>
        <v/>
      </c>
    </row>
    <row r="179" spans="1:35" x14ac:dyDescent="0.25">
      <c r="A179" s="5">
        <v>170</v>
      </c>
      <c r="B179" t="s">
        <v>1797</v>
      </c>
      <c r="C179" t="s">
        <v>12</v>
      </c>
      <c r="D179" t="s">
        <v>1798</v>
      </c>
      <c r="I179" t="s">
        <v>2556</v>
      </c>
      <c r="J179">
        <v>2</v>
      </c>
      <c r="K179" t="s">
        <v>2465</v>
      </c>
      <c r="L179" t="s">
        <v>101</v>
      </c>
      <c r="M179">
        <v>-1</v>
      </c>
      <c r="N179">
        <v>-1</v>
      </c>
      <c r="O179">
        <v>-1</v>
      </c>
      <c r="P179">
        <v>0</v>
      </c>
      <c r="Q179" s="3">
        <f>IF(R179&lt;&gt;"",VLOOKUP(R179,'ESO zone constants'!$E$3:$L$1002,8,FALSE),"")</f>
        <v>935</v>
      </c>
      <c r="R179" t="s">
        <v>143</v>
      </c>
      <c r="S179" s="28">
        <v>0</v>
      </c>
      <c r="T179" s="3" t="str">
        <f>VLOOKUP(S179,'LibSets constants'!$A$2:$B$16,2,FALSE)</f>
        <v>Included in base game</v>
      </c>
      <c r="U179" t="s">
        <v>2570</v>
      </c>
      <c r="W179" s="3" t="str">
        <f>IF(X179&lt;&gt;"",VLOOKUP(X179,'ESO zone constants'!$E$3:$L$1002,6,FALSE),"")</f>
        <v/>
      </c>
      <c r="AA179" s="32" t="str">
        <f>IF(AB179&lt;&gt;"",VLOOKUP(AB179,'ESO zone constants'!$E$3:$L$1002,6,FALSE),"")</f>
        <v/>
      </c>
      <c r="AE179" s="31" t="str">
        <f>IF(A179&lt;&gt;"",CONCATENATE("[",A179,"] = {wayshrines={")&amp;IF(M179&lt;&gt;"",CONCATENATE(M179,","),"")&amp;IF(N179&lt;&gt;"",CONCATENATE(N179,","),"")&amp;IF(O179&lt;&gt;"",CONCATENATE(O179,","),"")&amp;CONCATENATE("}")&amp;IF(VALUE(P179)&gt;0,CONCATENATE(", traitsNeeded=",P179),"")&amp;CONCATENATE(", dlcId=",S179,),"")</f>
        <v>[170] = {wayshrines={-1,-1,-1,}, dlcId=0</v>
      </c>
      <c r="AF179" s="31" t="str">
        <f>IF(A179&lt;&gt;"",IF(Q179&lt;&gt;"",CONCATENATE(", zoneIds={",Q179),"")&amp;IF(W179&lt;&gt;"",CONCATENATE(",",W179),"")&amp;IF(AA179&lt;&gt;"",CONCATENATE(",",AA179),"")&amp;IF(Q179&lt;&gt;"",CONCATENATE("}",""),"")&amp;IF(OR(K179="true",K179="false",K179&lt;&gt;""), CONCATENATE(", veteran=", K179), ""),"")</f>
        <v>, zoneIds={935}, veteran={EQUIP_TYPE_HEAD=true, EQUIP_TYPE_SHOULDERS=false}</v>
      </c>
      <c r="AG179" s="31" t="str">
        <f>IF(A179&lt;&gt;"",IF(I179="Trial",", isTrial=true",IF(I179="Arena",", isArena=true", IF(I179="Monster",", isMonster=true",""))) &amp; IF(L179="true", CONCATENATE(", multiTrialSet=true"), ""),"")</f>
        <v>, isMonster=true</v>
      </c>
      <c r="AH179" s="31" t="str">
        <f>IF(C179&lt;&gt;"",CONCATENATE(" --",C179," / ",B179),"")</f>
        <v xml:space="preserve"> --Maw of the Infernal / Schlund des Infernalen</v>
      </c>
      <c r="AI179" s="31" t="str">
        <f>IF(A179&lt;&gt;"",IF(VALUE(P179)&gt;0,CONCATENATE("[",A179,"] = true,        --",C179, " / ", B179), ""),"")</f>
        <v/>
      </c>
    </row>
    <row r="180" spans="1:35" x14ac:dyDescent="0.25">
      <c r="A180" s="5">
        <v>353</v>
      </c>
      <c r="B180" t="s">
        <v>2229</v>
      </c>
      <c r="C180" t="s">
        <v>2231</v>
      </c>
      <c r="D180" t="s">
        <v>2230</v>
      </c>
      <c r="I180" t="str">
        <f t="array" ref="I180">IF(VALUE(P180)&gt;0,"Crafted",IF(OR(EXACT(A180,'LibSets constants'!#REF!)),"Monster",IF(OR(EXACT(A180,'LibSets constants'!#REF!)),"Trial",IF(OR(EXACT(A180,'LibSets constants'!#REF!)),"Arena",IF(OR(EXACT(A180,'LibSets constants'!$H$2:$H$99)),"Overland","")))))</f>
        <v>Crafted</v>
      </c>
      <c r="K180" t="s">
        <v>101</v>
      </c>
      <c r="L180" t="s">
        <v>101</v>
      </c>
      <c r="M180">
        <v>338</v>
      </c>
      <c r="N180">
        <v>338</v>
      </c>
      <c r="O180">
        <v>338</v>
      </c>
      <c r="P180">
        <v>4</v>
      </c>
      <c r="Q180" s="3" t="str">
        <f>IF(R180&lt;&gt;"",VLOOKUP(R180,'ESO zone constants'!$E$3:$L$1002,8,FALSE),"")</f>
        <v/>
      </c>
      <c r="S180" s="28">
        <v>8</v>
      </c>
      <c r="T180" s="3" t="str">
        <f>VLOOKUP(S180,'LibSets constants'!$A$2:$B$16,2,FALSE)</f>
        <v>Clockwork City</v>
      </c>
      <c r="U180" s="21" t="s">
        <v>2592</v>
      </c>
      <c r="W180" s="3" t="str">
        <f>IF(X180&lt;&gt;"",VLOOKUP(X180,'ESO zone constants'!$E$3:$L$1002,6,FALSE),"")</f>
        <v/>
      </c>
      <c r="AA180" s="3" t="str">
        <f>IF(AB180&lt;&gt;"",VLOOKUP(AB180,'ESO zone constants'!$E$3:$L$1002,6,FALSE),"")</f>
        <v/>
      </c>
      <c r="AE180" s="31" t="str">
        <f>IF(A180&lt;&gt;"",CONCATENATE("[",A180,"] = {wayshrines={")&amp;IF(M180&lt;&gt;"",CONCATENATE(M180,","),"")&amp;IF(N180&lt;&gt;"",CONCATENATE(N180,","),"")&amp;IF(O180&lt;&gt;"",CONCATENATE(O180,","),"")&amp;CONCATENATE("}")&amp;IF(VALUE(P180)&gt;0,CONCATENATE(", traitsNeeded=",P180),"")&amp;CONCATENATE(", dlcId=",S180,),"")</f>
        <v>[353] = {wayshrines={338,338,338,}, traitsNeeded=4, dlcId=8</v>
      </c>
      <c r="AF180" s="31" t="str">
        <f>IF(A180&lt;&gt;"",IF(Q180&lt;&gt;"",CONCATENATE(", zoneIds={",Q180),"")&amp;IF(W180&lt;&gt;"",CONCATENATE(",",W180),"")&amp;IF(AA180&lt;&gt;"",CONCATENATE(",",AA180),"")&amp;IF(Q180&lt;&gt;"",CONCATENATE("}",""),"")&amp;IF(OR(K180="true",K180="false",K180&lt;&gt;""), CONCATENATE(", veteran=", K180), ""),"")</f>
        <v>, veteran=false</v>
      </c>
      <c r="AG180" s="31" t="str">
        <f>IF(A180&lt;&gt;"",IF(I180="Trial",", isTrial=true",IF(I180="Arena",", isArena=true", IF(I180="Monster",", isMonster=true",""))) &amp; IF(L180="true", CONCATENATE(", multiTrialSet=true"), ""),"")</f>
        <v/>
      </c>
      <c r="AH180" s="31" t="str">
        <f>IF(C180&lt;&gt;"",CONCATENATE(" --",C180," / ",B180),"")</f>
        <v xml:space="preserve"> --Mechanical Acuity / Mechanikblick</v>
      </c>
      <c r="AI180" s="31" t="str">
        <f>IF(A180&lt;&gt;"",IF(VALUE(P180)&gt;0,CONCATENATE("[",A180,"] = true,        --",C180, " / ", B180), ""),"")</f>
        <v>[353] = true,        --Mechanical Acuity / Mechanikblick</v>
      </c>
    </row>
    <row r="181" spans="1:35" x14ac:dyDescent="0.25">
      <c r="A181" s="13">
        <v>304</v>
      </c>
      <c r="B181" t="s">
        <v>2101</v>
      </c>
      <c r="C181" t="s">
        <v>2103</v>
      </c>
      <c r="D181" t="s">
        <v>2102</v>
      </c>
      <c r="K181" t="s">
        <v>101</v>
      </c>
      <c r="L181" t="s">
        <v>101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constants'!$E$3:$L$1002,8,FALSE),"")</f>
        <v/>
      </c>
      <c r="S181" s="28">
        <v>0</v>
      </c>
      <c r="T181" s="3" t="str">
        <f>VLOOKUP(S181,'LibSets constants'!$A$2:$B$16,2,FALSE)</f>
        <v>Included in base game</v>
      </c>
      <c r="W181" s="3" t="str">
        <f>IF(X181&lt;&gt;"",VLOOKUP(X181,'ESO zone constants'!$E$3:$L$1002,6,FALSE),"")</f>
        <v/>
      </c>
      <c r="AA181" s="3" t="str">
        <f>IF(AB181&lt;&gt;"",VLOOKUP(AB181,'ESO zone constants'!$E$3:$L$1002,6,FALSE),"")</f>
        <v/>
      </c>
      <c r="AE181" s="31" t="str">
        <f>IF(A181&lt;&gt;"",CONCATENATE("[",A181,"] = {wayshrines={")&amp;IF(M181&lt;&gt;"",CONCATENATE(M181,","),"")&amp;IF(N181&lt;&gt;"",CONCATENATE(N181,","),"")&amp;IF(O181&lt;&gt;"",CONCATENATE(O181,","),"")&amp;CONCATENATE("}")&amp;IF(VALUE(P181)&gt;0,CONCATENATE(", traitsNeeded=",P181),"")&amp;CONCATENATE(", dlcId=",S181,),"")</f>
        <v>[304] = {wayshrines={-1,-1,-1,}, dlcId=0</v>
      </c>
      <c r="AF181" s="31" t="str">
        <f>IF(A181&lt;&gt;"",IF(Q181&lt;&gt;"",CONCATENATE(", zoneIds={",Q181),"")&amp;IF(W181&lt;&gt;"",CONCATENATE(",",W181),"")&amp;IF(AA181&lt;&gt;"",CONCATENATE(",",AA181),"")&amp;IF(Q181&lt;&gt;"",CONCATENATE("}",""),"")&amp;IF(OR(K181="true",K181="false",K181&lt;&gt;""), CONCATENATE(", veteran=", K181), ""),"")</f>
        <v>, veteran=false</v>
      </c>
      <c r="AG181" s="31" t="str">
        <f>IF(A181&lt;&gt;"",IF(I181="Trial",", isTrial=true",IF(I181="Arena",", isArena=true", IF(I181="Monster",", isMonster=true",""))) &amp; IF(L181="true", CONCATENATE(", multiTrialSet=true"), ""),"")</f>
        <v/>
      </c>
      <c r="AH181" s="31" t="str">
        <f>IF(C181&lt;&gt;"",CONCATENATE(" --",C181," / ",B181),"")</f>
        <v xml:space="preserve"> --Medusa / Versteinernder Blick</v>
      </c>
      <c r="AI181" s="31" t="str">
        <f>IF(A181&lt;&gt;"",IF(VALUE(P181)&gt;0,CONCATENATE("[",A181,"] = true,        --",C181, " / ", B181), ""),"")</f>
        <v/>
      </c>
    </row>
    <row r="182" spans="1:35" x14ac:dyDescent="0.25">
      <c r="A182" s="13">
        <v>416</v>
      </c>
      <c r="B182" t="s">
        <v>2393</v>
      </c>
      <c r="C182" t="s">
        <v>2395</v>
      </c>
      <c r="D182" t="s">
        <v>2394</v>
      </c>
      <c r="I182" t="s">
        <v>2468</v>
      </c>
      <c r="K182" t="s">
        <v>101</v>
      </c>
      <c r="L182" t="s">
        <v>101</v>
      </c>
      <c r="M182">
        <v>-1</v>
      </c>
      <c r="N182">
        <v>-1</v>
      </c>
      <c r="O182">
        <v>-1</v>
      </c>
      <c r="P182">
        <v>0</v>
      </c>
      <c r="Q182" s="3">
        <f>IF(R182&lt;&gt;"",VLOOKUP(R182,'ESO zone constants'!$E$3:$L$1002,8,FALSE),"")</f>
        <v>1082</v>
      </c>
      <c r="R182" t="s">
        <v>804</v>
      </c>
      <c r="S182" s="28">
        <v>12</v>
      </c>
      <c r="T182" s="3" t="str">
        <f>VLOOKUP(S182,'LibSets constants'!$A$2:$B$16,2,FALSE)</f>
        <v>Murkmire</v>
      </c>
      <c r="U182" t="s">
        <v>2591</v>
      </c>
      <c r="W182" s="3" t="str">
        <f>IF(X182&lt;&gt;"",VLOOKUP(X182,'ESO zone constants'!$E$3:$L$1002,6,FALSE),"")</f>
        <v/>
      </c>
      <c r="AA182" s="3" t="str">
        <f>IF(AB182&lt;&gt;"",VLOOKUP(AB182,'ESO zone constants'!$E$3:$L$1002,6,FALSE),"")</f>
        <v/>
      </c>
      <c r="AE182" s="31" t="str">
        <f>IF(A182&lt;&gt;"",CONCATENATE("[",A182,"] = {wayshrines={")&amp;IF(M182&lt;&gt;"",CONCATENATE(M182,","),"")&amp;IF(N182&lt;&gt;"",CONCATENATE(N182,","),"")&amp;IF(O182&lt;&gt;"",CONCATENATE(O182,","),"")&amp;CONCATENATE("}")&amp;IF(VALUE(P182)&gt;0,CONCATENATE(", traitsNeeded=",P182),"")&amp;CONCATENATE(", dlcId=",S182,),"")</f>
        <v>[416] = {wayshrines={-1,-1,-1,}, dlcId=12</v>
      </c>
      <c r="AF182" s="31" t="str">
        <f>IF(A182&lt;&gt;"",IF(Q182&lt;&gt;"",CONCATENATE(", zoneIds={",Q182),"")&amp;IF(W182&lt;&gt;"",CONCATENATE(",",W182),"")&amp;IF(AA182&lt;&gt;"",CONCATENATE(",",AA182),"")&amp;IF(Q182&lt;&gt;"",CONCATENATE("}",""),"")&amp;IF(OR(K182="true",K182="false",K182&lt;&gt;""), CONCATENATE(", veteran=", K182), ""),"")</f>
        <v>, zoneIds={1082}, veteran=false</v>
      </c>
      <c r="AG182" s="31" t="str">
        <f>IF(A182&lt;&gt;"",IF(I182="Trial",", isTrial=true",IF(I182="Arena",", isArena=true", IF(I182="Monster",", isMonster=true",""))) &amp; IF(L182="true", CONCATENATE(", multiTrialSet=true"), ""),"")</f>
        <v>, isArena=true</v>
      </c>
      <c r="AH182" s="31" t="str">
        <f>IF(C182&lt;&gt;"",CONCATENATE(" --",C182," / ",B182),"")</f>
        <v xml:space="preserve"> --Mender's Ward / Schutz des Pflegers</v>
      </c>
      <c r="AI182" s="31" t="str">
        <f>IF(A182&lt;&gt;"",IF(VALUE(P182)&gt;0,CONCATENATE("[",A182,"] = true,        --",C182, " / ", B182), ""),"")</f>
        <v/>
      </c>
    </row>
    <row r="183" spans="1:35" x14ac:dyDescent="0.25">
      <c r="A183" s="13">
        <v>369</v>
      </c>
      <c r="B183" t="s">
        <v>2276</v>
      </c>
      <c r="C183" t="s">
        <v>2278</v>
      </c>
      <c r="D183" t="s">
        <v>2277</v>
      </c>
      <c r="K183" t="s">
        <v>101</v>
      </c>
      <c r="L183" t="s">
        <v>101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constants'!$E$3:$L$1002,8,FALSE),"")</f>
        <v/>
      </c>
      <c r="S183" s="28">
        <v>0</v>
      </c>
      <c r="T183" s="3" t="str">
        <f>VLOOKUP(S183,'LibSets constants'!$A$2:$B$16,2,FALSE)</f>
        <v>Included in base game</v>
      </c>
      <c r="W183" s="3" t="str">
        <f>IF(X183&lt;&gt;"",VLOOKUP(X183,'ESO zone constants'!$E$3:$L$1002,6,FALSE),"")</f>
        <v/>
      </c>
      <c r="AA183" s="3" t="str">
        <f>IF(AB183&lt;&gt;"",VLOOKUP(AB183,'ESO zone constants'!$E$3:$L$1002,6,FALSE),"")</f>
        <v/>
      </c>
      <c r="AE183" s="31" t="str">
        <f>IF(A183&lt;&gt;"",CONCATENATE("[",A183,"] = {wayshrines={")&amp;IF(M183&lt;&gt;"",CONCATENATE(M183,","),"")&amp;IF(N183&lt;&gt;"",CONCATENATE(N183,","),"")&amp;IF(O183&lt;&gt;"",CONCATENATE(O183,","),"")&amp;CONCATENATE("}")&amp;IF(VALUE(P183)&gt;0,CONCATENATE(", traitsNeeded=",P183),"")&amp;CONCATENATE(", dlcId=",S183,),"")</f>
        <v>[369] = {wayshrines={-1,-1,-1,}, dlcId=0</v>
      </c>
      <c r="AF183" s="31" t="str">
        <f>IF(A183&lt;&gt;"",IF(Q183&lt;&gt;"",CONCATENATE(", zoneIds={",Q183),"")&amp;IF(W183&lt;&gt;"",CONCATENATE(",",W183),"")&amp;IF(AA183&lt;&gt;"",CONCATENATE(",",AA183),"")&amp;IF(Q183&lt;&gt;"",CONCATENATE("}",""),"")&amp;IF(OR(K183="true",K183="false",K183&lt;&gt;""), CONCATENATE(", veteran=", K183), ""),"")</f>
        <v>, veteran=false</v>
      </c>
      <c r="AG183" s="31" t="str">
        <f>IF(A183&lt;&gt;"",IF(I183="Trial",", isTrial=true",IF(I183="Arena",", isArena=true", IF(I183="Monster",", isMonster=true",""))) &amp; IF(L183="true", CONCATENATE(", multiTrialSet=true"), ""),"")</f>
        <v/>
      </c>
      <c r="AH183" s="31" t="str">
        <f>IF(C183&lt;&gt;"",CONCATENATE(" --",C183," / ",B183),"")</f>
        <v xml:space="preserve"> --Merciless Charge / Gnadenloser Ansturm</v>
      </c>
      <c r="AI183" s="31" t="str">
        <f>IF(A183&lt;&gt;"",IF(VALUE(P183)&gt;0,CONCATENATE("[",A183,"] = true,        --",C183, " / ", B183), ""),"")</f>
        <v/>
      </c>
    </row>
    <row r="184" spans="1:35" x14ac:dyDescent="0.25">
      <c r="A184" s="13">
        <v>94</v>
      </c>
      <c r="B184" t="s">
        <v>1602</v>
      </c>
      <c r="C184" t="s">
        <v>1604</v>
      </c>
      <c r="D184" t="s">
        <v>1603</v>
      </c>
      <c r="K184" t="s">
        <v>101</v>
      </c>
      <c r="L184" t="s">
        <v>101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constants'!$E$3:$L$1002,8,FALSE),"")</f>
        <v/>
      </c>
      <c r="S184" s="28">
        <v>0</v>
      </c>
      <c r="T184" s="3" t="str">
        <f>VLOOKUP(S184,'LibSets constants'!$A$2:$B$16,2,FALSE)</f>
        <v>Included in base game</v>
      </c>
      <c r="W184" s="3" t="str">
        <f>IF(X184&lt;&gt;"",VLOOKUP(X184,'ESO zone constants'!$E$3:$L$1002,6,FALSE),"")</f>
        <v/>
      </c>
      <c r="AA184" s="3" t="str">
        <f>IF(AB184&lt;&gt;"",VLOOKUP(AB184,'ESO zone constants'!$E$3:$L$1002,6,FALSE),"")</f>
        <v/>
      </c>
      <c r="AE184" s="31" t="str">
        <f>IF(A184&lt;&gt;"",CONCATENATE("[",A184,"] = {wayshrines={")&amp;IF(M184&lt;&gt;"",CONCATENATE(M184,","),"")&amp;IF(N184&lt;&gt;"",CONCATENATE(N184,","),"")&amp;IF(O184&lt;&gt;"",CONCATENATE(O184,","),"")&amp;CONCATENATE("}")&amp;IF(VALUE(P184)&gt;0,CONCATENATE(", traitsNeeded=",P184),"")&amp;CONCATENATE(", dlcId=",S184,),"")</f>
        <v>[94] = {wayshrines={-1,-1,-1,}, dlcId=0</v>
      </c>
      <c r="AF184" s="31" t="str">
        <f>IF(A184&lt;&gt;"",IF(Q184&lt;&gt;"",CONCATENATE(", zoneIds={",Q184),"")&amp;IF(W184&lt;&gt;"",CONCATENATE(",",W184),"")&amp;IF(AA184&lt;&gt;"",CONCATENATE(",",AA184),"")&amp;IF(Q184&lt;&gt;"",CONCATENATE("}",""),"")&amp;IF(OR(K184="true",K184="false",K184&lt;&gt;""), CONCATENATE(", veteran=", K184), ""),"")</f>
        <v>, veteran=false</v>
      </c>
      <c r="AG184" s="31" t="str">
        <f>IF(A184&lt;&gt;"",IF(I184="Trial",", isTrial=true",IF(I184="Arena",", isArena=true", IF(I184="Monster",", isMonster=true",""))) &amp; IF(L184="true", CONCATENATE(", multiTrialSet=true"), ""),"")</f>
        <v/>
      </c>
      <c r="AH184" s="31" t="str">
        <f>IF(C184&lt;&gt;"",CONCATENATE(" --",C184," / ",B184),"")</f>
        <v xml:space="preserve"> --Meridia's Blessed Armor / Meridias gesegnete Rüstung</v>
      </c>
      <c r="AI184" s="31" t="str">
        <f>IF(A184&lt;&gt;"",IF(VALUE(P184)&gt;0,CONCATENATE("[",A184,"] = true,        --",C184, " / ", B184), ""),"")</f>
        <v/>
      </c>
    </row>
    <row r="185" spans="1:35" x14ac:dyDescent="0.25">
      <c r="A185" s="13">
        <v>181</v>
      </c>
      <c r="B185" t="s">
        <v>1823</v>
      </c>
      <c r="C185" t="s">
        <v>1825</v>
      </c>
      <c r="D185" t="s">
        <v>1824</v>
      </c>
      <c r="K185" t="s">
        <v>101</v>
      </c>
      <c r="L185" t="s">
        <v>101</v>
      </c>
      <c r="M185">
        <v>-1</v>
      </c>
      <c r="N185">
        <v>-1</v>
      </c>
      <c r="O185">
        <v>-1</v>
      </c>
      <c r="P185">
        <v>0</v>
      </c>
      <c r="Q185" s="3">
        <f>IF(R185&lt;&gt;"",VLOOKUP(R185,'ESO zone constants'!$E$3:$L$1002,8,FALSE),"")</f>
        <v>126</v>
      </c>
      <c r="R185" t="s">
        <v>43</v>
      </c>
      <c r="S185" s="28">
        <v>0</v>
      </c>
      <c r="T185" s="3" t="str">
        <f>VLOOKUP(S185,'LibSets constants'!$A$2:$B$16,2,FALSE)</f>
        <v>Included in base game</v>
      </c>
      <c r="W185" s="3" t="str">
        <f>IF(X185&lt;&gt;"",VLOOKUP(X185,'ESO zone constants'!$E$3:$L$1002,6,FALSE),"")</f>
        <v/>
      </c>
      <c r="AA185" s="3" t="str">
        <f>IF(AB185&lt;&gt;"",VLOOKUP(AB185,'ESO zone constants'!$E$3:$L$1002,6,FALSE),"")</f>
        <v/>
      </c>
      <c r="AE185" s="31" t="str">
        <f>IF(A185&lt;&gt;"",CONCATENATE("[",A185,"] = {wayshrines={")&amp;IF(M185&lt;&gt;"",CONCATENATE(M185,","),"")&amp;IF(N185&lt;&gt;"",CONCATENATE(N185,","),"")&amp;IF(O185&lt;&gt;"",CONCATENATE(O185,","),"")&amp;CONCATENATE("}")&amp;IF(VALUE(P185)&gt;0,CONCATENATE(", traitsNeeded=",P185),"")&amp;CONCATENATE(", dlcId=",S185,),"")</f>
        <v>[181] = {wayshrines={-1,-1,-1,}, dlcId=0</v>
      </c>
      <c r="AF185" s="31" t="str">
        <f>IF(A185&lt;&gt;"",IF(Q185&lt;&gt;"",CONCATENATE(", zoneIds={",Q185),"")&amp;IF(W185&lt;&gt;"",CONCATENATE(",",W185),"")&amp;IF(AA185&lt;&gt;"",CONCATENATE(",",AA185),"")&amp;IF(Q185&lt;&gt;"",CONCATENATE("}",""),"")&amp;IF(OR(K185="true",K185="false",K185&lt;&gt;""), CONCATENATE(", veteran=", K185), ""),"")</f>
        <v>, zoneIds={126}, veteran=false</v>
      </c>
      <c r="AG185" s="31" t="str">
        <f>IF(A185&lt;&gt;"",IF(I185="Trial",", isTrial=true",IF(I185="Arena",", isArena=true", IF(I185="Monster",", isMonster=true",""))) &amp; IF(L185="true", CONCATENATE(", multiTrialSet=true"), ""),"")</f>
        <v/>
      </c>
      <c r="AH185" s="31" t="str">
        <f>IF(C185&lt;&gt;"",CONCATENATE(" --",C185," / ",B185),"")</f>
        <v xml:space="preserve"> --Meritorious Service / Meritorischer Dienst</v>
      </c>
      <c r="AI185" s="31" t="str">
        <f>IF(A185&lt;&gt;"",IF(VALUE(P185)&gt;0,CONCATENATE("[",A185,"] = true,        --",C185, " / ", B185), ""),"")</f>
        <v/>
      </c>
    </row>
    <row r="186" spans="1:35" x14ac:dyDescent="0.25">
      <c r="A186" s="5">
        <v>410</v>
      </c>
      <c r="B186" t="s">
        <v>2375</v>
      </c>
      <c r="C186" t="s">
        <v>2377</v>
      </c>
      <c r="D186" t="s">
        <v>2376</v>
      </c>
      <c r="K186" t="s">
        <v>101</v>
      </c>
      <c r="L186" t="s">
        <v>101</v>
      </c>
      <c r="M186">
        <v>379</v>
      </c>
      <c r="N186">
        <v>379</v>
      </c>
      <c r="O186">
        <v>379</v>
      </c>
      <c r="P186">
        <v>0</v>
      </c>
      <c r="Q186" s="3" t="str">
        <f>IF(R186&lt;&gt;"",VLOOKUP(R186,'ESO zone constants'!$E$3:$L$1002,8,FALSE),"")</f>
        <v/>
      </c>
      <c r="S186" s="28">
        <v>12</v>
      </c>
      <c r="T186" s="3" t="str">
        <f>VLOOKUP(S186,'LibSets constants'!$A$2:$B$16,2,FALSE)</f>
        <v>Murkmire</v>
      </c>
      <c r="W186" s="3" t="str">
        <f>IF(X186&lt;&gt;"",VLOOKUP(X186,'ESO zone constants'!$E$3:$L$1002,6,FALSE),"")</f>
        <v/>
      </c>
      <c r="AA186" s="3" t="str">
        <f>IF(AB186&lt;&gt;"",VLOOKUP(AB186,'ESO zone constants'!$E$3:$L$1002,6,FALSE),"")</f>
        <v/>
      </c>
      <c r="AE186" s="31" t="str">
        <f>IF(A186&lt;&gt;"",CONCATENATE("[",A186,"] = {wayshrines={")&amp;IF(M186&lt;&gt;"",CONCATENATE(M186,","),"")&amp;IF(N186&lt;&gt;"",CONCATENATE(N186,","),"")&amp;IF(O186&lt;&gt;"",CONCATENATE(O186,","),"")&amp;CONCATENATE("}")&amp;IF(VALUE(P186)&gt;0,CONCATENATE(", traitsNeeded=",P186),"")&amp;CONCATENATE(", dlcId=",S186,),"")</f>
        <v>[410] = {wayshrines={379,379,379,}, dlcId=12</v>
      </c>
      <c r="AF186" s="31" t="str">
        <f>IF(A186&lt;&gt;"",IF(Q186&lt;&gt;"",CONCATENATE(", zoneIds={",Q186),"")&amp;IF(W186&lt;&gt;"",CONCATENATE(",",W186),"")&amp;IF(AA186&lt;&gt;"",CONCATENATE(",",AA186),"")&amp;IF(Q186&lt;&gt;"",CONCATENATE("}",""),"")&amp;IF(OR(K186="true",K186="false",K186&lt;&gt;""), CONCATENATE(", veteran=", K186), ""),"")</f>
        <v>, veteran=false</v>
      </c>
      <c r="AG186" s="31" t="str">
        <f>IF(A186&lt;&gt;"",IF(I186="Trial",", isTrial=true",IF(I186="Arena",", isArena=true", IF(I186="Monster",", isMonster=true",""))) &amp; IF(L186="true", CONCATENATE(", multiTrialSet=true"), ""),"")</f>
        <v/>
      </c>
      <c r="AH186" s="31" t="str">
        <f>IF(C186&lt;&gt;"",CONCATENATE(" --",C186," / ",B186),"")</f>
        <v xml:space="preserve"> --Might of the Lost Legion / Macht der Verlorenen Legion</v>
      </c>
      <c r="AI186" s="31" t="str">
        <f>IF(A186&lt;&gt;"",IF(VALUE(P186)&gt;0,CONCATENATE("[",A186,"] = true,        --",C186, " / ", B186), ""),"")</f>
        <v/>
      </c>
    </row>
    <row r="187" spans="1:35" x14ac:dyDescent="0.25">
      <c r="A187" s="5">
        <v>256</v>
      </c>
      <c r="B187" t="s">
        <v>1986</v>
      </c>
      <c r="C187" t="s">
        <v>13</v>
      </c>
      <c r="D187" t="s">
        <v>1987</v>
      </c>
      <c r="I187" t="s">
        <v>2556</v>
      </c>
      <c r="J187">
        <v>3</v>
      </c>
      <c r="K187" t="s">
        <v>2465</v>
      </c>
      <c r="L187" t="s">
        <v>101</v>
      </c>
      <c r="M187">
        <v>-1</v>
      </c>
      <c r="N187">
        <v>-1</v>
      </c>
      <c r="O187">
        <v>-1</v>
      </c>
      <c r="P187">
        <v>0</v>
      </c>
      <c r="Q187" s="3">
        <f>IF(R187&lt;&gt;"",VLOOKUP(R187,'ESO zone constants'!$E$3:$L$1002,8,FALSE),"")</f>
        <v>843</v>
      </c>
      <c r="R187" t="s">
        <v>53</v>
      </c>
      <c r="S187" s="28">
        <v>5</v>
      </c>
      <c r="T187" s="3" t="str">
        <f>VLOOKUP(S187,'LibSets constants'!$A$2:$B$16,2,FALSE)</f>
        <v>Shadows of the Hist</v>
      </c>
      <c r="U187" t="s">
        <v>2571</v>
      </c>
      <c r="W187" s="3" t="str">
        <f>IF(X187&lt;&gt;"",VLOOKUP(X187,'ESO zone constants'!$E$3:$L$1002,6,FALSE),"")</f>
        <v/>
      </c>
      <c r="AA187" s="32" t="str">
        <f>IF(AB187&lt;&gt;"",VLOOKUP(AB187,'ESO zone constants'!$E$3:$L$1002,6,FALSE),"")</f>
        <v/>
      </c>
      <c r="AE187" s="31" t="str">
        <f>IF(A187&lt;&gt;"",CONCATENATE("[",A187,"] = {wayshrines={")&amp;IF(M187&lt;&gt;"",CONCATENATE(M187,","),"")&amp;IF(N187&lt;&gt;"",CONCATENATE(N187,","),"")&amp;IF(O187&lt;&gt;"",CONCATENATE(O187,","),"")&amp;CONCATENATE("}")&amp;IF(VALUE(P187)&gt;0,CONCATENATE(", traitsNeeded=",P187),"")&amp;CONCATENATE(", dlcId=",S187,),"")</f>
        <v>[256] = {wayshrines={-1,-1,-1,}, dlcId=5</v>
      </c>
      <c r="AF187" s="31" t="str">
        <f>IF(A187&lt;&gt;"",IF(Q187&lt;&gt;"",CONCATENATE(", zoneIds={",Q187),"")&amp;IF(W187&lt;&gt;"",CONCATENATE(",",W187),"")&amp;IF(AA187&lt;&gt;"",CONCATENATE(",",AA187),"")&amp;IF(Q187&lt;&gt;"",CONCATENATE("}",""),"")&amp;IF(OR(K187="true",K187="false",K187&lt;&gt;""), CONCATENATE(", veteran=", K187), ""),"")</f>
        <v>, zoneIds={843}, veteran={EQUIP_TYPE_HEAD=true, EQUIP_TYPE_SHOULDERS=false}</v>
      </c>
      <c r="AG187" s="31" t="str">
        <f>IF(A187&lt;&gt;"",IF(I187="Trial",", isTrial=true",IF(I187="Arena",", isArena=true", IF(I187="Monster",", isMonster=true",""))) &amp; IF(L187="true", CONCATENATE(", multiTrialSet=true"), ""),"")</f>
        <v>, isMonster=true</v>
      </c>
      <c r="AH187" s="31" t="str">
        <f>IF(C187&lt;&gt;"",CONCATENATE(" --",C187," / ",B187),"")</f>
        <v xml:space="preserve"> --Mighty Chudan / Mächtiger Chudan</v>
      </c>
      <c r="AI187" s="31" t="str">
        <f>IF(A187&lt;&gt;"",IF(VALUE(P187)&gt;0,CONCATENATE("[",A187,"] = true,        --",C187, " / ", B187), ""),"")</f>
        <v/>
      </c>
    </row>
    <row r="188" spans="1:35" x14ac:dyDescent="0.25">
      <c r="A188" s="13">
        <v>429</v>
      </c>
      <c r="B188" t="s">
        <v>2432</v>
      </c>
      <c r="C188" t="s">
        <v>2434</v>
      </c>
      <c r="D188" t="s">
        <v>2433</v>
      </c>
      <c r="I188" t="s">
        <v>2555</v>
      </c>
      <c r="K188" t="s">
        <v>101</v>
      </c>
      <c r="L188" t="s">
        <v>101</v>
      </c>
      <c r="M188">
        <v>-1</v>
      </c>
      <c r="N188">
        <v>-1</v>
      </c>
      <c r="O188">
        <v>-1</v>
      </c>
      <c r="P188">
        <v>0</v>
      </c>
      <c r="Q188" s="3">
        <f>IF(R188&lt;&gt;"",VLOOKUP(R188,'ESO zone constants'!$E$3:$L$1002,8,FALSE),"")</f>
        <v>1080</v>
      </c>
      <c r="R188" t="s">
        <v>64</v>
      </c>
      <c r="S188" s="28">
        <v>13</v>
      </c>
      <c r="T188" s="3" t="str">
        <f>VLOOKUP(S188,'LibSets constants'!$A$2:$B$16,2,FALSE)</f>
        <v>Wrathstone</v>
      </c>
      <c r="W188" s="3" t="str">
        <f>IF(X188&lt;&gt;"",VLOOKUP(X188,'ESO zone constants'!$E$3:$L$1002,6,FALSE),"")</f>
        <v/>
      </c>
      <c r="AA188" s="3" t="str">
        <f>IF(AB188&lt;&gt;"",VLOOKUP(AB188,'ESO zone constants'!$E$3:$L$1002,6,FALSE),"")</f>
        <v/>
      </c>
      <c r="AE188" s="31" t="str">
        <f>IF(A188&lt;&gt;"",CONCATENATE("[",A188,"] = {wayshrines={")&amp;IF(M188&lt;&gt;"",CONCATENATE(M188,","),"")&amp;IF(N188&lt;&gt;"",CONCATENATE(N188,","),"")&amp;IF(O188&lt;&gt;"",CONCATENATE(O188,","),"")&amp;CONCATENATE("}")&amp;IF(VALUE(P188)&gt;0,CONCATENATE(", traitsNeeded=",P188),"")&amp;CONCATENATE(", dlcId=",S188,),"")</f>
        <v>[429] = {wayshrines={-1,-1,-1,}, dlcId=13</v>
      </c>
      <c r="AF188" s="31" t="str">
        <f>IF(A188&lt;&gt;"",IF(Q188&lt;&gt;"",CONCATENATE(", zoneIds={",Q188),"")&amp;IF(W188&lt;&gt;"",CONCATENATE(",",W188),"")&amp;IF(AA188&lt;&gt;"",CONCATENATE(",",AA188),"")&amp;IF(Q188&lt;&gt;"",CONCATENATE("}",""),"")&amp;IF(OR(K188="true",K188="false",K188&lt;&gt;""), CONCATENATE(", veteran=", K188), ""),"")</f>
        <v>, zoneIds={1080}, veteran=false</v>
      </c>
      <c r="AG188" s="31" t="str">
        <f>IF(A188&lt;&gt;"",IF(I188="Trial",", isTrial=true",IF(I188="Arena",", isArena=true", IF(I188="Monster",", isMonster=true",""))) &amp; IF(L188="true", CONCATENATE(", multiTrialSet=true"), ""),"")</f>
        <v/>
      </c>
      <c r="AH188" s="31" t="str">
        <f>IF(C188&lt;&gt;"",CONCATENATE(" --",C188," / ",B188),"")</f>
        <v xml:space="preserve"> --Mighty Glacier / Mächtiger Gletscher</v>
      </c>
      <c r="AI188" s="31" t="str">
        <f>IF(A188&lt;&gt;"",IF(VALUE(P188)&gt;0,CONCATENATE("[",A188,"] = true,        --",C188, " / ", B188), ""),"")</f>
        <v/>
      </c>
    </row>
    <row r="189" spans="1:35" x14ac:dyDescent="0.25">
      <c r="A189" s="5">
        <v>183</v>
      </c>
      <c r="B189" t="s">
        <v>14</v>
      </c>
      <c r="C189" t="s">
        <v>14</v>
      </c>
      <c r="D189" t="s">
        <v>14</v>
      </c>
      <c r="I189" t="s">
        <v>2556</v>
      </c>
      <c r="J189">
        <v>3</v>
      </c>
      <c r="K189" t="s">
        <v>2465</v>
      </c>
      <c r="L189" t="s">
        <v>101</v>
      </c>
      <c r="M189">
        <v>-1</v>
      </c>
      <c r="N189">
        <v>-1</v>
      </c>
      <c r="O189">
        <v>-1</v>
      </c>
      <c r="P189">
        <v>0</v>
      </c>
      <c r="Q189" s="3">
        <f>IF(R189&lt;&gt;"",VLOOKUP(R189,'ESO zone constants'!$E$3:$L$1002,8,FALSE),"")</f>
        <v>688</v>
      </c>
      <c r="R189" t="s">
        <v>54</v>
      </c>
      <c r="S189" s="28">
        <v>1</v>
      </c>
      <c r="T189" s="3" t="str">
        <f>VLOOKUP(S189,'LibSets constants'!$A$2:$B$16,2,FALSE)</f>
        <v>Imperial City</v>
      </c>
      <c r="U189" t="s">
        <v>2572</v>
      </c>
      <c r="W189" s="3" t="str">
        <f>IF(X189&lt;&gt;"",VLOOKUP(X189,'ESO zone constants'!$E$3:$L$1002,6,FALSE),"")</f>
        <v/>
      </c>
      <c r="AA189" s="32" t="str">
        <f>IF(AB189&lt;&gt;"",VLOOKUP(AB189,'ESO zone constants'!$E$3:$L$1002,6,FALSE),"")</f>
        <v/>
      </c>
      <c r="AE189" s="31" t="str">
        <f>IF(A189&lt;&gt;"",CONCATENATE("[",A189,"] = {wayshrines={")&amp;IF(M189&lt;&gt;"",CONCATENATE(M189,","),"")&amp;IF(N189&lt;&gt;"",CONCATENATE(N189,","),"")&amp;IF(O189&lt;&gt;"",CONCATENATE(O189,","),"")&amp;CONCATENATE("}")&amp;IF(VALUE(P189)&gt;0,CONCATENATE(", traitsNeeded=",P189),"")&amp;CONCATENATE(", dlcId=",S189,),"")</f>
        <v>[183] = {wayshrines={-1,-1,-1,}, dlcId=1</v>
      </c>
      <c r="AF189" s="31" t="str">
        <f>IF(A189&lt;&gt;"",IF(Q189&lt;&gt;"",CONCATENATE(", zoneIds={",Q189),"")&amp;IF(W189&lt;&gt;"",CONCATENATE(",",W189),"")&amp;IF(AA189&lt;&gt;"",CONCATENATE(",",AA189),"")&amp;IF(Q189&lt;&gt;"",CONCATENATE("}",""),"")&amp;IF(OR(K189="true",K189="false",K189&lt;&gt;""), CONCATENATE(", veteran=", K189), ""),"")</f>
        <v>, zoneIds={688}, veteran={EQUIP_TYPE_HEAD=true, EQUIP_TYPE_SHOULDERS=false}</v>
      </c>
      <c r="AG189" s="31" t="str">
        <f>IF(A189&lt;&gt;"",IF(I189="Trial",", isTrial=true",IF(I189="Arena",", isArena=true", IF(I189="Monster",", isMonster=true",""))) &amp; IF(L189="true", CONCATENATE(", multiTrialSet=true"), ""),"")</f>
        <v>, isMonster=true</v>
      </c>
      <c r="AH189" s="31" t="str">
        <f>IF(C189&lt;&gt;"",CONCATENATE(" --",C189," / ",B189),"")</f>
        <v xml:space="preserve"> --Molag Kena / Molag Kena</v>
      </c>
      <c r="AI189" s="31" t="str">
        <f>IF(A189&lt;&gt;"",IF(VALUE(P189)&gt;0,CONCATENATE("[",A189,"] = true,        --",C189, " / ", B189), ""),"")</f>
        <v/>
      </c>
    </row>
    <row r="190" spans="1:35" x14ac:dyDescent="0.25">
      <c r="A190" s="13">
        <v>402</v>
      </c>
      <c r="B190" t="s">
        <v>2351</v>
      </c>
      <c r="C190" t="s">
        <v>2353</v>
      </c>
      <c r="D190" t="s">
        <v>2352</v>
      </c>
      <c r="K190" t="s">
        <v>101</v>
      </c>
      <c r="L190" t="s">
        <v>101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constants'!$E$3:$L$1002,8,FALSE),"")</f>
        <v/>
      </c>
      <c r="S190" s="28">
        <v>0</v>
      </c>
      <c r="T190" s="3" t="str">
        <f>VLOOKUP(S190,'LibSets constants'!$A$2:$B$16,2,FALSE)</f>
        <v>Included in base game</v>
      </c>
      <c r="W190" s="3" t="str">
        <f>IF(X190&lt;&gt;"",VLOOKUP(X190,'ESO zone constants'!$E$3:$L$1002,6,FALSE),"")</f>
        <v/>
      </c>
      <c r="AA190" s="3" t="str">
        <f>IF(AB190&lt;&gt;"",VLOOKUP(AB190,'ESO zone constants'!$E$3:$L$1002,6,FALSE),"")</f>
        <v/>
      </c>
      <c r="AE190" s="31" t="str">
        <f>IF(A190&lt;&gt;"",CONCATENATE("[",A190,"] = {wayshrines={")&amp;IF(M190&lt;&gt;"",CONCATENATE(M190,","),"")&amp;IF(N190&lt;&gt;"",CONCATENATE(N190,","),"")&amp;IF(O190&lt;&gt;"",CONCATENATE(O190,","),"")&amp;CONCATENATE("}")&amp;IF(VALUE(P190)&gt;0,CONCATENATE(", traitsNeeded=",P190),"")&amp;CONCATENATE(", dlcId=",S190,),"")</f>
        <v>[402] = {wayshrines={-1,-1,-1,}, dlcId=0</v>
      </c>
      <c r="AF190" s="31" t="str">
        <f>IF(A190&lt;&gt;"",IF(Q190&lt;&gt;"",CONCATENATE(", zoneIds={",Q190),"")&amp;IF(W190&lt;&gt;"",CONCATENATE(",",W190),"")&amp;IF(AA190&lt;&gt;"",CONCATENATE(",",AA190),"")&amp;IF(Q190&lt;&gt;"",CONCATENATE("}",""),"")&amp;IF(OR(K190="true",K190="false",K190&lt;&gt;""), CONCATENATE(", veteran=", K190), ""),"")</f>
        <v>, veteran=false</v>
      </c>
      <c r="AG190" s="31" t="str">
        <f>IF(A190&lt;&gt;"",IF(I190="Trial",", isTrial=true",IF(I190="Arena",", isArena=true", IF(I190="Monster",", isMonster=true",""))) &amp; IF(L190="true", CONCATENATE(", multiTrialSet=true"), ""),"")</f>
        <v/>
      </c>
      <c r="AH190" s="31" t="str">
        <f>IF(C190&lt;&gt;"",CONCATENATE(" --",C190," / ",B190),"")</f>
        <v xml:space="preserve"> --Moon Hunter / Mondjäger</v>
      </c>
      <c r="AI190" s="31" t="str">
        <f>IF(A190&lt;&gt;"",IF(VALUE(P190)&gt;0,CONCATENATE("[",A190,"] = true,        --",C190, " / ", B190), ""),"")</f>
        <v/>
      </c>
    </row>
    <row r="191" spans="1:35" x14ac:dyDescent="0.25">
      <c r="A191" s="13">
        <v>230</v>
      </c>
      <c r="B191" t="s">
        <v>1929</v>
      </c>
      <c r="C191" t="s">
        <v>1931</v>
      </c>
      <c r="D191" t="s">
        <v>1930</v>
      </c>
      <c r="K191" t="s">
        <v>101</v>
      </c>
      <c r="L191" t="s">
        <v>101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constants'!$E$3:$L$1002,8,FALSE),"")</f>
        <v/>
      </c>
      <c r="S191" s="28">
        <v>0</v>
      </c>
      <c r="T191" s="3" t="str">
        <f>VLOOKUP(S191,'LibSets constants'!$A$2:$B$16,2,FALSE)</f>
        <v>Included in base game</v>
      </c>
      <c r="W191" s="3" t="str">
        <f>IF(X191&lt;&gt;"",VLOOKUP(X191,'ESO zone constants'!$E$3:$L$1002,6,FALSE),"")</f>
        <v/>
      </c>
      <c r="AA191" s="3" t="str">
        <f>IF(AB191&lt;&gt;"",VLOOKUP(AB191,'ESO zone constants'!$E$3:$L$1002,6,FALSE),"")</f>
        <v/>
      </c>
      <c r="AE191" s="31" t="str">
        <f>IF(A191&lt;&gt;"",CONCATENATE("[",A191,"] = {wayshrines={")&amp;IF(M191&lt;&gt;"",CONCATENATE(M191,","),"")&amp;IF(N191&lt;&gt;"",CONCATENATE(N191,","),"")&amp;IF(O191&lt;&gt;"",CONCATENATE(O191,","),"")&amp;CONCATENATE("}")&amp;IF(VALUE(P191)&gt;0,CONCATENATE(", traitsNeeded=",P191),"")&amp;CONCATENATE(", dlcId=",S191,),"")</f>
        <v>[230] = {wayshrines={-1,-1,-1,}, dlcId=0</v>
      </c>
      <c r="AF191" s="31" t="str">
        <f>IF(A191&lt;&gt;"",IF(Q191&lt;&gt;"",CONCATENATE(", zoneIds={",Q191),"")&amp;IF(W191&lt;&gt;"",CONCATENATE(",",W191),"")&amp;IF(AA191&lt;&gt;"",CONCATENATE(",",AA191),"")&amp;IF(Q191&lt;&gt;"",CONCATENATE("}",""),"")&amp;IF(OR(K191="true",K191="false",K191&lt;&gt;""), CONCATENATE(", veteran=", K191), ""),"")</f>
        <v>, veteran=false</v>
      </c>
      <c r="AG191" s="31" t="str">
        <f>IF(A191&lt;&gt;"",IF(I191="Trial",", isTrial=true",IF(I191="Arena",", isArena=true", IF(I191="Monster",", isMonster=true",""))) &amp; IF(L191="true", CONCATENATE(", multiTrialSet=true"), ""),"")</f>
        <v/>
      </c>
      <c r="AH191" s="31" t="str">
        <f>IF(C191&lt;&gt;"",CONCATENATE(" --",C191," / ",B191),"")</f>
        <v xml:space="preserve"> --Moondancer / Mondtänzer</v>
      </c>
      <c r="AI191" s="31" t="str">
        <f>IF(A191&lt;&gt;"",IF(VALUE(P191)&gt;0,CONCATENATE("[",A191,"] = true,        --",C191, " / ", B191), ""),"")</f>
        <v/>
      </c>
    </row>
    <row r="192" spans="1:35" x14ac:dyDescent="0.25">
      <c r="A192" s="5">
        <v>219</v>
      </c>
      <c r="B192" t="s">
        <v>1910</v>
      </c>
      <c r="C192" t="s">
        <v>1910</v>
      </c>
      <c r="D192" t="s">
        <v>1910</v>
      </c>
      <c r="I192" t="str">
        <f t="array" ref="I192">IF(VALUE(P192)&gt;0,"Crafted",IF(OR(EXACT(A192,'LibSets constants'!#REF!)),"Monster",IF(OR(EXACT(A192,'LibSets constants'!#REF!)),"Trial",IF(OR(EXACT(A192,'LibSets constants'!#REF!)),"Arena",IF(OR(EXACT(A192,'LibSets constants'!$H$2:$H$99)),"Overland","")))))</f>
        <v>Crafted</v>
      </c>
      <c r="K192" t="s">
        <v>101</v>
      </c>
      <c r="L192" t="s">
        <v>101</v>
      </c>
      <c r="M192">
        <v>237</v>
      </c>
      <c r="N192">
        <v>237</v>
      </c>
      <c r="O192">
        <v>237</v>
      </c>
      <c r="P192">
        <v>9</v>
      </c>
      <c r="Q192" s="3" t="str">
        <f>IF(R192&lt;&gt;"",VLOOKUP(R192,'ESO zone constants'!$E$3:$L$1002,8,FALSE),"")</f>
        <v/>
      </c>
      <c r="S192" s="28">
        <v>2</v>
      </c>
      <c r="T192" s="3" t="str">
        <f>VLOOKUP(S192,'LibSets constants'!$A$2:$B$16,2,FALSE)</f>
        <v>Orsinium</v>
      </c>
      <c r="U192" s="21" t="s">
        <v>2592</v>
      </c>
      <c r="W192" s="3" t="str">
        <f>IF(X192&lt;&gt;"",VLOOKUP(X192,'ESO zone constants'!$E$3:$L$1002,6,FALSE),"")</f>
        <v/>
      </c>
      <c r="AA192" s="3" t="str">
        <f>IF(AB192&lt;&gt;"",VLOOKUP(AB192,'ESO zone constants'!$E$3:$L$1002,6,FALSE),"")</f>
        <v/>
      </c>
      <c r="AE192" s="31" t="str">
        <f>IF(A192&lt;&gt;"",CONCATENATE("[",A192,"] = {wayshrines={")&amp;IF(M192&lt;&gt;"",CONCATENATE(M192,","),"")&amp;IF(N192&lt;&gt;"",CONCATENATE(N192,","),"")&amp;IF(O192&lt;&gt;"",CONCATENATE(O192,","),"")&amp;CONCATENATE("}")&amp;IF(VALUE(P192)&gt;0,CONCATENATE(", traitsNeeded=",P192),"")&amp;CONCATENATE(", dlcId=",S192,),"")</f>
        <v>[219] = {wayshrines={237,237,237,}, traitsNeeded=9, dlcId=2</v>
      </c>
      <c r="AF192" s="31" t="str">
        <f>IF(A192&lt;&gt;"",IF(Q192&lt;&gt;"",CONCATENATE(", zoneIds={",Q192),"")&amp;IF(W192&lt;&gt;"",CONCATENATE(",",W192),"")&amp;IF(AA192&lt;&gt;"",CONCATENATE(",",AA192),"")&amp;IF(Q192&lt;&gt;"",CONCATENATE("}",""),"")&amp;IF(OR(K192="true",K192="false",K192&lt;&gt;""), CONCATENATE(", veteran=", K192), ""),"")</f>
        <v>, veteran=false</v>
      </c>
      <c r="AG192" s="31" t="str">
        <f>IF(A192&lt;&gt;"",IF(I192="Trial",", isTrial=true",IF(I192="Arena",", isArena=true", IF(I192="Monster",", isMonster=true",""))) &amp; IF(L192="true", CONCATENATE(", multiTrialSet=true"), ""),"")</f>
        <v/>
      </c>
      <c r="AH192" s="31" t="str">
        <f>IF(C192&lt;&gt;"",CONCATENATE(" --",C192," / ",B192),"")</f>
        <v xml:space="preserve"> --Morkuldin / Morkuldin</v>
      </c>
      <c r="AI192" s="31" t="str">
        <f>IF(A192&lt;&gt;"",IF(VALUE(P192)&gt;0,CONCATENATE("[",A192,"] = true,        --",C192, " / ", B192), ""),"")</f>
        <v>[219] = true,        --Morkuldin / Morkuldin</v>
      </c>
    </row>
    <row r="193" spans="1:35" x14ac:dyDescent="0.25">
      <c r="A193" s="13">
        <v>292</v>
      </c>
      <c r="B193" t="s">
        <v>2066</v>
      </c>
      <c r="C193" t="s">
        <v>2068</v>
      </c>
      <c r="D193" t="s">
        <v>2067</v>
      </c>
      <c r="K193" t="s">
        <v>101</v>
      </c>
      <c r="L193" t="s">
        <v>101</v>
      </c>
      <c r="M193">
        <v>-1</v>
      </c>
      <c r="N193">
        <v>-1</v>
      </c>
      <c r="O193">
        <v>-1</v>
      </c>
      <c r="P193">
        <v>0</v>
      </c>
      <c r="Q193" s="3" t="str">
        <f>IF(R193&lt;&gt;"",VLOOKUP(R193,'ESO zone constants'!$E$3:$L$1002,8,FALSE),"")</f>
        <v/>
      </c>
      <c r="S193" s="28">
        <v>0</v>
      </c>
      <c r="T193" s="3" t="str">
        <f>VLOOKUP(S193,'LibSets constants'!$A$2:$B$16,2,FALSE)</f>
        <v>Included in base game</v>
      </c>
      <c r="W193" s="3" t="str">
        <f>IF(X193&lt;&gt;"",VLOOKUP(X193,'ESO zone constants'!$E$3:$L$1002,6,FALSE),"")</f>
        <v/>
      </c>
      <c r="AA193" s="3" t="str">
        <f>IF(AB193&lt;&gt;"",VLOOKUP(AB193,'ESO zone constants'!$E$3:$L$1002,6,FALSE),"")</f>
        <v/>
      </c>
      <c r="AE193" s="31" t="str">
        <f>IF(A193&lt;&gt;"",CONCATENATE("[",A193,"] = {wayshrines={")&amp;IF(M193&lt;&gt;"",CONCATENATE(M193,","),"")&amp;IF(N193&lt;&gt;"",CONCATENATE(N193,","),"")&amp;IF(O193&lt;&gt;"",CONCATENATE(O193,","),"")&amp;CONCATENATE("}")&amp;IF(VALUE(P193)&gt;0,CONCATENATE(", traitsNeeded=",P193),"")&amp;CONCATENATE(", dlcId=",S193,),"")</f>
        <v>[292] = {wayshrines={-1,-1,-1,}, dlcId=0</v>
      </c>
      <c r="AF193" s="31" t="str">
        <f>IF(A193&lt;&gt;"",IF(Q193&lt;&gt;"",CONCATENATE(", zoneIds={",Q193),"")&amp;IF(W193&lt;&gt;"",CONCATENATE(",",W193),"")&amp;IF(AA193&lt;&gt;"",CONCATENATE(",",AA193),"")&amp;IF(Q193&lt;&gt;"",CONCATENATE("}",""),"")&amp;IF(OR(K193="true",K193="false",K193&lt;&gt;""), CONCATENATE(", veteran=", K193), ""),"")</f>
        <v>, veteran=false</v>
      </c>
      <c r="AG193" s="31" t="str">
        <f>IF(A193&lt;&gt;"",IF(I193="Trial",", isTrial=true",IF(I193="Arena",", isArena=true", IF(I193="Monster",", isMonster=true",""))) &amp; IF(L193="true", CONCATENATE(", multiTrialSet=true"), ""),"")</f>
        <v/>
      </c>
      <c r="AH193" s="31" t="str">
        <f>IF(C193&lt;&gt;"",CONCATENATE(" --",C193," / ",B193),"")</f>
        <v xml:space="preserve"> --Mother's Sorrow / Muttertränen</v>
      </c>
      <c r="AI193" s="31" t="str">
        <f>IF(A193&lt;&gt;"",IF(VALUE(P193)&gt;0,CONCATENATE("[",A193,"] = true,        --",C193, " / ", B193), ""),"")</f>
        <v/>
      </c>
    </row>
    <row r="194" spans="1:35" x14ac:dyDescent="0.25">
      <c r="A194" s="5">
        <v>409</v>
      </c>
      <c r="B194" t="s">
        <v>2372</v>
      </c>
      <c r="C194" t="s">
        <v>2374</v>
      </c>
      <c r="D194" t="s">
        <v>2373</v>
      </c>
      <c r="K194" t="s">
        <v>101</v>
      </c>
      <c r="L194" t="s">
        <v>101</v>
      </c>
      <c r="M194">
        <v>379</v>
      </c>
      <c r="N194">
        <v>379</v>
      </c>
      <c r="O194">
        <v>379</v>
      </c>
      <c r="P194">
        <v>0</v>
      </c>
      <c r="Q194" s="3" t="str">
        <f>IF(R194&lt;&gt;"",VLOOKUP(R194,'ESO zone constants'!$E$3:$L$1002,8,FALSE),"")</f>
        <v/>
      </c>
      <c r="S194" s="28">
        <v>12</v>
      </c>
      <c r="T194" s="3" t="str">
        <f>VLOOKUP(S194,'LibSets constants'!$A$2:$B$16,2,FALSE)</f>
        <v>Murkmire</v>
      </c>
      <c r="W194" s="3" t="str">
        <f>IF(X194&lt;&gt;"",VLOOKUP(X194,'ESO zone constants'!$E$3:$L$1002,6,FALSE),"")</f>
        <v/>
      </c>
      <c r="AA194" s="3" t="str">
        <f>IF(AB194&lt;&gt;"",VLOOKUP(AB194,'ESO zone constants'!$E$3:$L$1002,6,FALSE),"")</f>
        <v/>
      </c>
      <c r="AE194" s="31" t="str">
        <f>IF(A194&lt;&gt;"",CONCATENATE("[",A194,"] = {wayshrines={")&amp;IF(M194&lt;&gt;"",CONCATENATE(M194,","),"")&amp;IF(N194&lt;&gt;"",CONCATENATE(N194,","),"")&amp;IF(O194&lt;&gt;"",CONCATENATE(O194,","),"")&amp;CONCATENATE("}")&amp;IF(VALUE(P194)&gt;0,CONCATENATE(", traitsNeeded=",P194),"")&amp;CONCATENATE(", dlcId=",S194,),"")</f>
        <v>[409] = {wayshrines={379,379,379,}, dlcId=12</v>
      </c>
      <c r="AF194" s="31" t="str">
        <f>IF(A194&lt;&gt;"",IF(Q194&lt;&gt;"",CONCATENATE(", zoneIds={",Q194),"")&amp;IF(W194&lt;&gt;"",CONCATENATE(",",W194),"")&amp;IF(AA194&lt;&gt;"",CONCATENATE(",",AA194),"")&amp;IF(Q194&lt;&gt;"",CONCATENATE("}",""),"")&amp;IF(OR(K194="true",K194="false",K194&lt;&gt;""), CONCATENATE(", veteran=", K194), ""),"")</f>
        <v>, veteran=false</v>
      </c>
      <c r="AG194" s="31" t="str">
        <f>IF(A194&lt;&gt;"",IF(I194="Trial",", isTrial=true",IF(I194="Arena",", isArena=true", IF(I194="Monster",", isMonster=true",""))) &amp; IF(L194="true", CONCATENATE(", multiTrialSet=true"), ""),"")</f>
        <v/>
      </c>
      <c r="AH194" s="31" t="str">
        <f>IF(C194&lt;&gt;"",CONCATENATE(" --",C194," / ",B194),"")</f>
        <v xml:space="preserve"> --Naga Shaman / Nagaschamane</v>
      </c>
      <c r="AI194" s="31" t="str">
        <f>IF(A194&lt;&gt;"",IF(VALUE(P194)&gt;0,CONCATENATE("[",A194,"] = true,        --",C194, " / ", B194), ""),"")</f>
        <v/>
      </c>
    </row>
    <row r="195" spans="1:35" x14ac:dyDescent="0.25">
      <c r="A195" s="13">
        <v>98</v>
      </c>
      <c r="B195" t="s">
        <v>1614</v>
      </c>
      <c r="C195" t="s">
        <v>1616</v>
      </c>
      <c r="D195" t="s">
        <v>1615</v>
      </c>
      <c r="K195" t="s">
        <v>101</v>
      </c>
      <c r="L195" t="s">
        <v>101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constants'!$E$3:$L$1002,8,FALSE),"")</f>
        <v/>
      </c>
      <c r="S195" s="28">
        <v>0</v>
      </c>
      <c r="T195" s="3" t="str">
        <f>VLOOKUP(S195,'LibSets constants'!$A$2:$B$16,2,FALSE)</f>
        <v>Included in base game</v>
      </c>
      <c r="W195" s="3" t="str">
        <f>IF(X195&lt;&gt;"",VLOOKUP(X195,'ESO zone constants'!$E$3:$L$1002,6,FALSE),"")</f>
        <v/>
      </c>
      <c r="AA195" s="3" t="str">
        <f>IF(AB195&lt;&gt;"",VLOOKUP(AB195,'ESO zone constants'!$E$3:$L$1002,6,FALSE),"")</f>
        <v/>
      </c>
      <c r="AE195" s="31" t="str">
        <f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dlcId=",S195,),"")</f>
        <v>[98] = {wayshrines={-1,-1,-1,}, dlcId=0</v>
      </c>
      <c r="AF195" s="31" t="str">
        <f>IF(A195&lt;&gt;"",IF(Q195&lt;&gt;"",CONCATENATE(", zoneIds={",Q195),"")&amp;IF(W195&lt;&gt;"",CONCATENATE(",",W195),"")&amp;IF(AA195&lt;&gt;"",CONCATENATE(",",AA195),"")&amp;IF(Q195&lt;&gt;"",CONCATENATE("}",""),"")&amp;IF(OR(K195="true",K195="false",K195&lt;&gt;""), CONCATENATE(", veteran=", K195), ""),"")</f>
        <v>, veteran=false</v>
      </c>
      <c r="AG195" s="31" t="str">
        <f>IF(A195&lt;&gt;"",IF(I195="Trial",", isTrial=true",IF(I195="Arena",", isArena=true", IF(I195="Monster",", isMonster=true",""))) &amp; IF(L195="true", CONCATENATE(", multiTrialSet=true"), ""),"")</f>
        <v/>
      </c>
      <c r="AH195" s="31" t="str">
        <f>IF(C195&lt;&gt;"",CONCATENATE(" --",C195," / ",B195),"")</f>
        <v xml:space="preserve"> --Necropotence / Nekropotenz</v>
      </c>
      <c r="AI195" s="31" t="str">
        <f>IF(A195&lt;&gt;"",IF(VALUE(P195)&gt;0,CONCATENATE("[",A195,"] = true,        --",C195, " / ", B195), ""),"")</f>
        <v/>
      </c>
    </row>
    <row r="196" spans="1:35" x14ac:dyDescent="0.25">
      <c r="A196" s="5">
        <v>168</v>
      </c>
      <c r="B196" t="s">
        <v>15</v>
      </c>
      <c r="C196" t="s">
        <v>15</v>
      </c>
      <c r="D196" t="s">
        <v>1796</v>
      </c>
      <c r="I196" t="s">
        <v>2556</v>
      </c>
      <c r="J196">
        <v>1</v>
      </c>
      <c r="K196" t="s">
        <v>2465</v>
      </c>
      <c r="L196" t="s">
        <v>101</v>
      </c>
      <c r="M196">
        <v>-1</v>
      </c>
      <c r="N196">
        <v>-1</v>
      </c>
      <c r="O196">
        <v>-1</v>
      </c>
      <c r="P196">
        <v>0</v>
      </c>
      <c r="Q196" s="3">
        <f>IF(R196&lt;&gt;"",VLOOKUP(R196,'ESO zone constants'!$E$3:$L$1002,8,FALSE),"")</f>
        <v>932</v>
      </c>
      <c r="R196" t="s">
        <v>55</v>
      </c>
      <c r="S196" s="28">
        <v>0</v>
      </c>
      <c r="T196" s="3" t="str">
        <f>VLOOKUP(S196,'LibSets constants'!$A$2:$B$16,2,FALSE)</f>
        <v>Included in base game</v>
      </c>
      <c r="U196" t="s">
        <v>2573</v>
      </c>
      <c r="W196" s="3" t="str">
        <f>IF(X196&lt;&gt;"",VLOOKUP(X196,'ESO zone constants'!$E$3:$L$1002,6,FALSE),"")</f>
        <v/>
      </c>
      <c r="AA196" s="32" t="str">
        <f>IF(AB196&lt;&gt;"",VLOOKUP(AB196,'ESO zone constants'!$E$3:$L$1002,6,FALSE),"")</f>
        <v/>
      </c>
      <c r="AE196" s="31" t="str">
        <f>IF(A196&lt;&gt;"",CONCATENATE("[",A196,"] = {wayshrines={")&amp;IF(M196&lt;&gt;"",CONCATENATE(M196,","),"")&amp;IF(N196&lt;&gt;"",CONCATENATE(N196,","),"")&amp;IF(O196&lt;&gt;"",CONCATENATE(O196,","),"")&amp;CONCATENATE("}")&amp;IF(VALUE(P196)&gt;0,CONCATENATE(", traitsNeeded=",P196),"")&amp;CONCATENATE(", dlcId=",S196,),"")</f>
        <v>[168] = {wayshrines={-1,-1,-1,}, dlcId=0</v>
      </c>
      <c r="AF196" s="31" t="str">
        <f>IF(A196&lt;&gt;"",IF(Q196&lt;&gt;"",CONCATENATE(", zoneIds={",Q196),"")&amp;IF(W196&lt;&gt;"",CONCATENATE(",",W196),"")&amp;IF(AA196&lt;&gt;"",CONCATENATE(",",AA196),"")&amp;IF(Q196&lt;&gt;"",CONCATENATE("}",""),"")&amp;IF(OR(K196="true",K196="false",K196&lt;&gt;""), CONCATENATE(", veteran=", K196), ""),"")</f>
        <v>, zoneIds={932}, veteran={EQUIP_TYPE_HEAD=true, EQUIP_TYPE_SHOULDERS=false}</v>
      </c>
      <c r="AG196" s="31" t="str">
        <f>IF(A196&lt;&gt;"",IF(I196="Trial",", isTrial=true",IF(I196="Arena",", isArena=true", IF(I196="Monster",", isMonster=true",""))) &amp; IF(L196="true", CONCATENATE(", multiTrialSet=true"), ""),"")</f>
        <v>, isMonster=true</v>
      </c>
      <c r="AH196" s="31" t="str">
        <f>IF(C196&lt;&gt;"",CONCATENATE(" --",C196," / ",B196),"")</f>
        <v xml:space="preserve"> --Nerien'eth / Nerien'eth</v>
      </c>
      <c r="AI196" s="31" t="str">
        <f>IF(A196&lt;&gt;"",IF(VALUE(P196)&gt;0,CONCATENATE("[",A196,"] = true,        --",C196, " / ", B196), ""),"")</f>
        <v/>
      </c>
    </row>
    <row r="197" spans="1:35" x14ac:dyDescent="0.25">
      <c r="A197" s="13">
        <v>300</v>
      </c>
      <c r="B197" t="s">
        <v>2090</v>
      </c>
      <c r="C197" t="s">
        <v>2092</v>
      </c>
      <c r="D197" t="s">
        <v>2091</v>
      </c>
      <c r="K197" t="s">
        <v>101</v>
      </c>
      <c r="L197" t="s">
        <v>101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constants'!$E$3:$L$1002,8,FALSE),"")</f>
        <v/>
      </c>
      <c r="S197" s="28">
        <v>0</v>
      </c>
      <c r="T197" s="3" t="str">
        <f>VLOOKUP(S197,'LibSets constants'!$A$2:$B$16,2,FALSE)</f>
        <v>Included in base game</v>
      </c>
      <c r="W197" s="3" t="str">
        <f>IF(X197&lt;&gt;"",VLOOKUP(X197,'ESO zone constants'!$E$3:$L$1002,6,FALSE),"")</f>
        <v/>
      </c>
      <c r="AA197" s="3" t="str">
        <f>IF(AB197&lt;&gt;"",VLOOKUP(AB197,'ESO zone constants'!$E$3:$L$1002,6,FALSE),"")</f>
        <v/>
      </c>
      <c r="AE197" s="31" t="str">
        <f>IF(A197&lt;&gt;"",CONCATENATE("[",A197,"] = {wayshrines={")&amp;IF(M197&lt;&gt;"",CONCATENATE(M197,","),"")&amp;IF(N197&lt;&gt;"",CONCATENATE(N197,","),"")&amp;IF(O197&lt;&gt;"",CONCATENATE(O197,","),"")&amp;CONCATENATE("}")&amp;IF(VALUE(P197)&gt;0,CONCATENATE(", traitsNeeded=",P197),"")&amp;CONCATENATE(", dlcId=",S197,),"")</f>
        <v>[300] = {wayshrines={-1,-1,-1,}, dlcId=0</v>
      </c>
      <c r="AF197" s="31" t="str">
        <f>IF(A197&lt;&gt;"",IF(Q197&lt;&gt;"",CONCATENATE(", zoneIds={",Q197),"")&amp;IF(W197&lt;&gt;"",CONCATENATE(",",W197),"")&amp;IF(AA197&lt;&gt;"",CONCATENATE(",",AA197),"")&amp;IF(Q197&lt;&gt;"",CONCATENATE("}",""),"")&amp;IF(OR(K197="true",K197="false",K197&lt;&gt;""), CONCATENATE(", veteran=", K197), ""),"")</f>
        <v>, veteran=false</v>
      </c>
      <c r="AG197" s="31" t="str">
        <f>IF(A197&lt;&gt;"",IF(I197="Trial",", isTrial=true",IF(I197="Arena",", isArena=true", IF(I197="Monster",", isMonster=true",""))) &amp; IF(L197="true", CONCATENATE(", multiTrialSet=true"), ""),"")</f>
        <v/>
      </c>
      <c r="AH197" s="31" t="str">
        <f>IF(C197&lt;&gt;"",CONCATENATE(" --",C197," / ",B197),"")</f>
        <v xml:space="preserve"> --Netch's Touch / Berührung des Netch</v>
      </c>
      <c r="AI197" s="31" t="str">
        <f>IF(A197&lt;&gt;"",IF(VALUE(P197)&gt;0,CONCATENATE("[",A197,"] = true,        --",C197, " / ", B197), ""),"")</f>
        <v/>
      </c>
    </row>
    <row r="198" spans="1:35" x14ac:dyDescent="0.25">
      <c r="A198" s="13">
        <v>34</v>
      </c>
      <c r="B198" t="s">
        <v>1434</v>
      </c>
      <c r="C198" t="s">
        <v>1436</v>
      </c>
      <c r="D198" t="s">
        <v>1435</v>
      </c>
      <c r="K198" t="s">
        <v>101</v>
      </c>
      <c r="L198" t="s">
        <v>101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constants'!$E$3:$L$1002,8,FALSE),"")</f>
        <v/>
      </c>
      <c r="S198" s="28">
        <v>0</v>
      </c>
      <c r="T198" s="3" t="str">
        <f>VLOOKUP(S198,'LibSets constants'!$A$2:$B$16,2,FALSE)</f>
        <v>Included in base game</v>
      </c>
      <c r="W198" s="3" t="str">
        <f>IF(X198&lt;&gt;"",VLOOKUP(X198,'ESO zone constants'!$E$3:$L$1002,6,FALSE),"")</f>
        <v/>
      </c>
      <c r="AA198" s="3" t="str">
        <f>IF(AB198&lt;&gt;"",VLOOKUP(AB198,'ESO zone constants'!$E$3:$L$1002,6,FALSE),"")</f>
        <v/>
      </c>
      <c r="AE198" s="31" t="str">
        <f>IF(A198&lt;&gt;"",CONCATENATE("[",A198,"] = {wayshrines={")&amp;IF(M198&lt;&gt;"",CONCATENATE(M198,","),"")&amp;IF(N198&lt;&gt;"",CONCATENATE(N198,","),"")&amp;IF(O198&lt;&gt;"",CONCATENATE(O198,","),"")&amp;CONCATENATE("}")&amp;IF(VALUE(P198)&gt;0,CONCATENATE(", traitsNeeded=",P198),"")&amp;CONCATENATE(", dlcId=",S198,),"")</f>
        <v>[34] = {wayshrines={-1,-1,-1,}, dlcId=0</v>
      </c>
      <c r="AF198" s="31" t="str">
        <f>IF(A198&lt;&gt;"",IF(Q198&lt;&gt;"",CONCATENATE(", zoneIds={",Q198),"")&amp;IF(W198&lt;&gt;"",CONCATENATE(",",W198),"")&amp;IF(AA198&lt;&gt;"",CONCATENATE(",",AA198),"")&amp;IF(Q198&lt;&gt;"",CONCATENATE("}",""),"")&amp;IF(OR(K198="true",K198="false",K198&lt;&gt;""), CONCATENATE(", veteran=", K198), ""),"")</f>
        <v>, veteran=false</v>
      </c>
      <c r="AG198" s="31" t="str">
        <f>IF(A198&lt;&gt;"",IF(I198="Trial",", isTrial=true",IF(I198="Arena",", isArena=true", IF(I198="Monster",", isMonster=true",""))) &amp; IF(L198="true", CONCATENATE(", multiTrialSet=true"), ""),"")</f>
        <v/>
      </c>
      <c r="AH198" s="31" t="str">
        <f>IF(C198&lt;&gt;"",CONCATENATE(" --",C198," / ",B198),"")</f>
        <v xml:space="preserve"> --Night Mother's Embrace / Umarmung der Mutter der Nacht</v>
      </c>
      <c r="AI198" s="31" t="str">
        <f>IF(A198&lt;&gt;"",IF(VALUE(P198)&gt;0,CONCATENATE("[",A198,"] = true,        --",C198, " / ", B198), ""),"")</f>
        <v/>
      </c>
    </row>
    <row r="199" spans="1:35" x14ac:dyDescent="0.25">
      <c r="A199" s="5">
        <v>51</v>
      </c>
      <c r="B199" t="s">
        <v>1473</v>
      </c>
      <c r="C199" t="s">
        <v>1475</v>
      </c>
      <c r="D199" t="s">
        <v>1474</v>
      </c>
      <c r="I199" t="str">
        <f t="array" ref="I199">IF(VALUE(P199)&gt;0,"Crafted",IF(OR(EXACT(A199,'LibSets constants'!#REF!)),"Monster",IF(OR(EXACT(A199,'LibSets constants'!#REF!)),"Trial",IF(OR(EXACT(A199,'LibSets constants'!#REF!)),"Arena",IF(OR(EXACT(A199,'LibSets constants'!$H$2:$H$99)),"Overland","")))))</f>
        <v>Crafted</v>
      </c>
      <c r="K199" t="s">
        <v>101</v>
      </c>
      <c r="L199" t="s">
        <v>101</v>
      </c>
      <c r="M199">
        <v>34</v>
      </c>
      <c r="N199">
        <v>156</v>
      </c>
      <c r="O199">
        <v>118</v>
      </c>
      <c r="P199">
        <v>6</v>
      </c>
      <c r="Q199" s="3" t="str">
        <f>IF(R199&lt;&gt;"",VLOOKUP(R199,'ESO zone constants'!$E$3:$L$1002,8,FALSE),"")</f>
        <v/>
      </c>
      <c r="S199" s="28">
        <v>0</v>
      </c>
      <c r="T199" s="3" t="str">
        <f>VLOOKUP(S199,'LibSets constants'!$A$2:$B$16,2,FALSE)</f>
        <v>Included in base game</v>
      </c>
      <c r="U199" s="21" t="s">
        <v>2592</v>
      </c>
      <c r="W199" s="3" t="str">
        <f>IF(X199&lt;&gt;"",VLOOKUP(X199,'ESO zone constants'!$E$3:$L$1002,6,FALSE),"")</f>
        <v/>
      </c>
      <c r="AA199" s="3" t="str">
        <f>IF(AB199&lt;&gt;"",VLOOKUP(AB199,'ESO zone constants'!$E$3:$L$1002,6,FALSE),"")</f>
        <v/>
      </c>
      <c r="AE199" s="31" t="str">
        <f>IF(A199&lt;&gt;"",CONCATENATE("[",A199,"] = {wayshrines={")&amp;IF(M199&lt;&gt;"",CONCATENATE(M199,","),"")&amp;IF(N199&lt;&gt;"",CONCATENATE(N199,","),"")&amp;IF(O199&lt;&gt;"",CONCATENATE(O199,","),"")&amp;CONCATENATE("}")&amp;IF(VALUE(P199)&gt;0,CONCATENATE(", traitsNeeded=",P199),"")&amp;CONCATENATE(", dlcId=",S199,),"")</f>
        <v>[51] = {wayshrines={34,156,118,}, traitsNeeded=6, dlcId=0</v>
      </c>
      <c r="AF199" s="31" t="str">
        <f>IF(A199&lt;&gt;"",IF(Q199&lt;&gt;"",CONCATENATE(", zoneIds={",Q199),"")&amp;IF(W199&lt;&gt;"",CONCATENATE(",",W199),"")&amp;IF(AA199&lt;&gt;"",CONCATENATE(",",AA199),"")&amp;IF(Q199&lt;&gt;"",CONCATENATE("}",""),"")&amp;IF(OR(K199="true",K199="false",K199&lt;&gt;""), CONCATENATE(", veteran=", K199), ""),"")</f>
        <v>, veteran=false</v>
      </c>
      <c r="AG199" s="31" t="str">
        <f>IF(A199&lt;&gt;"",IF(I199="Trial",", isTrial=true",IF(I199="Arena",", isArena=true", IF(I199="Monster",", isMonster=true",""))) &amp; IF(L199="true", CONCATENATE(", multiTrialSet=true"), ""),"")</f>
        <v/>
      </c>
      <c r="AH199" s="31" t="str">
        <f>IF(C199&lt;&gt;"",CONCATENATE(" --",C199," / ",B199),"")</f>
        <v xml:space="preserve"> --Night Mother's Gaze / Blick der Mutter der Nacht</v>
      </c>
      <c r="AI199" s="31" t="str">
        <f>IF(A199&lt;&gt;"",IF(VALUE(P199)&gt;0,CONCATENATE("[",A199,"] = true,        --",C199, " / ", B199), ""),"")</f>
        <v>[51] = true,        --Night Mother's Gaze / Blick der Mutter der Nacht</v>
      </c>
    </row>
    <row r="200" spans="1:35" x14ac:dyDescent="0.25">
      <c r="A200" s="13">
        <v>112</v>
      </c>
      <c r="B200" t="s">
        <v>1655</v>
      </c>
      <c r="C200" t="s">
        <v>1657</v>
      </c>
      <c r="D200" t="s">
        <v>1656</v>
      </c>
      <c r="K200" t="s">
        <v>101</v>
      </c>
      <c r="L200" t="s">
        <v>101</v>
      </c>
      <c r="M200">
        <v>-1</v>
      </c>
      <c r="N200">
        <v>-1</v>
      </c>
      <c r="O200">
        <v>-1</v>
      </c>
      <c r="P200">
        <v>0</v>
      </c>
      <c r="Q200" s="3" t="str">
        <f>IF(R200&lt;&gt;"",VLOOKUP(R200,'ESO zone constants'!$E$3:$L$1002,8,FALSE),"")</f>
        <v/>
      </c>
      <c r="S200" s="28">
        <v>0</v>
      </c>
      <c r="T200" s="3" t="str">
        <f>VLOOKUP(S200,'LibSets constants'!$A$2:$B$16,2,FALSE)</f>
        <v>Included in base game</v>
      </c>
      <c r="W200" s="3" t="str">
        <f>IF(X200&lt;&gt;"",VLOOKUP(X200,'ESO zone constants'!$E$3:$L$1002,6,FALSE),"")</f>
        <v/>
      </c>
      <c r="AA200" s="3" t="str">
        <f>IF(AB200&lt;&gt;"",VLOOKUP(AB200,'ESO zone constants'!$E$3:$L$1002,6,FALSE),"")</f>
        <v/>
      </c>
      <c r="AE200" s="31" t="str">
        <f>IF(A200&lt;&gt;"",CONCATENATE("[",A200,"] = {wayshrines={")&amp;IF(M200&lt;&gt;"",CONCATENATE(M200,","),"")&amp;IF(N200&lt;&gt;"",CONCATENATE(N200,","),"")&amp;IF(O200&lt;&gt;"",CONCATENATE(O200,","),"")&amp;CONCATENATE("}")&amp;IF(VALUE(P200)&gt;0,CONCATENATE(", traitsNeeded=",P200),"")&amp;CONCATENATE(", dlcId=",S200,),"")</f>
        <v>[112] = {wayshrines={-1,-1,-1,}, dlcId=0</v>
      </c>
      <c r="AF200" s="31" t="str">
        <f>IF(A200&lt;&gt;"",IF(Q200&lt;&gt;"",CONCATENATE(", zoneIds={",Q200),"")&amp;IF(W200&lt;&gt;"",CONCATENATE(",",W200),"")&amp;IF(AA200&lt;&gt;"",CONCATENATE(",",AA200),"")&amp;IF(Q200&lt;&gt;"",CONCATENATE("}",""),"")&amp;IF(OR(K200="true",K200="false",K200&lt;&gt;""), CONCATENATE(", veteran=", K200), ""),"")</f>
        <v>, veteran=false</v>
      </c>
      <c r="AG200" s="31" t="str">
        <f>IF(A200&lt;&gt;"",IF(I200="Trial",", isTrial=true",IF(I200="Arena",", isArena=true", IF(I200="Monster",", isMonster=true",""))) &amp; IF(L200="true", CONCATENATE(", multiTrialSet=true"), ""),"")</f>
        <v/>
      </c>
      <c r="AH200" s="31" t="str">
        <f>IF(C200&lt;&gt;"",CONCATENATE(" --",C200," / ",B200),"")</f>
        <v xml:space="preserve"> --Night Terror / Nachtschrecken</v>
      </c>
      <c r="AI200" s="31" t="str">
        <f>IF(A200&lt;&gt;"",IF(VALUE(P200)&gt;0,CONCATENATE("[",A200,"] = true,        --",C200, " / ", B200), ""),"")</f>
        <v/>
      </c>
    </row>
    <row r="201" spans="1:35" x14ac:dyDescent="0.25">
      <c r="A201" s="5">
        <v>167</v>
      </c>
      <c r="B201" t="s">
        <v>1794</v>
      </c>
      <c r="C201" t="s">
        <v>16</v>
      </c>
      <c r="D201" t="s">
        <v>1795</v>
      </c>
      <c r="I201" t="s">
        <v>2556</v>
      </c>
      <c r="J201">
        <v>2</v>
      </c>
      <c r="K201" t="s">
        <v>2465</v>
      </c>
      <c r="L201" t="s">
        <v>101</v>
      </c>
      <c r="M201">
        <v>-1</v>
      </c>
      <c r="N201">
        <v>-1</v>
      </c>
      <c r="O201">
        <v>-1</v>
      </c>
      <c r="P201">
        <v>0</v>
      </c>
      <c r="Q201" s="3">
        <f>IF(R201&lt;&gt;"",VLOOKUP(R201,'ESO zone constants'!$E$3:$L$1002,8,FALSE),"")</f>
        <v>931</v>
      </c>
      <c r="R201" t="s">
        <v>56</v>
      </c>
      <c r="S201" s="28">
        <v>0</v>
      </c>
      <c r="T201" s="3" t="str">
        <f>VLOOKUP(S201,'LibSets constants'!$A$2:$B$16,2,FALSE)</f>
        <v>Included in base game</v>
      </c>
      <c r="U201" t="s">
        <v>2574</v>
      </c>
      <c r="W201" s="3" t="str">
        <f>IF(X201&lt;&gt;"",VLOOKUP(X201,'ESO zone constants'!$E$3:$L$1002,6,FALSE),"")</f>
        <v/>
      </c>
      <c r="AA201" s="32" t="str">
        <f>IF(AB201&lt;&gt;"",VLOOKUP(AB201,'ESO zone constants'!$E$3:$L$1002,6,FALSE),"")</f>
        <v/>
      </c>
      <c r="AE201" s="31" t="str">
        <f>IF(A201&lt;&gt;"",CONCATENATE("[",A201,"] = {wayshrines={")&amp;IF(M201&lt;&gt;"",CONCATENATE(M201,","),"")&amp;IF(N201&lt;&gt;"",CONCATENATE(N201,","),"")&amp;IF(O201&lt;&gt;"",CONCATENATE(O201,","),"")&amp;CONCATENATE("}")&amp;IF(VALUE(P201)&gt;0,CONCATENATE(", traitsNeeded=",P201),"")&amp;CONCATENATE(", dlcId=",S201,),"")</f>
        <v>[167] = {wayshrines={-1,-1,-1,}, dlcId=0</v>
      </c>
      <c r="AF201" s="31" t="str">
        <f>IF(A201&lt;&gt;"",IF(Q201&lt;&gt;"",CONCATENATE(", zoneIds={",Q201),"")&amp;IF(W201&lt;&gt;"",CONCATENATE(",",W201),"")&amp;IF(AA201&lt;&gt;"",CONCATENATE(",",AA201),"")&amp;IF(Q201&lt;&gt;"",CONCATENATE("}",""),"")&amp;IF(OR(K201="true",K201="false",K201&lt;&gt;""), CONCATENATE(", veteran=", K201), ""),"")</f>
        <v>, zoneIds={931}, veteran={EQUIP_TYPE_HEAD=true, EQUIP_TYPE_SHOULDERS=false}</v>
      </c>
      <c r="AG201" s="31" t="str">
        <f>IF(A201&lt;&gt;"",IF(I201="Trial",", isTrial=true",IF(I201="Arena",", isArena=true", IF(I201="Monster",", isMonster=true",""))) &amp; IF(L201="true", CONCATENATE(", multiTrialSet=true"), ""),"")</f>
        <v>, isMonster=true</v>
      </c>
      <c r="AH201" s="31" t="str">
        <f>IF(C201&lt;&gt;"",CONCATENATE(" --",C201," / ",B201),"")</f>
        <v xml:space="preserve"> --Nightflame / Nachtflamme</v>
      </c>
      <c r="AI201" s="31" t="str">
        <f>IF(A201&lt;&gt;"",IF(VALUE(P201)&gt;0,CONCATENATE("[",A201,"] = true,        --",C201, " / ", B201), ""),"")</f>
        <v/>
      </c>
    </row>
    <row r="202" spans="1:35" x14ac:dyDescent="0.25">
      <c r="A202" s="5">
        <v>40</v>
      </c>
      <c r="B202" t="s">
        <v>85</v>
      </c>
      <c r="C202" t="s">
        <v>1451</v>
      </c>
      <c r="D202" t="s">
        <v>1450</v>
      </c>
      <c r="I202" t="str">
        <f t="array" ref="I202">IF(VALUE(P202)&gt;0,"Crafted",IF(OR(EXACT(A202,'LibSets constants'!#REF!)),"Monster",IF(OR(EXACT(A202,'LibSets constants'!#REF!)),"Trial",IF(OR(EXACT(A202,'LibSets constants'!#REF!)),"Arena",IF(OR(EXACT(A202,'LibSets constants'!$H$2:$H$99)),"Overland","")))))</f>
        <v>Crafted</v>
      </c>
      <c r="K202" t="s">
        <v>101</v>
      </c>
      <c r="L202" t="s">
        <v>101</v>
      </c>
      <c r="M202">
        <v>216</v>
      </c>
      <c r="N202">
        <v>121</v>
      </c>
      <c r="O202">
        <v>65</v>
      </c>
      <c r="P202">
        <v>2</v>
      </c>
      <c r="Q202" s="3" t="str">
        <f>IF(R202&lt;&gt;"",VLOOKUP(R202,'ESO zone constants'!$E$3:$L$1002,8,FALSE),"")</f>
        <v/>
      </c>
      <c r="S202" s="28">
        <v>0</v>
      </c>
      <c r="T202" s="3" t="str">
        <f>VLOOKUP(S202,'LibSets constants'!$A$2:$B$16,2,FALSE)</f>
        <v>Included in base game</v>
      </c>
      <c r="U202" s="21" t="s">
        <v>2592</v>
      </c>
      <c r="W202" s="3" t="str">
        <f>IF(X202&lt;&gt;"",VLOOKUP(X202,'ESO zone constants'!$E$3:$L$1002,6,FALSE),"")</f>
        <v/>
      </c>
      <c r="AA202" s="3" t="str">
        <f>IF(AB202&lt;&gt;"",VLOOKUP(AB202,'ESO zone constants'!$E$3:$L$1002,6,FALSE),"")</f>
        <v/>
      </c>
      <c r="AE202" s="31" t="str">
        <f>IF(A202&lt;&gt;"",CONCATENATE("[",A202,"] = {wayshrines={")&amp;IF(M202&lt;&gt;"",CONCATENATE(M202,","),"")&amp;IF(N202&lt;&gt;"",CONCATENATE(N202,","),"")&amp;IF(O202&lt;&gt;"",CONCATENATE(O202,","),"")&amp;CONCATENATE("}")&amp;IF(VALUE(P202)&gt;0,CONCATENATE(", traitsNeeded=",P202),"")&amp;CONCATENATE(", dlcId=",S202,),"")</f>
        <v>[40] = {wayshrines={216,121,65,}, traitsNeeded=2, dlcId=0</v>
      </c>
      <c r="AF202" s="31" t="str">
        <f>IF(A202&lt;&gt;"",IF(Q202&lt;&gt;"",CONCATENATE(", zoneIds={",Q202),"")&amp;IF(W202&lt;&gt;"",CONCATENATE(",",W202),"")&amp;IF(AA202&lt;&gt;"",CONCATENATE(",",AA202),"")&amp;IF(Q202&lt;&gt;"",CONCATENATE("}",""),"")&amp;IF(OR(K202="true",K202="false",K202&lt;&gt;""), CONCATENATE(", veteran=", K202), ""),"")</f>
        <v>, veteran=false</v>
      </c>
      <c r="AG202" s="31" t="str">
        <f>IF(A202&lt;&gt;"",IF(I202="Trial",", isTrial=true",IF(I202="Arena",", isArena=true", IF(I202="Monster",", isMonster=true",""))) &amp; IF(L202="true", CONCATENATE(", multiTrialSet=true"), ""),"")</f>
        <v/>
      </c>
      <c r="AH202" s="31" t="str">
        <f>IF(C202&lt;&gt;"",CONCATENATE(" --",C202," / ",B202),"")</f>
        <v xml:space="preserve"> --Night's Silence / Stille der Nacht </v>
      </c>
      <c r="AI202" s="31" t="str">
        <f>IF(A202&lt;&gt;"",IF(VALUE(P202)&gt;0,CONCATENATE("[",A202,"] = true,        --",C202, " / ", B202), ""),"")</f>
        <v xml:space="preserve">[40] = true,        --Night's Silence / Stille der Nacht </v>
      </c>
    </row>
    <row r="203" spans="1:35" x14ac:dyDescent="0.25">
      <c r="A203" s="13">
        <v>72</v>
      </c>
      <c r="B203" t="s">
        <v>1536</v>
      </c>
      <c r="C203" t="s">
        <v>1538</v>
      </c>
      <c r="D203" t="s">
        <v>1537</v>
      </c>
      <c r="K203" t="s">
        <v>101</v>
      </c>
      <c r="L203" t="s">
        <v>101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constants'!$E$3:$L$1002,8,FALSE),"")</f>
        <v/>
      </c>
      <c r="S203" s="28">
        <v>0</v>
      </c>
      <c r="T203" s="3" t="str">
        <f>VLOOKUP(S203,'LibSets constants'!$A$2:$B$16,2,FALSE)</f>
        <v>Included in base game</v>
      </c>
      <c r="W203" s="3" t="str">
        <f>IF(X203&lt;&gt;"",VLOOKUP(X203,'ESO zone constants'!$E$3:$L$1002,6,FALSE),"")</f>
        <v/>
      </c>
      <c r="AA203" s="3" t="str">
        <f>IF(AB203&lt;&gt;"",VLOOKUP(AB203,'ESO zone constants'!$E$3:$L$1002,6,FALSE),"")</f>
        <v/>
      </c>
      <c r="AE203" s="31" t="str">
        <f>IF(A203&lt;&gt;"",CONCATENATE("[",A203,"] = {wayshrines={")&amp;IF(M203&lt;&gt;"",CONCATENATE(M203,","),"")&amp;IF(N203&lt;&gt;"",CONCATENATE(N203,","),"")&amp;IF(O203&lt;&gt;"",CONCATENATE(O203,","),"")&amp;CONCATENATE("}")&amp;IF(VALUE(P203)&gt;0,CONCATENATE(", traitsNeeded=",P203),"")&amp;CONCATENATE(", dlcId=",S203,),"")</f>
        <v>[72] = {wayshrines={-1,-1,-1,}, dlcId=0</v>
      </c>
      <c r="AF203" s="31" t="str">
        <f>IF(A203&lt;&gt;"",IF(Q203&lt;&gt;"",CONCATENATE(", zoneIds={",Q203),"")&amp;IF(W203&lt;&gt;"",CONCATENATE(",",W203),"")&amp;IF(AA203&lt;&gt;"",CONCATENATE(",",AA203),"")&amp;IF(Q203&lt;&gt;"",CONCATENATE("}",""),"")&amp;IF(OR(K203="true",K203="false",K203&lt;&gt;""), CONCATENATE(", veteran=", K203), ""),"")</f>
        <v>, veteran=false</v>
      </c>
      <c r="AG203" s="31" t="str">
        <f>IF(A203&lt;&gt;"",IF(I203="Trial",", isTrial=true",IF(I203="Arena",", isArena=true", IF(I203="Monster",", isMonster=true",""))) &amp; IF(L203="true", CONCATENATE(", multiTrialSet=true"), ""),"")</f>
        <v/>
      </c>
      <c r="AH203" s="31" t="str">
        <f>IF(C203&lt;&gt;"",CONCATENATE(" --",C203," / ",B203),"")</f>
        <v xml:space="preserve"> --Nikulas' Heavy Armor / Nikulas' schwere Rüstung</v>
      </c>
      <c r="AI203" s="31" t="str">
        <f>IF(A203&lt;&gt;"",IF(VALUE(P203)&gt;0,CONCATENATE("[",A203,"] = true,        --",C203, " / ", B203), ""),"")</f>
        <v/>
      </c>
    </row>
    <row r="204" spans="1:35" x14ac:dyDescent="0.25">
      <c r="A204" s="13">
        <v>46</v>
      </c>
      <c r="B204" t="s">
        <v>1458</v>
      </c>
      <c r="C204" t="s">
        <v>1460</v>
      </c>
      <c r="D204" t="s">
        <v>1459</v>
      </c>
      <c r="K204" t="s">
        <v>101</v>
      </c>
      <c r="L204" t="s">
        <v>101</v>
      </c>
      <c r="M204">
        <v>-1</v>
      </c>
      <c r="N204">
        <v>-1</v>
      </c>
      <c r="O204">
        <v>-1</v>
      </c>
      <c r="P204">
        <v>0</v>
      </c>
      <c r="Q204" s="3" t="str">
        <f>IF(R204&lt;&gt;"",VLOOKUP(R204,'ESO zone constants'!$E$3:$L$1002,8,FALSE),"")</f>
        <v/>
      </c>
      <c r="S204" s="28">
        <v>0</v>
      </c>
      <c r="T204" s="3" t="str">
        <f>VLOOKUP(S204,'LibSets constants'!$A$2:$B$16,2,FALSE)</f>
        <v>Included in base game</v>
      </c>
      <c r="W204" s="3" t="str">
        <f>IF(X204&lt;&gt;"",VLOOKUP(X204,'ESO zone constants'!$E$3:$L$1002,6,FALSE),"")</f>
        <v/>
      </c>
      <c r="AA204" s="3" t="str">
        <f>IF(AB204&lt;&gt;"",VLOOKUP(AB204,'ESO zone constants'!$E$3:$L$1002,6,FALSE),"")</f>
        <v/>
      </c>
      <c r="AE204" s="31" t="str">
        <f>IF(A204&lt;&gt;"",CONCATENATE("[",A204,"] = {wayshrines={")&amp;IF(M204&lt;&gt;"",CONCATENATE(M204,","),"")&amp;IF(N204&lt;&gt;"",CONCATENATE(N204,","),"")&amp;IF(O204&lt;&gt;"",CONCATENATE(O204,","),"")&amp;CONCATENATE("}")&amp;IF(VALUE(P204)&gt;0,CONCATENATE(", traitsNeeded=",P204),"")&amp;CONCATENATE(", dlcId=",S204,),"")</f>
        <v>[46] = {wayshrines={-1,-1,-1,}, dlcId=0</v>
      </c>
      <c r="AF204" s="31" t="str">
        <f>IF(A204&lt;&gt;"",IF(Q204&lt;&gt;"",CONCATENATE(", zoneIds={",Q204),"")&amp;IF(W204&lt;&gt;"",CONCATENATE(",",W204),"")&amp;IF(AA204&lt;&gt;"",CONCATENATE(",",AA204),"")&amp;IF(Q204&lt;&gt;"",CONCATENATE("}",""),"")&amp;IF(OR(K204="true",K204="false",K204&lt;&gt;""), CONCATENATE(", veteran=", K204), ""),"")</f>
        <v>, veteran=false</v>
      </c>
      <c r="AG204" s="31" t="str">
        <f>IF(A204&lt;&gt;"",IF(I204="Trial",", isTrial=true",IF(I204="Arena",", isArena=true", IF(I204="Monster",", isMonster=true",""))) &amp; IF(L204="true", CONCATENATE(", multiTrialSet=true"), ""),"")</f>
        <v/>
      </c>
      <c r="AH204" s="31" t="str">
        <f>IF(C204&lt;&gt;"",CONCATENATE(" --",C204," / ",B204),"")</f>
        <v xml:space="preserve"> --Noble Duelist's Silks / Seide des edlen Duellanten</v>
      </c>
      <c r="AI204" s="31" t="str">
        <f>IF(A204&lt;&gt;"",IF(VALUE(P204)&gt;0,CONCATENATE("[",A204,"] = true,        --",C204, " / ", B204), ""),"")</f>
        <v/>
      </c>
    </row>
    <row r="205" spans="1:35" x14ac:dyDescent="0.25">
      <c r="A205" s="5">
        <v>176</v>
      </c>
      <c r="B205" t="s">
        <v>1808</v>
      </c>
      <c r="C205" t="s">
        <v>1810</v>
      </c>
      <c r="D205" t="s">
        <v>1809</v>
      </c>
      <c r="I205" t="str">
        <f t="array" ref="I205">IF(VALUE(P205)&gt;0,"Crafted",IF(OR(EXACT(A205,'LibSets constants'!#REF!)),"Monster",IF(OR(EXACT(A205,'LibSets constants'!#REF!)),"Trial",IF(OR(EXACT(A205,'LibSets constants'!#REF!)),"Arena",IF(OR(EXACT(A205,'LibSets constants'!$H$2:$H$99)),"Overland","")))))</f>
        <v>Crafted</v>
      </c>
      <c r="K205" t="s">
        <v>101</v>
      </c>
      <c r="L205" t="s">
        <v>101</v>
      </c>
      <c r="M205">
        <v>199</v>
      </c>
      <c r="N205">
        <v>201</v>
      </c>
      <c r="O205">
        <v>203</v>
      </c>
      <c r="P205">
        <v>7</v>
      </c>
      <c r="Q205" s="3" t="str">
        <f>IF(R205&lt;&gt;"",VLOOKUP(R205,'ESO zone constants'!$E$3:$L$1002,8,FALSE),"")</f>
        <v/>
      </c>
      <c r="S205" s="28">
        <v>1</v>
      </c>
      <c r="T205" s="3" t="str">
        <f>VLOOKUP(S205,'LibSets constants'!$A$2:$B$16,2,FALSE)</f>
        <v>Imperial City</v>
      </c>
      <c r="U205" s="21" t="s">
        <v>2592</v>
      </c>
      <c r="W205" s="3" t="str">
        <f>IF(X205&lt;&gt;"",VLOOKUP(X205,'ESO zone constants'!$E$3:$L$1002,6,FALSE),"")</f>
        <v/>
      </c>
      <c r="AA205" s="3" t="str">
        <f>IF(AB205&lt;&gt;"",VLOOKUP(AB205,'ESO zone constants'!$E$3:$L$1002,6,FALSE),"")</f>
        <v/>
      </c>
      <c r="AE205" s="31" t="str">
        <f>IF(A205&lt;&gt;"",CONCATENATE("[",A205,"] = {wayshrines={")&amp;IF(M205&lt;&gt;"",CONCATENATE(M205,","),"")&amp;IF(N205&lt;&gt;"",CONCATENATE(N205,","),"")&amp;IF(O205&lt;&gt;"",CONCATENATE(O205,","),"")&amp;CONCATENATE("}")&amp;IF(VALUE(P205)&gt;0,CONCATENATE(", traitsNeeded=",P205),"")&amp;CONCATENATE(", dlcId=",S205,),"")</f>
        <v>[176] = {wayshrines={199,201,203,}, traitsNeeded=7, dlcId=1</v>
      </c>
      <c r="AF205" s="31" t="str">
        <f>IF(A205&lt;&gt;"",IF(Q205&lt;&gt;"",CONCATENATE(", zoneIds={",Q205),"")&amp;IF(W205&lt;&gt;"",CONCATENATE(",",W205),"")&amp;IF(AA205&lt;&gt;"",CONCATENATE(",",AA205),"")&amp;IF(Q205&lt;&gt;"",CONCATENATE("}",""),"")&amp;IF(OR(K205="true",K205="false",K205&lt;&gt;""), CONCATENATE(", veteran=", K205), ""),"")</f>
        <v>, veteran=false</v>
      </c>
      <c r="AG205" s="31" t="str">
        <f>IF(A205&lt;&gt;"",IF(I205="Trial",", isTrial=true",IF(I205="Arena",", isArena=true", IF(I205="Monster",", isMonster=true",""))) &amp; IF(L205="true", CONCATENATE(", multiTrialSet=true"), ""),"")</f>
        <v/>
      </c>
      <c r="AH205" s="31" t="str">
        <f>IF(C205&lt;&gt;"",CONCATENATE(" --",C205," / ",B205),"")</f>
        <v xml:space="preserve"> --Noble's Conquest / Adelssieg</v>
      </c>
      <c r="AI205" s="31" t="str">
        <f>IF(A205&lt;&gt;"",IF(VALUE(P205)&gt;0,CONCATENATE("[",A205,"] = true,        --",C205, " / ", B205), ""),"")</f>
        <v>[176] = true,        --Noble's Conquest / Adelssieg</v>
      </c>
    </row>
    <row r="206" spans="1:35" x14ac:dyDescent="0.25">
      <c r="A206" s="5">
        <v>387</v>
      </c>
      <c r="B206" t="s">
        <v>2315</v>
      </c>
      <c r="C206" t="s">
        <v>2317</v>
      </c>
      <c r="D206" t="s">
        <v>2316</v>
      </c>
      <c r="I206" t="str">
        <f t="array" ref="I206">IF(VALUE(P206)&gt;0,"Crafted",IF(OR(EXACT(A206,'LibSets constants'!#REF!)),"Monster",IF(OR(EXACT(A206,'LibSets constants'!#REF!)),"Trial",IF(OR(EXACT(A206,'LibSets constants'!#REF!)),"Arena",IF(OR(EXACT(A206,'LibSets constants'!$H$2:$H$99)),"Overland","")))))</f>
        <v>Crafted</v>
      </c>
      <c r="K206" t="s">
        <v>101</v>
      </c>
      <c r="L206" t="s">
        <v>101</v>
      </c>
      <c r="M206">
        <v>354</v>
      </c>
      <c r="N206">
        <v>354</v>
      </c>
      <c r="O206">
        <v>354</v>
      </c>
      <c r="P206">
        <v>9</v>
      </c>
      <c r="Q206" s="3" t="str">
        <f>IF(R206&lt;&gt;"",VLOOKUP(R206,'ESO zone constants'!$E$3:$L$1002,8,FALSE),"")</f>
        <v/>
      </c>
      <c r="S206" s="28">
        <v>10</v>
      </c>
      <c r="T206" s="3" t="str">
        <f>VLOOKUP(S206,'LibSets constants'!$A$2:$B$16,2,FALSE)</f>
        <v>Summerset</v>
      </c>
      <c r="U206" s="21" t="s">
        <v>2592</v>
      </c>
      <c r="W206" s="3" t="str">
        <f>IF(X206&lt;&gt;"",VLOOKUP(X206,'ESO zone constants'!$E$3:$L$1002,6,FALSE),"")</f>
        <v/>
      </c>
      <c r="AA206" s="3" t="str">
        <f>IF(AB206&lt;&gt;"",VLOOKUP(AB206,'ESO zone constants'!$E$3:$L$1002,6,FALSE),"")</f>
        <v/>
      </c>
      <c r="AE206" s="31" t="str">
        <f>IF(A206&lt;&gt;"",CONCATENATE("[",A206,"] = {wayshrines={")&amp;IF(M206&lt;&gt;"",CONCATENATE(M206,","),"")&amp;IF(N206&lt;&gt;"",CONCATENATE(N206,","),"")&amp;IF(O206&lt;&gt;"",CONCATENATE(O206,","),"")&amp;CONCATENATE("}")&amp;IF(VALUE(P206)&gt;0,CONCATENATE(", traitsNeeded=",P206),"")&amp;CONCATENATE(", dlcId=",S206,),"")</f>
        <v>[387] = {wayshrines={354,354,354,}, traitsNeeded=9, dlcId=10</v>
      </c>
      <c r="AF206" s="31" t="str">
        <f>IF(A206&lt;&gt;"",IF(Q206&lt;&gt;"",CONCATENATE(", zoneIds={",Q206),"")&amp;IF(W206&lt;&gt;"",CONCATENATE(",",W206),"")&amp;IF(AA206&lt;&gt;"",CONCATENATE(",",AA206),"")&amp;IF(Q206&lt;&gt;"",CONCATENATE("}",""),"")&amp;IF(OR(K206="true",K206="false",K206&lt;&gt;""), CONCATENATE(", veteran=", K206), ""),"")</f>
        <v>, veteran=false</v>
      </c>
      <c r="AG206" s="31" t="str">
        <f>IF(A206&lt;&gt;"",IF(I206="Trial",", isTrial=true",IF(I206="Arena",", isArena=true", IF(I206="Monster",", isMonster=true",""))) &amp; IF(L206="true", CONCATENATE(", multiTrialSet=true"), ""),"")</f>
        <v/>
      </c>
      <c r="AH206" s="31" t="str">
        <f>IF(C206&lt;&gt;"",CONCATENATE(" --",C206," / ",B206),"")</f>
        <v xml:space="preserve"> --Nocturnal's Favor / Nocturnals Gunst</v>
      </c>
      <c r="AI206" s="31" t="str">
        <f>IF(A206&lt;&gt;"",IF(VALUE(P206)&gt;0,CONCATENATE("[",A206,"] = true,        --",C206, " / ", B206), ""),"")</f>
        <v>[387] = true,        --Nocturnal's Favor / Nocturnals Gunst</v>
      </c>
    </row>
    <row r="207" spans="1:35" x14ac:dyDescent="0.25">
      <c r="A207" s="13">
        <v>91</v>
      </c>
      <c r="B207" t="s">
        <v>1593</v>
      </c>
      <c r="C207" t="s">
        <v>1595</v>
      </c>
      <c r="D207" t="s">
        <v>1594</v>
      </c>
      <c r="K207" t="s">
        <v>101</v>
      </c>
      <c r="L207" t="s">
        <v>101</v>
      </c>
      <c r="M207">
        <v>-1</v>
      </c>
      <c r="N207">
        <v>-1</v>
      </c>
      <c r="O207">
        <v>-1</v>
      </c>
      <c r="P207">
        <v>0</v>
      </c>
      <c r="Q207" s="3" t="str">
        <f>IF(R207&lt;&gt;"",VLOOKUP(R207,'ESO zone constants'!$E$3:$L$1002,8,FALSE),"")</f>
        <v/>
      </c>
      <c r="S207" s="28">
        <v>0</v>
      </c>
      <c r="T207" s="3" t="str">
        <f>VLOOKUP(S207,'LibSets constants'!$A$2:$B$16,2,FALSE)</f>
        <v>Included in base game</v>
      </c>
      <c r="W207" s="3" t="str">
        <f>IF(X207&lt;&gt;"",VLOOKUP(X207,'ESO zone constants'!$E$3:$L$1002,6,FALSE),"")</f>
        <v/>
      </c>
      <c r="AA207" s="3" t="str">
        <f>IF(AB207&lt;&gt;"",VLOOKUP(AB207,'ESO zone constants'!$E$3:$L$1002,6,FALSE),"")</f>
        <v/>
      </c>
      <c r="AE207" s="31" t="str">
        <f>IF(A207&lt;&gt;"",CONCATENATE("[",A207,"] = {wayshrines={")&amp;IF(M207&lt;&gt;"",CONCATENATE(M207,","),"")&amp;IF(N207&lt;&gt;"",CONCATENATE(N207,","),"")&amp;IF(O207&lt;&gt;"",CONCATENATE(O207,","),"")&amp;CONCATENATE("}")&amp;IF(VALUE(P207)&gt;0,CONCATENATE(", traitsNeeded=",P207),"")&amp;CONCATENATE(", dlcId=",S207,),"")</f>
        <v>[91] = {wayshrines={-1,-1,-1,}, dlcId=0</v>
      </c>
      <c r="AF207" s="31" t="str">
        <f>IF(A207&lt;&gt;"",IF(Q207&lt;&gt;"",CONCATENATE(", zoneIds={",Q207),"")&amp;IF(W207&lt;&gt;"",CONCATENATE(",",W207),"")&amp;IF(AA207&lt;&gt;"",CONCATENATE(",",AA207),"")&amp;IF(Q207&lt;&gt;"",CONCATENATE("}",""),"")&amp;IF(OR(K207="true",K207="false",K207&lt;&gt;""), CONCATENATE(", veteran=", K207), ""),"")</f>
        <v>, veteran=false</v>
      </c>
      <c r="AG207" s="31" t="str">
        <f>IF(A207&lt;&gt;"",IF(I207="Trial",", isTrial=true",IF(I207="Arena",", isArena=true", IF(I207="Monster",", isMonster=true",""))) &amp; IF(L207="true", CONCATENATE(", multiTrialSet=true"), ""),"")</f>
        <v/>
      </c>
      <c r="AH207" s="31" t="str">
        <f>IF(C207&lt;&gt;"",CONCATENATE(" --",C207," / ",B207),"")</f>
        <v xml:space="preserve"> --Oblivion's Edge / Vorteil des Vergessens</v>
      </c>
      <c r="AI207" s="31" t="str">
        <f>IF(A207&lt;&gt;"",IF(VALUE(P207)&gt;0,CONCATENATE("[",A207,"] = true,        --",C207, " / ", B207), ""),"")</f>
        <v/>
      </c>
    </row>
    <row r="208" spans="1:35" x14ac:dyDescent="0.25">
      <c r="A208" s="5">
        <v>73</v>
      </c>
      <c r="B208" t="s">
        <v>1539</v>
      </c>
      <c r="C208" t="s">
        <v>1541</v>
      </c>
      <c r="D208" t="s">
        <v>1540</v>
      </c>
      <c r="I208" t="str">
        <f t="array" ref="I208">IF(VALUE(P208)&gt;0,"Crafted",IF(OR(EXACT(A208,'LibSets constants'!#REF!)),"Monster",IF(OR(EXACT(A208,'LibSets constants'!#REF!)),"Trial",IF(OR(EXACT(A208,'LibSets constants'!#REF!)),"Arena",IF(OR(EXACT(A208,'LibSets constants'!$H$2:$H$99)),"Overland","")))))</f>
        <v>Crafted</v>
      </c>
      <c r="K208" t="s">
        <v>101</v>
      </c>
      <c r="L208" t="s">
        <v>101</v>
      </c>
      <c r="M208">
        <v>135</v>
      </c>
      <c r="N208">
        <v>135</v>
      </c>
      <c r="O208">
        <v>135</v>
      </c>
      <c r="P208">
        <v>8</v>
      </c>
      <c r="Q208" s="3" t="str">
        <f>IF(R208&lt;&gt;"",VLOOKUP(R208,'ESO zone constants'!$E$3:$L$1002,8,FALSE),"")</f>
        <v/>
      </c>
      <c r="S208" s="28">
        <v>0</v>
      </c>
      <c r="T208" s="3" t="str">
        <f>VLOOKUP(S208,'LibSets constants'!$A$2:$B$16,2,FALSE)</f>
        <v>Included in base game</v>
      </c>
      <c r="U208" s="21" t="s">
        <v>2592</v>
      </c>
      <c r="W208" s="3" t="str">
        <f>IF(X208&lt;&gt;"",VLOOKUP(X208,'ESO zone constants'!$E$3:$L$1002,6,FALSE),"")</f>
        <v/>
      </c>
      <c r="AA208" s="3" t="str">
        <f>IF(AB208&lt;&gt;"",VLOOKUP(AB208,'ESO zone constants'!$E$3:$L$1002,6,FALSE),"")</f>
        <v/>
      </c>
      <c r="AE208" s="31" t="str">
        <f>IF(A208&lt;&gt;"",CONCATENATE("[",A208,"] = {wayshrines={")&amp;IF(M208&lt;&gt;"",CONCATENATE(M208,","),"")&amp;IF(N208&lt;&gt;"",CONCATENATE(N208,","),"")&amp;IF(O208&lt;&gt;"",CONCATENATE(O208,","),"")&amp;CONCATENATE("}")&amp;IF(VALUE(P208)&gt;0,CONCATENATE(", traitsNeeded=",P208),"")&amp;CONCATENATE(", dlcId=",S208,),"")</f>
        <v>[73] = {wayshrines={135,135,135,}, traitsNeeded=8, dlcId=0</v>
      </c>
      <c r="AF208" s="31" t="str">
        <f>IF(A208&lt;&gt;"",IF(Q208&lt;&gt;"",CONCATENATE(", zoneIds={",Q208),"")&amp;IF(W208&lt;&gt;"",CONCATENATE(",",W208),"")&amp;IF(AA208&lt;&gt;"",CONCATENATE(",",AA208),"")&amp;IF(Q208&lt;&gt;"",CONCATENATE("}",""),"")&amp;IF(OR(K208="true",K208="false",K208&lt;&gt;""), CONCATENATE(", veteran=", K208), ""),"")</f>
        <v>, veteran=false</v>
      </c>
      <c r="AG208" s="31" t="str">
        <f>IF(A208&lt;&gt;"",IF(I208="Trial",", isTrial=true",IF(I208="Arena",", isArena=true", IF(I208="Monster",", isMonster=true",""))) &amp; IF(L208="true", CONCATENATE(", multiTrialSet=true"), ""),"")</f>
        <v/>
      </c>
      <c r="AH208" s="31" t="str">
        <f>IF(C208&lt;&gt;"",CONCATENATE(" --",C208," / ",B208),"")</f>
        <v xml:space="preserve"> --Oblivion's Foe / Erinnerung</v>
      </c>
      <c r="AI208" s="31" t="str">
        <f>IF(A208&lt;&gt;"",IF(VALUE(P208)&gt;0,CONCATENATE("[",A208,"] = true,        --",C208, " / ", B208), ""),"")</f>
        <v>[73] = true,        --Oblivion's Foe / Erinnerung</v>
      </c>
    </row>
    <row r="209" spans="1:35" x14ac:dyDescent="0.25">
      <c r="A209" s="13">
        <v>284</v>
      </c>
      <c r="B209" t="s">
        <v>2042</v>
      </c>
      <c r="C209" t="s">
        <v>2044</v>
      </c>
      <c r="D209" t="s">
        <v>2043</v>
      </c>
      <c r="K209" t="s">
        <v>101</v>
      </c>
      <c r="L209" t="s">
        <v>101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constants'!$E$3:$L$1002,8,FALSE),"")</f>
        <v/>
      </c>
      <c r="S209" s="28">
        <v>0</v>
      </c>
      <c r="T209" s="3" t="str">
        <f>VLOOKUP(S209,'LibSets constants'!$A$2:$B$16,2,FALSE)</f>
        <v>Included in base game</v>
      </c>
      <c r="W209" s="3" t="str">
        <f>IF(X209&lt;&gt;"",VLOOKUP(X209,'ESO zone constants'!$E$3:$L$1002,6,FALSE),"")</f>
        <v/>
      </c>
      <c r="AA209" s="3" t="str">
        <f>IF(AB209&lt;&gt;"",VLOOKUP(AB209,'ESO zone constants'!$E$3:$L$1002,6,FALSE),"")</f>
        <v/>
      </c>
      <c r="AE209" s="31" t="str">
        <f>IF(A209&lt;&gt;"",CONCATENATE("[",A209,"] = {wayshrines={")&amp;IF(M209&lt;&gt;"",CONCATENATE(M209,","),"")&amp;IF(N209&lt;&gt;"",CONCATENATE(N209,","),"")&amp;IF(O209&lt;&gt;"",CONCATENATE(O209,","),"")&amp;CONCATENATE("}")&amp;IF(VALUE(P209)&gt;0,CONCATENATE(", traitsNeeded=",P209),"")&amp;CONCATENATE(", dlcId=",S209,),"")</f>
        <v>[284] = {wayshrines={-1,-1,-1,}, dlcId=0</v>
      </c>
      <c r="AF209" s="31" t="str">
        <f>IF(A209&lt;&gt;"",IF(Q209&lt;&gt;"",CONCATENATE(", zoneIds={",Q209),"")&amp;IF(W209&lt;&gt;"",CONCATENATE(",",W209),"")&amp;IF(AA209&lt;&gt;"",CONCATENATE(",",AA209),"")&amp;IF(Q209&lt;&gt;"",CONCATENATE("}",""),"")&amp;IF(OR(K209="true",K209="false",K209&lt;&gt;""), CONCATENATE(", veteran=", K209), ""),"")</f>
        <v>, veteran=false</v>
      </c>
      <c r="AG209" s="31" t="str">
        <f>IF(A209&lt;&gt;"",IF(I209="Trial",", isTrial=true",IF(I209="Arena",", isArena=true", IF(I209="Monster",", isMonster=true",""))) &amp; IF(L209="true", CONCATENATE(", multiTrialSet=true"), ""),"")</f>
        <v/>
      </c>
      <c r="AH209" s="31" t="str">
        <f>IF(C209&lt;&gt;"",CONCATENATE(" --",C209," / ",B209),"")</f>
        <v xml:space="preserve"> --Order of Diagna / Orden von Diagna</v>
      </c>
      <c r="AI209" s="31" t="str">
        <f>IF(A209&lt;&gt;"",IF(VALUE(P209)&gt;0,CONCATENATE("[",A209,"] = true,        --",C209, " / ", B209), ""),"")</f>
        <v/>
      </c>
    </row>
    <row r="210" spans="1:35" x14ac:dyDescent="0.25">
      <c r="A210" s="5">
        <v>84</v>
      </c>
      <c r="B210" t="s">
        <v>1572</v>
      </c>
      <c r="C210" t="s">
        <v>1574</v>
      </c>
      <c r="D210" t="s">
        <v>1573</v>
      </c>
      <c r="I210" t="str">
        <f t="array" ref="I210">IF(VALUE(P210)&gt;0,"Crafted",IF(OR(EXACT(A210,'LibSets constants'!#REF!)),"Monster",IF(OR(EXACT(A210,'LibSets constants'!#REF!)),"Trial",IF(OR(EXACT(A210,'LibSets constants'!#REF!)),"Arena",IF(OR(EXACT(A210,'LibSets constants'!$H$2:$H$99)),"Overland","")))))</f>
        <v>Crafted</v>
      </c>
      <c r="K210" t="s">
        <v>101</v>
      </c>
      <c r="L210" t="s">
        <v>101</v>
      </c>
      <c r="M210">
        <v>-2</v>
      </c>
      <c r="N210">
        <v>-2</v>
      </c>
      <c r="O210">
        <v>-2</v>
      </c>
      <c r="P210">
        <v>8</v>
      </c>
      <c r="Q210" s="3" t="str">
        <f>IF(R210&lt;&gt;"",VLOOKUP(R210,'ESO zone constants'!$E$3:$L$1002,8,FALSE),"")</f>
        <v/>
      </c>
      <c r="S210" s="28">
        <v>0</v>
      </c>
      <c r="T210" s="3" t="str">
        <f>VLOOKUP(S210,'LibSets constants'!$A$2:$B$16,2,FALSE)</f>
        <v>Included in base game</v>
      </c>
      <c r="U210" s="21" t="s">
        <v>2592</v>
      </c>
      <c r="W210" s="3" t="str">
        <f>IF(X210&lt;&gt;"",VLOOKUP(X210,'ESO zone constants'!$E$3:$L$1002,6,FALSE),"")</f>
        <v/>
      </c>
      <c r="AA210" s="3" t="str">
        <f>IF(AB210&lt;&gt;"",VLOOKUP(AB210,'ESO zone constants'!$E$3:$L$1002,6,FALSE),"")</f>
        <v/>
      </c>
      <c r="AE210" s="31" t="str">
        <f>IF(A210&lt;&gt;"",CONCATENATE("[",A210,"] = {wayshrines={")&amp;IF(M210&lt;&gt;"",CONCATENATE(M210,","),"")&amp;IF(N210&lt;&gt;"",CONCATENATE(N210,","),"")&amp;IF(O210&lt;&gt;"",CONCATENATE(O210,","),"")&amp;CONCATENATE("}")&amp;IF(VALUE(P210)&gt;0,CONCATENATE(", traitsNeeded=",P210),"")&amp;CONCATENATE(", dlcId=",S210,),"")</f>
        <v>[84] = {wayshrines={-2,-2,-2,}, traitsNeeded=8, dlcId=0</v>
      </c>
      <c r="AF210" s="31" t="str">
        <f>IF(A210&lt;&gt;"",IF(Q210&lt;&gt;"",CONCATENATE(", zoneIds={",Q210),"")&amp;IF(W210&lt;&gt;"",CONCATENATE(",",W210),"")&amp;IF(AA210&lt;&gt;"",CONCATENATE(",",AA210),"")&amp;IF(Q210&lt;&gt;"",CONCATENATE("}",""),"")&amp;IF(OR(K210="true",K210="false",K210&lt;&gt;""), CONCATENATE(", veteran=", K210), ""),"")</f>
        <v>, veteran=false</v>
      </c>
      <c r="AG210" s="31" t="str">
        <f>IF(A210&lt;&gt;"",IF(I210="Trial",", isTrial=true",IF(I210="Arena",", isArena=true", IF(I210="Monster",", isMonster=true",""))) &amp; IF(L210="true", CONCATENATE(", multiTrialSet=true"), ""),"")</f>
        <v/>
      </c>
      <c r="AH210" s="31" t="str">
        <f>IF(C210&lt;&gt;"",CONCATENATE(" --",C210," / ",B210),"")</f>
        <v xml:space="preserve"> --Orgnum's Scales / Orgnums Schuppen</v>
      </c>
      <c r="AI210" s="31" t="str">
        <f>IF(A210&lt;&gt;"",IF(VALUE(P210)&gt;0,CONCATENATE("[",A210,"] = true,        --",C210, " / ", B210), ""),"")</f>
        <v>[84] = true,        --Orgnum's Scales / Orgnums Schuppen</v>
      </c>
    </row>
    <row r="211" spans="1:35" x14ac:dyDescent="0.25">
      <c r="A211" s="13">
        <v>193</v>
      </c>
      <c r="B211" t="s">
        <v>1844</v>
      </c>
      <c r="C211" t="s">
        <v>1846</v>
      </c>
      <c r="D211" t="s">
        <v>1845</v>
      </c>
      <c r="K211" t="s">
        <v>101</v>
      </c>
      <c r="L211" t="s">
        <v>101</v>
      </c>
      <c r="M211">
        <v>-1</v>
      </c>
      <c r="N211">
        <v>-1</v>
      </c>
      <c r="O211">
        <v>-1</v>
      </c>
      <c r="P211">
        <v>0</v>
      </c>
      <c r="Q211" s="3">
        <f>IF(R211&lt;&gt;"",VLOOKUP(R211,'ESO zone constants'!$E$3:$L$1002,8,FALSE),"")</f>
        <v>38</v>
      </c>
      <c r="R211" t="s">
        <v>57</v>
      </c>
      <c r="S211" s="28">
        <v>0</v>
      </c>
      <c r="T211" s="3" t="str">
        <f>VLOOKUP(S211,'LibSets constants'!$A$2:$B$16,2,FALSE)</f>
        <v>Included in base game</v>
      </c>
      <c r="W211" s="3" t="str">
        <f>IF(X211&lt;&gt;"",VLOOKUP(X211,'ESO zone constants'!$E$3:$L$1002,6,FALSE),"")</f>
        <v/>
      </c>
      <c r="AA211" s="3" t="str">
        <f>IF(AB211&lt;&gt;"",VLOOKUP(AB211,'ESO zone constants'!$E$3:$L$1002,6,FALSE),"")</f>
        <v/>
      </c>
      <c r="AE211" s="31" t="str">
        <f>IF(A211&lt;&gt;"",CONCATENATE("[",A211,"] = {wayshrines={")&amp;IF(M211&lt;&gt;"",CONCATENATE(M211,","),"")&amp;IF(N211&lt;&gt;"",CONCATENATE(N211,","),"")&amp;IF(O211&lt;&gt;"",CONCATENATE(O211,","),"")&amp;CONCATENATE("}")&amp;IF(VALUE(P211)&gt;0,CONCATENATE(", traitsNeeded=",P211),"")&amp;CONCATENATE(", dlcId=",S211,),"")</f>
        <v>[193] = {wayshrines={-1,-1,-1,}, dlcId=0</v>
      </c>
      <c r="AF211" s="31" t="str">
        <f>IF(A211&lt;&gt;"",IF(Q211&lt;&gt;"",CONCATENATE(", zoneIds={",Q211),"")&amp;IF(W211&lt;&gt;"",CONCATENATE(",",W211),"")&amp;IF(AA211&lt;&gt;"",CONCATENATE(",",AA211),"")&amp;IF(Q211&lt;&gt;"",CONCATENATE("}",""),"")&amp;IF(OR(K211="true",K211="false",K211&lt;&gt;""), CONCATENATE(", veteran=", K211), ""),"")</f>
        <v>, zoneIds={38}, veteran=false</v>
      </c>
      <c r="AG211" s="31" t="str">
        <f>IF(A211&lt;&gt;"",IF(I211="Trial",", isTrial=true",IF(I211="Arena",", isArena=true", IF(I211="Monster",", isMonster=true",""))) &amp; IF(L211="true", CONCATENATE(", multiTrialSet=true"), ""),"")</f>
        <v/>
      </c>
      <c r="AH211" s="31" t="str">
        <f>IF(C211&lt;&gt;"",CONCATENATE(" --",C211," / ",B211),"")</f>
        <v xml:space="preserve"> --Overwhelming Surge / Überwältigende Woge</v>
      </c>
      <c r="AI211" s="31" t="str">
        <f>IF(A211&lt;&gt;"",IF(VALUE(P211)&gt;0,CONCATENATE("[",A211,"] = true,        --",C211, " / ", B211), ""),"")</f>
        <v/>
      </c>
    </row>
    <row r="212" spans="1:35" x14ac:dyDescent="0.25">
      <c r="A212" s="13">
        <v>214</v>
      </c>
      <c r="B212" t="s">
        <v>1897</v>
      </c>
      <c r="C212" t="s">
        <v>1897</v>
      </c>
      <c r="D212" t="s">
        <v>1897</v>
      </c>
      <c r="I212" t="s">
        <v>2468</v>
      </c>
      <c r="K212" t="s">
        <v>101</v>
      </c>
      <c r="L212" t="s">
        <v>101</v>
      </c>
      <c r="M212">
        <v>-1</v>
      </c>
      <c r="N212">
        <v>-1</v>
      </c>
      <c r="O212">
        <v>-1</v>
      </c>
      <c r="P212">
        <v>0</v>
      </c>
      <c r="Q212" s="3">
        <f>IF(R212&lt;&gt;"",VLOOKUP(R212,'ESO zone constants'!$E$3:$L$1002,8,FALSE),"")</f>
        <v>677</v>
      </c>
      <c r="R212" t="s">
        <v>499</v>
      </c>
      <c r="S212" s="28">
        <v>2</v>
      </c>
      <c r="T212" s="3" t="str">
        <f>VLOOKUP(S212,'LibSets constants'!$A$2:$B$16,2,FALSE)</f>
        <v>Orsinium</v>
      </c>
      <c r="U212" t="s">
        <v>2591</v>
      </c>
      <c r="W212" s="3" t="str">
        <f>IF(X212&lt;&gt;"",VLOOKUP(X212,'ESO zone constants'!$E$3:$L$1002,6,FALSE),"")</f>
        <v/>
      </c>
      <c r="AA212" s="3" t="str">
        <f>IF(AB212&lt;&gt;"",VLOOKUP(AB212,'ESO zone constants'!$E$3:$L$1002,6,FALSE),"")</f>
        <v/>
      </c>
      <c r="AE212" s="31" t="str">
        <f>IF(A212&lt;&gt;"",CONCATENATE("[",A212,"] = {wayshrines={")&amp;IF(M212&lt;&gt;"",CONCATENATE(M212,","),"")&amp;IF(N212&lt;&gt;"",CONCATENATE(N212,","),"")&amp;IF(O212&lt;&gt;"",CONCATENATE(O212,","),"")&amp;CONCATENATE("}")&amp;IF(VALUE(P212)&gt;0,CONCATENATE(", traitsNeeded=",P212),"")&amp;CONCATENATE(", dlcId=",S212,),"")</f>
        <v>[214] = {wayshrines={-1,-1,-1,}, dlcId=2</v>
      </c>
      <c r="AF212" s="31" t="str">
        <f>IF(A212&lt;&gt;"",IF(Q212&lt;&gt;"",CONCATENATE(", zoneIds={",Q212),"")&amp;IF(W212&lt;&gt;"",CONCATENATE(",",W212),"")&amp;IF(AA212&lt;&gt;"",CONCATENATE(",",AA212),"")&amp;IF(Q212&lt;&gt;"",CONCATENATE("}",""),"")&amp;IF(OR(K212="true",K212="false",K212&lt;&gt;""), CONCATENATE(", veteran=", K212), ""),"")</f>
        <v>, zoneIds={677}, veteran=false</v>
      </c>
      <c r="AG212" s="31" t="str">
        <f>IF(A212&lt;&gt;"",IF(I212="Trial",", isTrial=true",IF(I212="Arena",", isArena=true", IF(I212="Monster",", isMonster=true",""))) &amp; IF(L212="true", CONCATENATE(", multiTrialSet=true"), ""),"")</f>
        <v>, isArena=true</v>
      </c>
      <c r="AH212" s="31" t="str">
        <f>IF(C212&lt;&gt;"",CONCATENATE(" --",C212," / ",B212),"")</f>
        <v xml:space="preserve"> --Para Bellum / Para Bellum</v>
      </c>
      <c r="AI212" s="31" t="str">
        <f>IF(A212&lt;&gt;"",IF(VALUE(P212)&gt;0,CONCATENATE("[",A212,"] = true,        --",C212, " / ", B212), ""),"")</f>
        <v/>
      </c>
    </row>
    <row r="213" spans="1:35" x14ac:dyDescent="0.25">
      <c r="A213" s="5">
        <v>242</v>
      </c>
      <c r="B213" t="s">
        <v>1962</v>
      </c>
      <c r="C213" t="s">
        <v>1964</v>
      </c>
      <c r="D213" t="s">
        <v>1963</v>
      </c>
      <c r="I213" t="str">
        <f t="array" ref="I213">IF(VALUE(P213)&gt;0,"Crafted",IF(OR(EXACT(A213,'LibSets constants'!#REF!)),"Monster",IF(OR(EXACT(A213,'LibSets constants'!#REF!)),"Trial",IF(OR(EXACT(A213,'LibSets constants'!#REF!)),"Arena",IF(OR(EXACT(A213,'LibSets constants'!$H$2:$H$99)),"Overland","")))))</f>
        <v>Crafted</v>
      </c>
      <c r="K213" t="s">
        <v>101</v>
      </c>
      <c r="L213" t="s">
        <v>101</v>
      </c>
      <c r="M213">
        <v>254</v>
      </c>
      <c r="N213">
        <v>254</v>
      </c>
      <c r="O213">
        <v>254</v>
      </c>
      <c r="P213">
        <v>9</v>
      </c>
      <c r="Q213" s="3" t="str">
        <f>IF(R213&lt;&gt;"",VLOOKUP(R213,'ESO zone constants'!$E$3:$L$1002,8,FALSE),"")</f>
        <v/>
      </c>
      <c r="S213" s="28">
        <v>4</v>
      </c>
      <c r="T213" s="3" t="str">
        <f>VLOOKUP(S213,'LibSets constants'!$A$2:$B$16,2,FALSE)</f>
        <v>Dark Brotherhood</v>
      </c>
      <c r="U213" s="21" t="s">
        <v>2592</v>
      </c>
      <c r="W213" s="3" t="str">
        <f>IF(X213&lt;&gt;"",VLOOKUP(X213,'ESO zone constants'!$E$3:$L$1002,6,FALSE),"")</f>
        <v/>
      </c>
      <c r="AA213" s="3" t="str">
        <f>IF(AB213&lt;&gt;"",VLOOKUP(AB213,'ESO zone constants'!$E$3:$L$1002,6,FALSE),"")</f>
        <v/>
      </c>
      <c r="AE213" s="31" t="str">
        <f>IF(A213&lt;&gt;"",CONCATENATE("[",A213,"] = {wayshrines={")&amp;IF(M213&lt;&gt;"",CONCATENATE(M213,","),"")&amp;IF(N213&lt;&gt;"",CONCATENATE(N213,","),"")&amp;IF(O213&lt;&gt;"",CONCATENATE(O213,","),"")&amp;CONCATENATE("}")&amp;IF(VALUE(P213)&gt;0,CONCATENATE(", traitsNeeded=",P213),"")&amp;CONCATENATE(", dlcId=",S213,),"")</f>
        <v>[242] = {wayshrines={254,254,254,}, traitsNeeded=9, dlcId=4</v>
      </c>
      <c r="AF213" s="31" t="str">
        <f>IF(A213&lt;&gt;"",IF(Q213&lt;&gt;"",CONCATENATE(", zoneIds={",Q213),"")&amp;IF(W213&lt;&gt;"",CONCATENATE(",",W213),"")&amp;IF(AA213&lt;&gt;"",CONCATENATE(",",AA213),"")&amp;IF(Q213&lt;&gt;"",CONCATENATE("}",""),"")&amp;IF(OR(K213="true",K213="false",K213&lt;&gt;""), CONCATENATE(", veteran=", K213), ""),"")</f>
        <v>, veteran=false</v>
      </c>
      <c r="AG213" s="31" t="str">
        <f>IF(A213&lt;&gt;"",IF(I213="Trial",", isTrial=true",IF(I213="Arena",", isArena=true", IF(I213="Monster",", isMonster=true",""))) &amp; IF(L213="true", CONCATENATE(", multiTrialSet=true"), ""),"")</f>
        <v/>
      </c>
      <c r="AH213" s="31" t="str">
        <f>IF(C213&lt;&gt;"",CONCATENATE(" --",C213," / ",B213),"")</f>
        <v xml:space="preserve"> --Pelinal's Aptitude / Pelinals Talent</v>
      </c>
      <c r="AI213" s="31" t="str">
        <f>IF(A213&lt;&gt;"",IF(VALUE(P213)&gt;0,CONCATENATE("[",A213,"] = true,        --",C213, " / ", B213), ""),"")</f>
        <v>[242] = true,        --Pelinal's Aptitude / Pelinals Talent</v>
      </c>
    </row>
    <row r="214" spans="1:35" x14ac:dyDescent="0.25">
      <c r="A214" s="13">
        <v>392</v>
      </c>
      <c r="B214" t="s">
        <v>2330</v>
      </c>
      <c r="C214" t="s">
        <v>2332</v>
      </c>
      <c r="D214" t="s">
        <v>2331</v>
      </c>
      <c r="K214" t="s">
        <v>101</v>
      </c>
      <c r="L214" t="s">
        <v>101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constants'!$E$3:$L$1002,8,FALSE),"")</f>
        <v/>
      </c>
      <c r="S214" s="28">
        <v>0</v>
      </c>
      <c r="T214" s="3" t="str">
        <f>VLOOKUP(S214,'LibSets constants'!$A$2:$B$16,2,FALSE)</f>
        <v>Included in base game</v>
      </c>
      <c r="W214" s="3" t="str">
        <f>IF(X214&lt;&gt;"",VLOOKUP(X214,'ESO zone constants'!$E$3:$L$1002,6,FALSE),"")</f>
        <v/>
      </c>
      <c r="AA214" s="3" t="str">
        <f>IF(AB214&lt;&gt;"",VLOOKUP(AB214,'ESO zone constants'!$E$3:$L$1002,6,FALSE),"")</f>
        <v/>
      </c>
      <c r="AE214" s="31" t="str">
        <f>IF(A214&lt;&gt;"",CONCATENATE("[",A214,"] = {wayshrines={")&amp;IF(M214&lt;&gt;"",CONCATENATE(M214,","),"")&amp;IF(N214&lt;&gt;"",CONCATENATE(N214,","),"")&amp;IF(O214&lt;&gt;"",CONCATENATE(O214,","),"")&amp;CONCATENATE("}")&amp;IF(VALUE(P214)&gt;0,CONCATENATE(", traitsNeeded=",P214),"")&amp;CONCATENATE(", dlcId=",S214,),"")</f>
        <v>[392] = {wayshrines={-1,-1,-1,}, dlcId=0</v>
      </c>
      <c r="AF214" s="31" t="str">
        <f>IF(A214&lt;&gt;"",IF(Q214&lt;&gt;"",CONCATENATE(", zoneIds={",Q214),"")&amp;IF(W214&lt;&gt;"",CONCATENATE(",",W214),"")&amp;IF(AA214&lt;&gt;"",CONCATENATE(",",AA214),"")&amp;IF(Q214&lt;&gt;"",CONCATENATE("}",""),"")&amp;IF(OR(K214="true",K214="false",K214&lt;&gt;""), CONCATENATE(", veteran=", K214), ""),"")</f>
        <v>, veteran=false</v>
      </c>
      <c r="AG214" s="31" t="str">
        <f>IF(A214&lt;&gt;"",IF(I214="Trial",", isTrial=true",IF(I214="Arena",", isArena=true", IF(I214="Monster",", isMonster=true",""))) &amp; IF(L214="true", CONCATENATE(", multiTrialSet=true"), ""),"")</f>
        <v/>
      </c>
      <c r="AH214" s="31" t="str">
        <f>IF(C214&lt;&gt;"",CONCATENATE(" --",C214," / ",B214),"")</f>
        <v xml:space="preserve"> --Perfect Aegis of Galenwe / Perfekte Ägis von Galenwe</v>
      </c>
      <c r="AI214" s="31" t="str">
        <f>IF(A214&lt;&gt;"",IF(VALUE(P214)&gt;0,CONCATENATE("[",A214,"] = true,        --",C214, " / ", B214), ""),"")</f>
        <v/>
      </c>
    </row>
    <row r="215" spans="1:35" x14ac:dyDescent="0.25">
      <c r="A215" s="13">
        <v>393</v>
      </c>
      <c r="B215" t="s">
        <v>2333</v>
      </c>
      <c r="C215" t="s">
        <v>2335</v>
      </c>
      <c r="D215" t="s">
        <v>2334</v>
      </c>
      <c r="K215" t="s">
        <v>101</v>
      </c>
      <c r="L215" t="s">
        <v>101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constants'!$E$3:$L$1002,8,FALSE),"")</f>
        <v/>
      </c>
      <c r="S215" s="28">
        <v>0</v>
      </c>
      <c r="T215" s="3" t="str">
        <f>VLOOKUP(S215,'LibSets constants'!$A$2:$B$16,2,FALSE)</f>
        <v>Included in base game</v>
      </c>
      <c r="W215" s="3" t="str">
        <f>IF(X215&lt;&gt;"",VLOOKUP(X215,'ESO zone constants'!$E$3:$L$1002,6,FALSE),"")</f>
        <v/>
      </c>
      <c r="AA215" s="3" t="str">
        <f>IF(AB215&lt;&gt;"",VLOOKUP(AB215,'ESO zone constants'!$E$3:$L$1002,6,FALSE),"")</f>
        <v/>
      </c>
      <c r="AE215" s="31" t="str">
        <f>IF(A215&lt;&gt;"",CONCATENATE("[",A215,"] = {wayshrines={")&amp;IF(M215&lt;&gt;"",CONCATENATE(M215,","),"")&amp;IF(N215&lt;&gt;"",CONCATENATE(N215,","),"")&amp;IF(O215&lt;&gt;"",CONCATENATE(O215,","),"")&amp;CONCATENATE("}")&amp;IF(VALUE(P215)&gt;0,CONCATENATE(", traitsNeeded=",P215),"")&amp;CONCATENATE(", dlcId=",S215,),"")</f>
        <v>[393] = {wayshrines={-1,-1,-1,}, dlcId=0</v>
      </c>
      <c r="AF215" s="31" t="str">
        <f>IF(A215&lt;&gt;"",IF(Q215&lt;&gt;"",CONCATENATE(", zoneIds={",Q215),"")&amp;IF(W215&lt;&gt;"",CONCATENATE(",",W215),"")&amp;IF(AA215&lt;&gt;"",CONCATENATE(",",AA215),"")&amp;IF(Q215&lt;&gt;"",CONCATENATE("}",""),"")&amp;IF(OR(K215="true",K215="false",K215&lt;&gt;""), CONCATENATE(", veteran=", K215), ""),"")</f>
        <v>, veteran=false</v>
      </c>
      <c r="AG215" s="31" t="str">
        <f>IF(A215&lt;&gt;"",IF(I215="Trial",", isTrial=true",IF(I215="Arena",", isArena=true", IF(I215="Monster",", isMonster=true",""))) &amp; IF(L215="true", CONCATENATE(", multiTrialSet=true"), ""),"")</f>
        <v/>
      </c>
      <c r="AH215" s="31" t="str">
        <f>IF(C215&lt;&gt;"",CONCATENATE(" --",C215," / ",B215),"")</f>
        <v xml:space="preserve"> --Perfect Arms of Relequen / Perfekte Waffen von Relequen</v>
      </c>
      <c r="AI215" s="31" t="str">
        <f>IF(A215&lt;&gt;"",IF(VALUE(P215)&gt;0,CONCATENATE("[",A215,"] = true,        --",C215, " / ", B215), ""),"")</f>
        <v/>
      </c>
    </row>
    <row r="216" spans="1:35" x14ac:dyDescent="0.25">
      <c r="A216" s="13">
        <v>423</v>
      </c>
      <c r="B216" t="s">
        <v>2414</v>
      </c>
      <c r="C216" t="s">
        <v>2416</v>
      </c>
      <c r="D216" t="s">
        <v>2415</v>
      </c>
      <c r="I216" t="s">
        <v>2468</v>
      </c>
      <c r="K216" t="s">
        <v>102</v>
      </c>
      <c r="L216" t="s">
        <v>101</v>
      </c>
      <c r="M216">
        <v>-1</v>
      </c>
      <c r="N216">
        <v>-1</v>
      </c>
      <c r="O216">
        <v>-1</v>
      </c>
      <c r="P216">
        <v>0</v>
      </c>
      <c r="Q216" s="3">
        <f>IF(R216&lt;&gt;"",VLOOKUP(R216,'ESO zone constants'!$E$3:$L$1002,8,FALSE),"")</f>
        <v>1082</v>
      </c>
      <c r="R216" t="s">
        <v>804</v>
      </c>
      <c r="S216" s="28">
        <v>12</v>
      </c>
      <c r="T216" s="3" t="str">
        <f>VLOOKUP(S216,'LibSets constants'!$A$2:$B$16,2,FALSE)</f>
        <v>Murkmire</v>
      </c>
      <c r="U216" t="s">
        <v>2591</v>
      </c>
      <c r="W216" s="3" t="str">
        <f>IF(X216&lt;&gt;"",VLOOKUP(X216,'ESO zone constants'!$E$3:$L$1002,6,FALSE),"")</f>
        <v/>
      </c>
      <c r="AA216" s="3" t="str">
        <f>IF(AB216&lt;&gt;"",VLOOKUP(AB216,'ESO zone constants'!$E$3:$L$1002,6,FALSE),"")</f>
        <v/>
      </c>
      <c r="AE216" s="31" t="str">
        <f>IF(A216&lt;&gt;"",CONCATENATE("[",A216,"] = {wayshrines={")&amp;IF(M216&lt;&gt;"",CONCATENATE(M216,","),"")&amp;IF(N216&lt;&gt;"",CONCATENATE(N216,","),"")&amp;IF(O216&lt;&gt;"",CONCATENATE(O216,","),"")&amp;CONCATENATE("}")&amp;IF(VALUE(P216)&gt;0,CONCATENATE(", traitsNeeded=",P216),"")&amp;CONCATENATE(", dlcId=",S216,),"")</f>
        <v>[423] = {wayshrines={-1,-1,-1,}, dlcId=12</v>
      </c>
      <c r="AF216" s="31" t="str">
        <f>IF(A216&lt;&gt;"",IF(Q216&lt;&gt;"",CONCATENATE(", zoneIds={",Q216),"")&amp;IF(W216&lt;&gt;"",CONCATENATE(",",W216),"")&amp;IF(AA216&lt;&gt;"",CONCATENATE(",",AA216),"")&amp;IF(Q216&lt;&gt;"",CONCATENATE("}",""),"")&amp;IF(OR(K216="true",K216="false",K216&lt;&gt;""), CONCATENATE(", veteran=", K216), ""),"")</f>
        <v>, zoneIds={1082}, veteran=true</v>
      </c>
      <c r="AG216" s="31" t="str">
        <f>IF(A216&lt;&gt;"",IF(I216="Trial",", isTrial=true",IF(I216="Arena",", isArena=true", IF(I216="Monster",", isMonster=true",""))) &amp; IF(L216="true", CONCATENATE(", multiTrialSet=true"), ""),"")</f>
        <v>, isArena=true</v>
      </c>
      <c r="AH216" s="31" t="str">
        <f>IF(C216&lt;&gt;"",CONCATENATE(" --",C216," / ",B216),"")</f>
        <v xml:space="preserve"> --Perfect Gallant Charge / Perfekter galanter Ansturm</v>
      </c>
      <c r="AI216" s="31" t="str">
        <f>IF(A216&lt;&gt;"",IF(VALUE(P216)&gt;0,CONCATENATE("[",A216,"] = true,        --",C216, " / ", B216), ""),"")</f>
        <v/>
      </c>
    </row>
    <row r="217" spans="1:35" x14ac:dyDescent="0.25">
      <c r="A217" s="13">
        <v>394</v>
      </c>
      <c r="B217" t="s">
        <v>2336</v>
      </c>
      <c r="C217" t="s">
        <v>2338</v>
      </c>
      <c r="D217" t="s">
        <v>2337</v>
      </c>
      <c r="K217" t="s">
        <v>101</v>
      </c>
      <c r="L217" t="s">
        <v>101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constants'!$E$3:$L$1002,8,FALSE),"")</f>
        <v/>
      </c>
      <c r="S217" s="28">
        <v>0</v>
      </c>
      <c r="T217" s="3" t="str">
        <f>VLOOKUP(S217,'LibSets constants'!$A$2:$B$16,2,FALSE)</f>
        <v>Included in base game</v>
      </c>
      <c r="W217" s="3" t="str">
        <f>IF(X217&lt;&gt;"",VLOOKUP(X217,'ESO zone constants'!$E$3:$L$1002,6,FALSE),"")</f>
        <v/>
      </c>
      <c r="AA217" s="3" t="str">
        <f>IF(AB217&lt;&gt;"",VLOOKUP(AB217,'ESO zone constants'!$E$3:$L$1002,6,FALSE),"")</f>
        <v/>
      </c>
      <c r="AE217" s="31" t="str">
        <f>IF(A217&lt;&gt;"",CONCATENATE("[",A217,"] = {wayshrines={")&amp;IF(M217&lt;&gt;"",CONCATENATE(M217,","),"")&amp;IF(N217&lt;&gt;"",CONCATENATE(N217,","),"")&amp;IF(O217&lt;&gt;"",CONCATENATE(O217,","),"")&amp;CONCATENATE("}")&amp;IF(VALUE(P217)&gt;0,CONCATENATE(", traitsNeeded=",P217),"")&amp;CONCATENATE(", dlcId=",S217,),"")</f>
        <v>[394] = {wayshrines={-1,-1,-1,}, dlcId=0</v>
      </c>
      <c r="AF217" s="31" t="str">
        <f>IF(A217&lt;&gt;"",IF(Q217&lt;&gt;"",CONCATENATE(", zoneIds={",Q217),"")&amp;IF(W217&lt;&gt;"",CONCATENATE(",",W217),"")&amp;IF(AA217&lt;&gt;"",CONCATENATE(",",AA217),"")&amp;IF(Q217&lt;&gt;"",CONCATENATE("}",""),"")&amp;IF(OR(K217="true",K217="false",K217&lt;&gt;""), CONCATENATE(", veteran=", K217), ""),"")</f>
        <v>, veteran=false</v>
      </c>
      <c r="AG217" s="31" t="str">
        <f>IF(A217&lt;&gt;"",IF(I217="Trial",", isTrial=true",IF(I217="Arena",", isArena=true", IF(I217="Monster",", isMonster=true",""))) &amp; IF(L217="true", CONCATENATE(", multiTrialSet=true"), ""),"")</f>
        <v/>
      </c>
      <c r="AH217" s="31" t="str">
        <f>IF(C217&lt;&gt;"",CONCATENATE(" --",C217," / ",B217),"")</f>
        <v xml:space="preserve"> --Perfect Mantle of Siroria / Perfekter Mantel von Siroria</v>
      </c>
      <c r="AI217" s="31" t="str">
        <f>IF(A217&lt;&gt;"",IF(VALUE(P217)&gt;0,CONCATENATE("[",A217,"] = true,        --",C217, " / ", B217), ""),"")</f>
        <v/>
      </c>
    </row>
    <row r="218" spans="1:35" x14ac:dyDescent="0.25">
      <c r="A218" s="13">
        <v>428</v>
      </c>
      <c r="B218" t="s">
        <v>2429</v>
      </c>
      <c r="C218" t="s">
        <v>2431</v>
      </c>
      <c r="D218" t="s">
        <v>2430</v>
      </c>
      <c r="I218" t="s">
        <v>2468</v>
      </c>
      <c r="K218" t="s">
        <v>102</v>
      </c>
      <c r="L218" t="s">
        <v>101</v>
      </c>
      <c r="M218">
        <v>-1</v>
      </c>
      <c r="N218">
        <v>-1</v>
      </c>
      <c r="O218">
        <v>-1</v>
      </c>
      <c r="P218">
        <v>0</v>
      </c>
      <c r="Q218" s="3">
        <f>IF(R218&lt;&gt;"",VLOOKUP(R218,'ESO zone constants'!$E$3:$L$1002,8,FALSE),"")</f>
        <v>1082</v>
      </c>
      <c r="R218" t="s">
        <v>804</v>
      </c>
      <c r="S218" s="28">
        <v>12</v>
      </c>
      <c r="T218" s="3" t="str">
        <f>VLOOKUP(S218,'LibSets constants'!$A$2:$B$16,2,FALSE)</f>
        <v>Murkmire</v>
      </c>
      <c r="U218" t="s">
        <v>2591</v>
      </c>
      <c r="W218" s="3" t="str">
        <f>IF(X218&lt;&gt;"",VLOOKUP(X218,'ESO zone constants'!$E$3:$L$1002,6,FALSE),"")</f>
        <v/>
      </c>
      <c r="AA218" s="3" t="str">
        <f>IF(AB218&lt;&gt;"",VLOOKUP(AB218,'ESO zone constants'!$E$3:$L$1002,6,FALSE),"")</f>
        <v/>
      </c>
      <c r="AE218" s="31" t="str">
        <f>IF(A218&lt;&gt;"",CONCATENATE("[",A218,"] = {wayshrines={")&amp;IF(M218&lt;&gt;"",CONCATENATE(M218,","),"")&amp;IF(N218&lt;&gt;"",CONCATENATE(N218,","),"")&amp;IF(O218&lt;&gt;"",CONCATENATE(O218,","),"")&amp;CONCATENATE("}")&amp;IF(VALUE(P218)&gt;0,CONCATENATE(", traitsNeeded=",P218),"")&amp;CONCATENATE(", dlcId=",S218,),"")</f>
        <v>[428] = {wayshrines={-1,-1,-1,}, dlcId=12</v>
      </c>
      <c r="AF218" s="31" t="str">
        <f>IF(A218&lt;&gt;"",IF(Q218&lt;&gt;"",CONCATENATE(", zoneIds={",Q218),"")&amp;IF(W218&lt;&gt;"",CONCATENATE(",",W218),"")&amp;IF(AA218&lt;&gt;"",CONCATENATE(",",AA218),"")&amp;IF(Q218&lt;&gt;"",CONCATENATE("}",""),"")&amp;IF(OR(K218="true",K218="false",K218&lt;&gt;""), CONCATENATE(", veteran=", K218), ""),"")</f>
        <v>, zoneIds={1082}, veteran=true</v>
      </c>
      <c r="AG218" s="31" t="str">
        <f>IF(A218&lt;&gt;"",IF(I218="Trial",", isTrial=true",IF(I218="Arena",", isArena=true", IF(I218="Monster",", isMonster=true",""))) &amp; IF(L218="true", CONCATENATE(", multiTrialSet=true"), ""),"")</f>
        <v>, isArena=true</v>
      </c>
      <c r="AH218" s="31" t="str">
        <f>IF(C218&lt;&gt;"",CONCATENATE(" --",C218," / ",B218),"")</f>
        <v xml:space="preserve"> --Perfect Mender's Ward / Perfekter Schutz des Pflegers</v>
      </c>
      <c r="AI218" s="31" t="str">
        <f>IF(A218&lt;&gt;"",IF(VALUE(P218)&gt;0,CONCATENATE("[",A218,"] = true,        --",C218, " / ", B218), ""),"")</f>
        <v/>
      </c>
    </row>
    <row r="219" spans="1:35" x14ac:dyDescent="0.25">
      <c r="A219" s="13">
        <v>424</v>
      </c>
      <c r="B219" t="s">
        <v>2417</v>
      </c>
      <c r="C219" t="s">
        <v>2419</v>
      </c>
      <c r="D219" t="s">
        <v>2418</v>
      </c>
      <c r="I219" t="s">
        <v>2468</v>
      </c>
      <c r="K219" t="s">
        <v>102</v>
      </c>
      <c r="L219" t="s">
        <v>101</v>
      </c>
      <c r="M219">
        <v>-1</v>
      </c>
      <c r="N219">
        <v>-1</v>
      </c>
      <c r="O219">
        <v>-1</v>
      </c>
      <c r="P219">
        <v>0</v>
      </c>
      <c r="Q219" s="3">
        <f>IF(R219&lt;&gt;"",VLOOKUP(R219,'ESO zone constants'!$E$3:$L$1002,8,FALSE),"")</f>
        <v>1082</v>
      </c>
      <c r="R219" t="s">
        <v>804</v>
      </c>
      <c r="S219" s="28">
        <v>12</v>
      </c>
      <c r="T219" s="3" t="str">
        <f>VLOOKUP(S219,'LibSets constants'!$A$2:$B$16,2,FALSE)</f>
        <v>Murkmire</v>
      </c>
      <c r="U219" t="s">
        <v>2591</v>
      </c>
      <c r="W219" s="3" t="str">
        <f>IF(X219&lt;&gt;"",VLOOKUP(X219,'ESO zone constants'!$E$3:$L$1002,6,FALSE),"")</f>
        <v/>
      </c>
      <c r="AA219" s="3" t="str">
        <f>IF(AB219&lt;&gt;"",VLOOKUP(AB219,'ESO zone constants'!$E$3:$L$1002,6,FALSE),"")</f>
        <v/>
      </c>
      <c r="AE219" s="31" t="str">
        <f>IF(A219&lt;&gt;"",CONCATENATE("[",A219,"] = {wayshrines={")&amp;IF(M219&lt;&gt;"",CONCATENATE(M219,","),"")&amp;IF(N219&lt;&gt;"",CONCATENATE(N219,","),"")&amp;IF(O219&lt;&gt;"",CONCATENATE(O219,","),"")&amp;CONCATENATE("}")&amp;IF(VALUE(P219)&gt;0,CONCATENATE(", traitsNeeded=",P219),"")&amp;CONCATENATE(", dlcId=",S219,),"")</f>
        <v>[424] = {wayshrines={-1,-1,-1,}, dlcId=12</v>
      </c>
      <c r="AF219" s="31" t="str">
        <f>IF(A219&lt;&gt;"",IF(Q219&lt;&gt;"",CONCATENATE(", zoneIds={",Q219),"")&amp;IF(W219&lt;&gt;"",CONCATENATE(",",W219),"")&amp;IF(AA219&lt;&gt;"",CONCATENATE(",",AA219),"")&amp;IF(Q219&lt;&gt;"",CONCATENATE("}",""),"")&amp;IF(OR(K219="true",K219="false",K219&lt;&gt;""), CONCATENATE(", veteran=", K219), ""),"")</f>
        <v>, zoneIds={1082}, veteran=true</v>
      </c>
      <c r="AG219" s="31" t="str">
        <f>IF(A219&lt;&gt;"",IF(I219="Trial",", isTrial=true",IF(I219="Arena",", isArena=true", IF(I219="Monster",", isMonster=true",""))) &amp; IF(L219="true", CONCATENATE(", multiTrialSet=true"), ""),"")</f>
        <v>, isArena=true</v>
      </c>
      <c r="AH219" s="31" t="str">
        <f>IF(C219&lt;&gt;"",CONCATENATE(" --",C219," / ",B219),"")</f>
        <v xml:space="preserve"> --Perfect Radial Uppercut / Perfekter Rundum-Aufwärtsschnitt</v>
      </c>
      <c r="AI219" s="31" t="str">
        <f>IF(A219&lt;&gt;"",IF(VALUE(P219)&gt;0,CONCATENATE("[",A219,"] = true,        --",C219, " / ", B219), ""),"")</f>
        <v/>
      </c>
    </row>
    <row r="220" spans="1:35" x14ac:dyDescent="0.25">
      <c r="A220" s="13">
        <v>425</v>
      </c>
      <c r="B220" t="s">
        <v>2420</v>
      </c>
      <c r="C220" t="s">
        <v>2422</v>
      </c>
      <c r="D220" t="s">
        <v>2421</v>
      </c>
      <c r="I220" t="s">
        <v>2468</v>
      </c>
      <c r="K220" t="s">
        <v>102</v>
      </c>
      <c r="L220" t="s">
        <v>101</v>
      </c>
      <c r="M220">
        <v>-1</v>
      </c>
      <c r="N220">
        <v>-1</v>
      </c>
      <c r="O220">
        <v>-1</v>
      </c>
      <c r="P220">
        <v>0</v>
      </c>
      <c r="Q220" s="3">
        <f>IF(R220&lt;&gt;"",VLOOKUP(R220,'ESO zone constants'!$E$3:$L$1002,8,FALSE),"")</f>
        <v>1082</v>
      </c>
      <c r="R220" t="s">
        <v>804</v>
      </c>
      <c r="S220" s="28">
        <v>12</v>
      </c>
      <c r="T220" s="3" t="str">
        <f>VLOOKUP(S220,'LibSets constants'!$A$2:$B$16,2,FALSE)</f>
        <v>Murkmire</v>
      </c>
      <c r="U220" t="s">
        <v>2591</v>
      </c>
      <c r="W220" s="3" t="str">
        <f>IF(X220&lt;&gt;"",VLOOKUP(X220,'ESO zone constants'!$E$3:$L$1002,6,FALSE),"")</f>
        <v/>
      </c>
      <c r="AA220" s="3" t="str">
        <f>IF(AB220&lt;&gt;"",VLOOKUP(AB220,'ESO zone constants'!$E$3:$L$1002,6,FALSE),"")</f>
        <v/>
      </c>
      <c r="AE220" s="31" t="str">
        <f>IF(A220&lt;&gt;"",CONCATENATE("[",A220,"] = {wayshrines={")&amp;IF(M220&lt;&gt;"",CONCATENATE(M220,","),"")&amp;IF(N220&lt;&gt;"",CONCATENATE(N220,","),"")&amp;IF(O220&lt;&gt;"",CONCATENATE(O220,","),"")&amp;CONCATENATE("}")&amp;IF(VALUE(P220)&gt;0,CONCATENATE(", traitsNeeded=",P220),"")&amp;CONCATENATE(", dlcId=",S220,),"")</f>
        <v>[425] = {wayshrines={-1,-1,-1,}, dlcId=12</v>
      </c>
      <c r="AF220" s="31" t="str">
        <f>IF(A220&lt;&gt;"",IF(Q220&lt;&gt;"",CONCATENATE(", zoneIds={",Q220),"")&amp;IF(W220&lt;&gt;"",CONCATENATE(",",W220),"")&amp;IF(AA220&lt;&gt;"",CONCATENATE(",",AA220),"")&amp;IF(Q220&lt;&gt;"",CONCATENATE("}",""),"")&amp;IF(OR(K220="true",K220="false",K220&lt;&gt;""), CONCATENATE(", veteran=", K220), ""),"")</f>
        <v>, zoneIds={1082}, veteran=true</v>
      </c>
      <c r="AG220" s="31" t="str">
        <f>IF(A220&lt;&gt;"",IF(I220="Trial",", isTrial=true",IF(I220="Arena",", isArena=true", IF(I220="Monster",", isMonster=true",""))) &amp; IF(L220="true", CONCATENATE(", multiTrialSet=true"), ""),"")</f>
        <v>, isArena=true</v>
      </c>
      <c r="AH220" s="31" t="str">
        <f>IF(C220&lt;&gt;"",CONCATENATE(" --",C220," / ",B220),"")</f>
        <v xml:space="preserve"> --Perfect Spectral Cloak / Perfekter spektraler Mantel</v>
      </c>
      <c r="AI220" s="31" t="str">
        <f>IF(A220&lt;&gt;"",IF(VALUE(P220)&gt;0,CONCATENATE("[",A220,"] = true,        --",C220, " / ", B220), ""),"")</f>
        <v/>
      </c>
    </row>
    <row r="221" spans="1:35" x14ac:dyDescent="0.25">
      <c r="A221" s="13">
        <v>395</v>
      </c>
      <c r="B221" t="s">
        <v>2339</v>
      </c>
      <c r="C221" t="s">
        <v>2341</v>
      </c>
      <c r="D221" t="s">
        <v>2340</v>
      </c>
      <c r="K221" t="s">
        <v>101</v>
      </c>
      <c r="L221" t="s">
        <v>101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constants'!$E$3:$L$1002,8,FALSE),"")</f>
        <v/>
      </c>
      <c r="S221" s="28">
        <v>0</v>
      </c>
      <c r="T221" s="3" t="str">
        <f>VLOOKUP(S221,'LibSets constants'!$A$2:$B$16,2,FALSE)</f>
        <v>Included in base game</v>
      </c>
      <c r="W221" s="3" t="str">
        <f>IF(X221&lt;&gt;"",VLOOKUP(X221,'ESO zone constants'!$E$3:$L$1002,6,FALSE),"")</f>
        <v/>
      </c>
      <c r="AA221" s="3" t="str">
        <f>IF(AB221&lt;&gt;"",VLOOKUP(AB221,'ESO zone constants'!$E$3:$L$1002,6,FALSE),"")</f>
        <v/>
      </c>
      <c r="AE221" s="31" t="str">
        <f>IF(A221&lt;&gt;"",CONCATENATE("[",A221,"] = {wayshrines={")&amp;IF(M221&lt;&gt;"",CONCATENATE(M221,","),"")&amp;IF(N221&lt;&gt;"",CONCATENATE(N221,","),"")&amp;IF(O221&lt;&gt;"",CONCATENATE(O221,","),"")&amp;CONCATENATE("}")&amp;IF(VALUE(P221)&gt;0,CONCATENATE(", traitsNeeded=",P221),"")&amp;CONCATENATE(", dlcId=",S221,),"")</f>
        <v>[395] = {wayshrines={-1,-1,-1,}, dlcId=0</v>
      </c>
      <c r="AF221" s="31" t="str">
        <f>IF(A221&lt;&gt;"",IF(Q221&lt;&gt;"",CONCATENATE(", zoneIds={",Q221),"")&amp;IF(W221&lt;&gt;"",CONCATENATE(",",W221),"")&amp;IF(AA221&lt;&gt;"",CONCATENATE(",",AA221),"")&amp;IF(Q221&lt;&gt;"",CONCATENATE("}",""),"")&amp;IF(OR(K221="true",K221="false",K221&lt;&gt;""), CONCATENATE(", veteran=", K221), ""),"")</f>
        <v>, veteran=false</v>
      </c>
      <c r="AG221" s="31" t="str">
        <f>IF(A221&lt;&gt;"",IF(I221="Trial",", isTrial=true",IF(I221="Arena",", isArena=true", IF(I221="Monster",", isMonster=true",""))) &amp; IF(L221="true", CONCATENATE(", multiTrialSet=true"), ""),"")</f>
        <v/>
      </c>
      <c r="AH221" s="31" t="str">
        <f>IF(C221&lt;&gt;"",CONCATENATE(" --",C221," / ",B221),"")</f>
        <v xml:space="preserve"> --Perfect Vestment of Olorime / Perfekte Gewandung von Olorime</v>
      </c>
      <c r="AI221" s="31" t="str">
        <f>IF(A221&lt;&gt;"",IF(VALUE(P221)&gt;0,CONCATENATE("[",A221,"] = true,        --",C221, " / ", B221), ""),"")</f>
        <v/>
      </c>
    </row>
    <row r="222" spans="1:35" x14ac:dyDescent="0.25">
      <c r="A222" s="13">
        <v>426</v>
      </c>
      <c r="B222" t="s">
        <v>2423</v>
      </c>
      <c r="C222" t="s">
        <v>2425</v>
      </c>
      <c r="D222" t="s">
        <v>2424</v>
      </c>
      <c r="I222" t="s">
        <v>2468</v>
      </c>
      <c r="K222" t="s">
        <v>102</v>
      </c>
      <c r="L222" t="s">
        <v>101</v>
      </c>
      <c r="M222">
        <v>-1</v>
      </c>
      <c r="N222">
        <v>-1</v>
      </c>
      <c r="O222">
        <v>-1</v>
      </c>
      <c r="P222">
        <v>0</v>
      </c>
      <c r="Q222" s="3">
        <f>IF(R222&lt;&gt;"",VLOOKUP(R222,'ESO zone constants'!$E$3:$L$1002,8,FALSE),"")</f>
        <v>1082</v>
      </c>
      <c r="R222" t="s">
        <v>804</v>
      </c>
      <c r="S222" s="28">
        <v>12</v>
      </c>
      <c r="T222" s="3" t="str">
        <f>VLOOKUP(S222,'LibSets constants'!$A$2:$B$16,2,FALSE)</f>
        <v>Murkmire</v>
      </c>
      <c r="U222" t="s">
        <v>2591</v>
      </c>
      <c r="W222" s="3" t="str">
        <f>IF(X222&lt;&gt;"",VLOOKUP(X222,'ESO zone constants'!$E$3:$L$1002,6,FALSE),"")</f>
        <v/>
      </c>
      <c r="AA222" s="3" t="str">
        <f>IF(AB222&lt;&gt;"",VLOOKUP(AB222,'ESO zone constants'!$E$3:$L$1002,6,FALSE),"")</f>
        <v/>
      </c>
      <c r="AE222" s="31" t="str">
        <f>IF(A222&lt;&gt;"",CONCATENATE("[",A222,"] = {wayshrines={")&amp;IF(M222&lt;&gt;"",CONCATENATE(M222,","),"")&amp;IF(N222&lt;&gt;"",CONCATENATE(N222,","),"")&amp;IF(O222&lt;&gt;"",CONCATENATE(O222,","),"")&amp;CONCATENATE("}")&amp;IF(VALUE(P222)&gt;0,CONCATENATE(", traitsNeeded=",P222),"")&amp;CONCATENATE(", dlcId=",S222,),"")</f>
        <v>[426] = {wayshrines={-1,-1,-1,}, dlcId=12</v>
      </c>
      <c r="AF222" s="31" t="str">
        <f>IF(A222&lt;&gt;"",IF(Q222&lt;&gt;"",CONCATENATE(", zoneIds={",Q222),"")&amp;IF(W222&lt;&gt;"",CONCATENATE(",",W222),"")&amp;IF(AA222&lt;&gt;"",CONCATENATE(",",AA222),"")&amp;IF(Q222&lt;&gt;"",CONCATENATE("}",""),"")&amp;IF(OR(K222="true",K222="false",K222&lt;&gt;""), CONCATENATE(", veteran=", K222), ""),"")</f>
        <v>, zoneIds={1082}, veteran=true</v>
      </c>
      <c r="AG222" s="31" t="str">
        <f>IF(A222&lt;&gt;"",IF(I222="Trial",", isTrial=true",IF(I222="Arena",", isArena=true", IF(I222="Monster",", isMonster=true",""))) &amp; IF(L222="true", CONCATENATE(", multiTrialSet=true"), ""),"")</f>
        <v>, isArena=true</v>
      </c>
      <c r="AH222" s="31" t="str">
        <f>IF(C222&lt;&gt;"",CONCATENATE(" --",C222," / ",B222),"")</f>
        <v xml:space="preserve"> --Perfect Virulent Shot / Perfekter virulenter Schuss</v>
      </c>
      <c r="AI222" s="31" t="str">
        <f>IF(A222&lt;&gt;"",IF(VALUE(P222)&gt;0,CONCATENATE("[",A222,"] = true,        --",C222, " / ", B222), ""),"")</f>
        <v/>
      </c>
    </row>
    <row r="223" spans="1:35" x14ac:dyDescent="0.25">
      <c r="A223" s="13">
        <v>427</v>
      </c>
      <c r="B223" t="s">
        <v>2426</v>
      </c>
      <c r="C223" t="s">
        <v>2428</v>
      </c>
      <c r="D223" t="s">
        <v>2427</v>
      </c>
      <c r="I223" t="s">
        <v>2468</v>
      </c>
      <c r="K223" t="s">
        <v>102</v>
      </c>
      <c r="L223" t="s">
        <v>101</v>
      </c>
      <c r="M223">
        <v>-1</v>
      </c>
      <c r="N223">
        <v>-1</v>
      </c>
      <c r="O223">
        <v>-1</v>
      </c>
      <c r="P223">
        <v>0</v>
      </c>
      <c r="Q223" s="3">
        <f>IF(R223&lt;&gt;"",VLOOKUP(R223,'ESO zone constants'!$E$3:$L$1002,8,FALSE),"")</f>
        <v>1082</v>
      </c>
      <c r="R223" t="s">
        <v>804</v>
      </c>
      <c r="S223" s="28">
        <v>12</v>
      </c>
      <c r="T223" s="3" t="str">
        <f>VLOOKUP(S223,'LibSets constants'!$A$2:$B$16,2,FALSE)</f>
        <v>Murkmire</v>
      </c>
      <c r="U223" t="s">
        <v>2591</v>
      </c>
      <c r="W223" s="3" t="str">
        <f>IF(X223&lt;&gt;"",VLOOKUP(X223,'ESO zone constants'!$E$3:$L$1002,6,FALSE),"")</f>
        <v/>
      </c>
      <c r="AA223" s="3" t="str">
        <f>IF(AB223&lt;&gt;"",VLOOKUP(AB223,'ESO zone constants'!$E$3:$L$1002,6,FALSE),"")</f>
        <v/>
      </c>
      <c r="AE223" s="31" t="str">
        <f>IF(A223&lt;&gt;"",CONCATENATE("[",A223,"] = {wayshrines={")&amp;IF(M223&lt;&gt;"",CONCATENATE(M223,","),"")&amp;IF(N223&lt;&gt;"",CONCATENATE(N223,","),"")&amp;IF(O223&lt;&gt;"",CONCATENATE(O223,","),"")&amp;CONCATENATE("}")&amp;IF(VALUE(P223)&gt;0,CONCATENATE(", traitsNeeded=",P223),"")&amp;CONCATENATE(", dlcId=",S223,),"")</f>
        <v>[427] = {wayshrines={-1,-1,-1,}, dlcId=12</v>
      </c>
      <c r="AF223" s="31" t="str">
        <f>IF(A223&lt;&gt;"",IF(Q223&lt;&gt;"",CONCATENATE(", zoneIds={",Q223),"")&amp;IF(W223&lt;&gt;"",CONCATENATE(",",W223),"")&amp;IF(AA223&lt;&gt;"",CONCATENATE(",",AA223),"")&amp;IF(Q223&lt;&gt;"",CONCATENATE("}",""),"")&amp;IF(OR(K223="true",K223="false",K223&lt;&gt;""), CONCATENATE(", veteran=", K223), ""),"")</f>
        <v>, zoneIds={1082}, veteran=true</v>
      </c>
      <c r="AG223" s="31" t="str">
        <f>IF(A223&lt;&gt;"",IF(I223="Trial",", isTrial=true",IF(I223="Arena",", isArena=true", IF(I223="Monster",", isMonster=true",""))) &amp; IF(L223="true", CONCATENATE(", multiTrialSet=true"), ""),"")</f>
        <v>, isArena=true</v>
      </c>
      <c r="AH223" s="31" t="str">
        <f>IF(C223&lt;&gt;"",CONCATENATE(" --",C223," / ",B223),"")</f>
        <v xml:space="preserve"> --Perfect Wild Impulse / Perfekter wilder Impuls</v>
      </c>
      <c r="AI223" s="31" t="str">
        <f>IF(A223&lt;&gt;"",IF(VALUE(P223)&gt;0,CONCATENATE("[",A223,"] = true,        --",C223, " / ", B223), ""),"")</f>
        <v/>
      </c>
    </row>
    <row r="224" spans="1:35" x14ac:dyDescent="0.25">
      <c r="C224" t="s">
        <v>2553</v>
      </c>
      <c r="I224" t="s">
        <v>2554</v>
      </c>
      <c r="K224" t="s">
        <v>102</v>
      </c>
      <c r="L224" t="s">
        <v>101</v>
      </c>
      <c r="Q224" s="3">
        <f>IF(R224&lt;&gt;"",VLOOKUP(R224,'ESO zone constants'!$E$3:$L$1002,8,FALSE),"")</f>
        <v>1121</v>
      </c>
      <c r="R224" t="s">
        <v>2532</v>
      </c>
      <c r="S224" s="28">
        <v>14</v>
      </c>
      <c r="T224" s="3" t="str">
        <f>VLOOKUP(S224,'LibSets constants'!$A$2:$B$16,2,FALSE)</f>
        <v>Elsweyr</v>
      </c>
      <c r="AE224" s="31" t="str">
        <f>IF(A224&lt;&gt;"",CONCATENATE("[",A224,"] = {wayshrines={")&amp;IF(M224&lt;&gt;"",CONCATENATE(M224,","),"")&amp;IF(N224&lt;&gt;"",CONCATENATE(N224,","),"")&amp;IF(O224&lt;&gt;"",CONCATENATE(O224,","),"")&amp;CONCATENATE("}")&amp;IF(VALUE(P224)&gt;0,CONCATENATE(", traitsNeeded=",P224),"")&amp;CONCATENATE(", dlcId=",S224,),"")</f>
        <v/>
      </c>
      <c r="AF224" s="31" t="str">
        <f>IF(A224&lt;&gt;"",IF(Q224&lt;&gt;"",CONCATENATE(", zoneIds={",Q224),"")&amp;IF(W224&lt;&gt;"",CONCATENATE(",",W224),"")&amp;IF(AA224&lt;&gt;"",CONCATENATE(",",AA224),"")&amp;IF(Q224&lt;&gt;"",CONCATENATE("}",""),"")&amp;IF(OR(K224="true",K224="false",K224&lt;&gt;""), CONCATENATE(", veteran=", K224), ""),"")</f>
        <v/>
      </c>
      <c r="AG224" s="31" t="str">
        <f>IF(A224&lt;&gt;"",IF(I224="Trial",", isTrial=true",IF(I224="Arena",", isArena=true", IF(I224="Monster",", isMonster=true",""))) &amp; IF(L224="true", CONCATENATE(", multiTrialSet=true"), ""),"")</f>
        <v/>
      </c>
      <c r="AH224" s="31" t="str">
        <f>IF(C224&lt;&gt;"",CONCATENATE(" --",C224," / ",B224),"")</f>
        <v xml:space="preserve"> --Perfected Claw of Yolnakhriin / </v>
      </c>
      <c r="AI224" s="31" t="str">
        <f>IF(A224&lt;&gt;"",IF(VALUE(P224)&gt;0,CONCATENATE("[",A224,"] = true,        --",C224, " / ", B224), ""),"")</f>
        <v/>
      </c>
    </row>
    <row r="225" spans="1:35" x14ac:dyDescent="0.25">
      <c r="C225" t="s">
        <v>2552</v>
      </c>
      <c r="I225" t="s">
        <v>2554</v>
      </c>
      <c r="K225" t="s">
        <v>102</v>
      </c>
      <c r="L225" t="s">
        <v>101</v>
      </c>
      <c r="Q225" s="3">
        <f>IF(R225&lt;&gt;"",VLOOKUP(R225,'ESO zone constants'!$E$3:$L$1002,8,FALSE),"")</f>
        <v>1121</v>
      </c>
      <c r="R225" t="s">
        <v>2532</v>
      </c>
      <c r="S225" s="28">
        <v>14</v>
      </c>
      <c r="T225" s="3" t="str">
        <f>VLOOKUP(S225,'LibSets constants'!$A$2:$B$16,2,FALSE)</f>
        <v>Elsweyr</v>
      </c>
      <c r="AE225" s="31" t="str">
        <f>IF(A225&lt;&gt;"",CONCATENATE("[",A225,"] = {wayshrines={")&amp;IF(M225&lt;&gt;"",CONCATENATE(M225,","),"")&amp;IF(N225&lt;&gt;"",CONCATENATE(N225,","),"")&amp;IF(O225&lt;&gt;"",CONCATENATE(O225,","),"")&amp;CONCATENATE("}")&amp;IF(VALUE(P225)&gt;0,CONCATENATE(", traitsNeeded=",P225),"")&amp;CONCATENATE(", dlcId=",S225,),"")</f>
        <v/>
      </c>
      <c r="AF225" s="31" t="str">
        <f>IF(A225&lt;&gt;"",IF(Q225&lt;&gt;"",CONCATENATE(", zoneIds={",Q225),"")&amp;IF(W225&lt;&gt;"",CONCATENATE(",",W225),"")&amp;IF(AA225&lt;&gt;"",CONCATENATE(",",AA225),"")&amp;IF(Q225&lt;&gt;"",CONCATENATE("}",""),"")&amp;IF(OR(K225="true",K225="false",K225&lt;&gt;""), CONCATENATE(", veteran=", K225), ""),"")</f>
        <v/>
      </c>
      <c r="AG225" s="31" t="str">
        <f>IF(A225&lt;&gt;"",IF(I225="Trial",", isTrial=true",IF(I225="Arena",", isArena=true", IF(I225="Monster",", isMonster=true",""))) &amp; IF(L225="true", CONCATENATE(", multiTrialSet=true"), ""),"")</f>
        <v/>
      </c>
      <c r="AH225" s="31" t="str">
        <f>IF(C225&lt;&gt;"",CONCATENATE(" --",C225," / ",B225),"")</f>
        <v xml:space="preserve"> --Perfected Eye of Nahviintaas / </v>
      </c>
      <c r="AI225" s="31" t="str">
        <f>IF(A225&lt;&gt;"",IF(VALUE(P225)&gt;0,CONCATENATE("[",A225,"] = true,        --",C225, " / ", B225), ""),"")</f>
        <v/>
      </c>
    </row>
    <row r="226" spans="1:35" x14ac:dyDescent="0.25">
      <c r="C226" t="s">
        <v>2550</v>
      </c>
      <c r="I226" t="s">
        <v>2554</v>
      </c>
      <c r="K226" t="s">
        <v>102</v>
      </c>
      <c r="L226" t="s">
        <v>101</v>
      </c>
      <c r="Q226" s="3">
        <f>IF(R226&lt;&gt;"",VLOOKUP(R226,'ESO zone constants'!$E$3:$L$1002,8,FALSE),"")</f>
        <v>1121</v>
      </c>
      <c r="R226" t="s">
        <v>2532</v>
      </c>
      <c r="S226" s="28">
        <v>14</v>
      </c>
      <c r="T226" s="3" t="str">
        <f>VLOOKUP(S226,'LibSets constants'!$A$2:$B$16,2,FALSE)</f>
        <v>Elsweyr</v>
      </c>
      <c r="AE226" s="31" t="str">
        <f>IF(A226&lt;&gt;"",CONCATENATE("[",A226,"] = {wayshrines={")&amp;IF(M226&lt;&gt;"",CONCATENATE(M226,","),"")&amp;IF(N226&lt;&gt;"",CONCATENATE(N226,","),"")&amp;IF(O226&lt;&gt;"",CONCATENATE(O226,","),"")&amp;CONCATENATE("}")&amp;IF(VALUE(P226)&gt;0,CONCATENATE(", traitsNeeded=",P226),"")&amp;CONCATENATE(", dlcId=",S226,),"")</f>
        <v/>
      </c>
      <c r="AF226" s="31" t="str">
        <f>IF(A226&lt;&gt;"",IF(Q226&lt;&gt;"",CONCATENATE(", zoneIds={",Q226),"")&amp;IF(W226&lt;&gt;"",CONCATENATE(",",W226),"")&amp;IF(AA226&lt;&gt;"",CONCATENATE(",",AA226),"")&amp;IF(Q226&lt;&gt;"",CONCATENATE("}",""),"")&amp;IF(OR(K226="true",K226="false",K226&lt;&gt;""), CONCATENATE(", veteran=", K226), ""),"")</f>
        <v/>
      </c>
      <c r="AG226" s="31" t="str">
        <f>IF(A226&lt;&gt;"",IF(I226="Trial",", isTrial=true",IF(I226="Arena",", isArena=true", IF(I226="Monster",", isMonster=true",""))) &amp; IF(L226="true", CONCATENATE(", multiTrialSet=true"), ""),"")</f>
        <v/>
      </c>
      <c r="AH226" s="31" t="str">
        <f>IF(C226&lt;&gt;"",CONCATENATE(" --",C226," / ",B226),"")</f>
        <v xml:space="preserve"> --Perfected False God's Devotion / </v>
      </c>
      <c r="AI226" s="31" t="str">
        <f>IF(A226&lt;&gt;"",IF(VALUE(P226)&gt;0,CONCATENATE("[",A226,"] = true,        --",C226, " / ", B226), ""),"")</f>
        <v/>
      </c>
    </row>
    <row r="227" spans="1:35" x14ac:dyDescent="0.25">
      <c r="C227" t="s">
        <v>2551</v>
      </c>
      <c r="I227" t="s">
        <v>2554</v>
      </c>
      <c r="K227" t="s">
        <v>102</v>
      </c>
      <c r="L227" t="s">
        <v>101</v>
      </c>
      <c r="Q227" s="3">
        <f>IF(R227&lt;&gt;"",VLOOKUP(R227,'ESO zone constants'!$E$3:$L$1002,8,FALSE),"")</f>
        <v>1121</v>
      </c>
      <c r="R227" t="s">
        <v>2532</v>
      </c>
      <c r="S227" s="28">
        <v>14</v>
      </c>
      <c r="T227" s="3" t="str">
        <f>VLOOKUP(S227,'LibSets constants'!$A$2:$B$16,2,FALSE)</f>
        <v>Elsweyr</v>
      </c>
      <c r="AE227" s="31" t="str">
        <f>IF(A227&lt;&gt;"",CONCATENATE("[",A227,"] = {wayshrines={")&amp;IF(M227&lt;&gt;"",CONCATENATE(M227,","),"")&amp;IF(N227&lt;&gt;"",CONCATENATE(N227,","),"")&amp;IF(O227&lt;&gt;"",CONCATENATE(O227,","),"")&amp;CONCATENATE("}")&amp;IF(VALUE(P227)&gt;0,CONCATENATE(", traitsNeeded=",P227),"")&amp;CONCATENATE(", dlcId=",S227,),"")</f>
        <v/>
      </c>
      <c r="AF227" s="31" t="str">
        <f>IF(A227&lt;&gt;"",IF(Q227&lt;&gt;"",CONCATENATE(", zoneIds={",Q227),"")&amp;IF(W227&lt;&gt;"",CONCATENATE(",",W227),"")&amp;IF(AA227&lt;&gt;"",CONCATENATE(",",AA227),"")&amp;IF(Q227&lt;&gt;"",CONCATENATE("}",""),"")&amp;IF(OR(K227="true",K227="false",K227&lt;&gt;""), CONCATENATE(", veteran=", K227), ""),"")</f>
        <v/>
      </c>
      <c r="AG227" s="31" t="str">
        <f>IF(A227&lt;&gt;"",IF(I227="Trial",", isTrial=true",IF(I227="Arena",", isArena=true", IF(I227="Monster",", isMonster=true",""))) &amp; IF(L227="true", CONCATENATE(", multiTrialSet=true"), ""),"")</f>
        <v/>
      </c>
      <c r="AH227" s="31" t="str">
        <f>IF(C227&lt;&gt;"",CONCATENATE(" --",C227," / ",B227),"")</f>
        <v xml:space="preserve"> --Perfected Tooth of Lokkestiiz / </v>
      </c>
      <c r="AI227" s="31" t="str">
        <f>IF(A227&lt;&gt;"",IF(VALUE(P227)&gt;0,CONCATENATE("[",A227,"] = true,        --",C227, " / ", B227), ""),"")</f>
        <v/>
      </c>
    </row>
    <row r="228" spans="1:35" x14ac:dyDescent="0.25">
      <c r="A228" s="13">
        <v>211</v>
      </c>
      <c r="B228" t="s">
        <v>1889</v>
      </c>
      <c r="C228" t="s">
        <v>1889</v>
      </c>
      <c r="D228" t="s">
        <v>1890</v>
      </c>
      <c r="I228" t="s">
        <v>2468</v>
      </c>
      <c r="K228" t="s">
        <v>101</v>
      </c>
      <c r="L228" t="s">
        <v>101</v>
      </c>
      <c r="M228">
        <v>-1</v>
      </c>
      <c r="N228">
        <v>-1</v>
      </c>
      <c r="O228">
        <v>-1</v>
      </c>
      <c r="P228">
        <v>0</v>
      </c>
      <c r="Q228" s="3">
        <f>IF(R228&lt;&gt;"",VLOOKUP(R228,'ESO zone constants'!$E$3:$L$1002,8,FALSE),"")</f>
        <v>677</v>
      </c>
      <c r="R228" t="s">
        <v>499</v>
      </c>
      <c r="S228" s="28">
        <v>2</v>
      </c>
      <c r="T228" s="3" t="str">
        <f>VLOOKUP(S228,'LibSets constants'!$A$2:$B$16,2,FALSE)</f>
        <v>Orsinium</v>
      </c>
      <c r="U228" t="s">
        <v>2591</v>
      </c>
      <c r="W228" s="3" t="str">
        <f>IF(X228&lt;&gt;"",VLOOKUP(X228,'ESO zone constants'!$E$3:$L$1002,6,FALSE),"")</f>
        <v/>
      </c>
      <c r="AA228" s="3" t="str">
        <f>IF(AB228&lt;&gt;"",VLOOKUP(AB228,'ESO zone constants'!$E$3:$L$1002,6,FALSE),"")</f>
        <v/>
      </c>
      <c r="AE228" s="31" t="str">
        <f>IF(A228&lt;&gt;"",CONCATENATE("[",A228,"] = {wayshrines={")&amp;IF(M228&lt;&gt;"",CONCATENATE(M228,","),"")&amp;IF(N228&lt;&gt;"",CONCATENATE(N228,","),"")&amp;IF(O228&lt;&gt;"",CONCATENATE(O228,","),"")&amp;CONCATENATE("}")&amp;IF(VALUE(P228)&gt;0,CONCATENATE(", traitsNeeded=",P228),"")&amp;CONCATENATE(", dlcId=",S228,),"")</f>
        <v>[211] = {wayshrines={-1,-1,-1,}, dlcId=2</v>
      </c>
      <c r="AF228" s="31" t="str">
        <f>IF(A228&lt;&gt;"",IF(Q228&lt;&gt;"",CONCATENATE(", zoneIds={",Q228),"")&amp;IF(W228&lt;&gt;"",CONCATENATE(",",W228),"")&amp;IF(AA228&lt;&gt;"",CONCATENATE(",",AA228),"")&amp;IF(Q228&lt;&gt;"",CONCATENATE("}",""),"")&amp;IF(OR(K228="true",K228="false",K228&lt;&gt;""), CONCATENATE(", veteran=", K228), ""),"")</f>
        <v>, zoneIds={677}, veteran=false</v>
      </c>
      <c r="AG228" s="31" t="str">
        <f>IF(A228&lt;&gt;"",IF(I228="Trial",", isTrial=true",IF(I228="Arena",", isArena=true", IF(I228="Monster",", isMonster=true",""))) &amp; IF(L228="true", CONCATENATE(", multiTrialSet=true"), ""),"")</f>
        <v>, isArena=true</v>
      </c>
      <c r="AH228" s="31" t="str">
        <f>IF(C228&lt;&gt;"",CONCATENATE(" --",C228," / ",B228),"")</f>
        <v xml:space="preserve"> --Permafrost / Permafrost</v>
      </c>
      <c r="AI228" s="31" t="str">
        <f>IF(A228&lt;&gt;"",IF(VALUE(P228)&gt;0,CONCATENATE("[",A228,"] = true,        --",C228, " / ", B228), ""),"")</f>
        <v/>
      </c>
    </row>
    <row r="229" spans="1:35" x14ac:dyDescent="0.25">
      <c r="A229" s="13">
        <v>200</v>
      </c>
      <c r="B229" t="s">
        <v>1865</v>
      </c>
      <c r="C229" t="s">
        <v>1867</v>
      </c>
      <c r="D229" t="s">
        <v>1866</v>
      </c>
      <c r="K229" t="s">
        <v>101</v>
      </c>
      <c r="L229" t="s">
        <v>101</v>
      </c>
      <c r="M229">
        <v>-1</v>
      </c>
      <c r="N229">
        <v>-1</v>
      </c>
      <c r="O229">
        <v>-1</v>
      </c>
      <c r="P229">
        <v>0</v>
      </c>
      <c r="Q229" s="3">
        <f>IF(R229&lt;&gt;"",VLOOKUP(R229,'ESO zone constants'!$E$3:$L$1002,8,FALSE),"")</f>
        <v>1010</v>
      </c>
      <c r="R229" t="s">
        <v>74</v>
      </c>
      <c r="S229" s="28">
        <v>0</v>
      </c>
      <c r="T229" s="3" t="str">
        <f>VLOOKUP(S229,'LibSets constants'!$A$2:$B$16,2,FALSE)</f>
        <v>Included in base game</v>
      </c>
      <c r="W229" s="3" t="str">
        <f>IF(X229&lt;&gt;"",VLOOKUP(X229,'ESO zone constants'!$E$3:$L$1002,6,FALSE),"")</f>
        <v/>
      </c>
      <c r="AA229" s="3" t="str">
        <f>IF(AB229&lt;&gt;"",VLOOKUP(AB229,'ESO zone constants'!$E$3:$L$1002,6,FALSE),"")</f>
        <v/>
      </c>
      <c r="AE229" s="31" t="str">
        <f>IF(A229&lt;&gt;"",CONCATENATE("[",A229,"] = {wayshrines={")&amp;IF(M229&lt;&gt;"",CONCATENATE(M229,","),"")&amp;IF(N229&lt;&gt;"",CONCATENATE(N229,","),"")&amp;IF(O229&lt;&gt;"",CONCATENATE(O229,","),"")&amp;CONCATENATE("}")&amp;IF(VALUE(P229)&gt;0,CONCATENATE(", traitsNeeded=",P229),"")&amp;CONCATENATE(", dlcId=",S229,),"")</f>
        <v>[200] = {wayshrines={-1,-1,-1,}, dlcId=0</v>
      </c>
      <c r="AF229" s="31" t="str">
        <f>IF(A229&lt;&gt;"",IF(Q229&lt;&gt;"",CONCATENATE(", zoneIds={",Q229),"")&amp;IF(W229&lt;&gt;"",CONCATENATE(",",W229),"")&amp;IF(AA229&lt;&gt;"",CONCATENATE(",",AA229),"")&amp;IF(Q229&lt;&gt;"",CONCATENATE("}",""),"")&amp;IF(OR(K229="true",K229="false",K229&lt;&gt;""), CONCATENATE(", veteran=", K229), ""),"")</f>
        <v>, zoneIds={1010}, veteran=false</v>
      </c>
      <c r="AG229" s="31" t="str">
        <f>IF(A229&lt;&gt;"",IF(I229="Trial",", isTrial=true",IF(I229="Arena",", isArena=true", IF(I229="Monster",", isMonster=true",""))) &amp; IF(L229="true", CONCATENATE(", multiTrialSet=true"), ""),"")</f>
        <v/>
      </c>
      <c r="AH229" s="31" t="str">
        <f>IF(C229&lt;&gt;"",CONCATENATE(" --",C229," / ",B229),"")</f>
        <v xml:space="preserve"> --Phoenix / Phönix</v>
      </c>
      <c r="AI229" s="31" t="str">
        <f>IF(A229&lt;&gt;"",IF(VALUE(P229)&gt;0,CONCATENATE("[",A229,"] = true,        --",C229, " / ", B229), ""),"")</f>
        <v/>
      </c>
    </row>
    <row r="230" spans="1:35" x14ac:dyDescent="0.25">
      <c r="A230" s="13">
        <v>366</v>
      </c>
      <c r="B230" t="s">
        <v>2267</v>
      </c>
      <c r="C230" t="s">
        <v>2269</v>
      </c>
      <c r="D230" t="s">
        <v>2268</v>
      </c>
      <c r="K230" t="s">
        <v>101</v>
      </c>
      <c r="L230" t="s">
        <v>101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constants'!$E$3:$L$1002,8,FALSE),"")</f>
        <v/>
      </c>
      <c r="S230" s="28">
        <v>0</v>
      </c>
      <c r="T230" s="3" t="str">
        <f>VLOOKUP(S230,'LibSets constants'!$A$2:$B$16,2,FALSE)</f>
        <v>Included in base game</v>
      </c>
      <c r="W230" s="3" t="str">
        <f>IF(X230&lt;&gt;"",VLOOKUP(X230,'ESO zone constants'!$E$3:$L$1002,6,FALSE),"")</f>
        <v/>
      </c>
      <c r="AA230" s="3" t="str">
        <f>IF(AB230&lt;&gt;"",VLOOKUP(AB230,'ESO zone constants'!$E$3:$L$1002,6,FALSE),"")</f>
        <v/>
      </c>
      <c r="AE230" s="31" t="str">
        <f>IF(A230&lt;&gt;"",CONCATENATE("[",A230,"] = {wayshrines={")&amp;IF(M230&lt;&gt;"",CONCATENATE(M230,","),"")&amp;IF(N230&lt;&gt;"",CONCATENATE(N230,","),"")&amp;IF(O230&lt;&gt;"",CONCATENATE(O230,","),"")&amp;CONCATENATE("}")&amp;IF(VALUE(P230)&gt;0,CONCATENATE(", traitsNeeded=",P230),"")&amp;CONCATENATE(", dlcId=",S230,),"")</f>
        <v>[366] = {wayshrines={-1,-1,-1,}, dlcId=0</v>
      </c>
      <c r="AF230" s="31" t="str">
        <f>IF(A230&lt;&gt;"",IF(Q230&lt;&gt;"",CONCATENATE(", zoneIds={",Q230),"")&amp;IF(W230&lt;&gt;"",CONCATENATE(",",W230),"")&amp;IF(AA230&lt;&gt;"",CONCATENATE(",",AA230),"")&amp;IF(Q230&lt;&gt;"",CONCATENATE("}",""),"")&amp;IF(OR(K230="true",K230="false",K230&lt;&gt;""), CONCATENATE(", veteran=", K230), ""),"")</f>
        <v>, veteran=false</v>
      </c>
      <c r="AG230" s="31" t="str">
        <f>IF(A230&lt;&gt;"",IF(I230="Trial",", isTrial=true",IF(I230="Arena",", isArena=true", IF(I230="Monster",", isMonster=true",""))) &amp; IF(L230="true", CONCATENATE(", multiTrialSet=true"), ""),"")</f>
        <v/>
      </c>
      <c r="AH230" s="31" t="str">
        <f>IF(C230&lt;&gt;"",CONCATENATE(" --",C230," / ",B230),"")</f>
        <v xml:space="preserve"> --Piercing Spray / Durchdringende Salve</v>
      </c>
      <c r="AI230" s="31" t="str">
        <f>IF(A230&lt;&gt;"",IF(VALUE(P230)&gt;0,CONCATENATE("[",A230,"] = true,        --",C230, " / ", B230), ""),"")</f>
        <v/>
      </c>
    </row>
    <row r="231" spans="1:35" x14ac:dyDescent="0.25">
      <c r="A231" s="13">
        <v>360</v>
      </c>
      <c r="B231" t="s">
        <v>2250</v>
      </c>
      <c r="C231" t="s">
        <v>2252</v>
      </c>
      <c r="D231" t="s">
        <v>2251</v>
      </c>
      <c r="K231" t="s">
        <v>101</v>
      </c>
      <c r="L231" t="s">
        <v>101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constants'!$E$3:$L$1002,8,FALSE),"")</f>
        <v/>
      </c>
      <c r="S231" s="28">
        <v>0</v>
      </c>
      <c r="T231" s="3" t="str">
        <f>VLOOKUP(S231,'LibSets constants'!$A$2:$B$16,2,FALSE)</f>
        <v>Included in base game</v>
      </c>
      <c r="W231" s="3" t="str">
        <f>IF(X231&lt;&gt;"",VLOOKUP(X231,'ESO zone constants'!$E$3:$L$1002,6,FALSE),"")</f>
        <v/>
      </c>
      <c r="AA231" s="3" t="str">
        <f>IF(AB231&lt;&gt;"",VLOOKUP(AB231,'ESO zone constants'!$E$3:$L$1002,6,FALSE),"")</f>
        <v/>
      </c>
      <c r="AE231" s="31" t="str">
        <f>IF(A231&lt;&gt;"",CONCATENATE("[",A231,"] = {wayshrines={")&amp;IF(M231&lt;&gt;"",CONCATENATE(M231,","),"")&amp;IF(N231&lt;&gt;"",CONCATENATE(N231,","),"")&amp;IF(O231&lt;&gt;"",CONCATENATE(O231,","),"")&amp;CONCATENATE("}")&amp;IF(VALUE(P231)&gt;0,CONCATENATE(", traitsNeeded=",P231),"")&amp;CONCATENATE(", dlcId=",S231,),"")</f>
        <v>[360] = {wayshrines={-1,-1,-1,}, dlcId=0</v>
      </c>
      <c r="AF231" s="31" t="str">
        <f>IF(A231&lt;&gt;"",IF(Q231&lt;&gt;"",CONCATENATE(", zoneIds={",Q231),"")&amp;IF(W231&lt;&gt;"",CONCATENATE(",",W231),"")&amp;IF(AA231&lt;&gt;"",CONCATENATE(",",AA231),"")&amp;IF(Q231&lt;&gt;"",CONCATENATE("}",""),"")&amp;IF(OR(K231="true",K231="false",K231&lt;&gt;""), CONCATENATE(", veteran=", K231), ""),"")</f>
        <v>, veteran=false</v>
      </c>
      <c r="AG231" s="31" t="str">
        <f>IF(A231&lt;&gt;"",IF(I231="Trial",", isTrial=true",IF(I231="Arena",", isArena=true", IF(I231="Monster",", isMonster=true",""))) &amp; IF(L231="true", CONCATENATE(", multiTrialSet=true"), ""),"")</f>
        <v/>
      </c>
      <c r="AH231" s="31" t="str">
        <f>IF(C231&lt;&gt;"",CONCATENATE(" --",C231," / ",B231),"")</f>
        <v xml:space="preserve"> --Piercing Spray (Perfected) / Durchdringende Salve (vollendet)</v>
      </c>
      <c r="AI231" s="31" t="str">
        <f>IF(A231&lt;&gt;"",IF(VALUE(P231)&gt;0,CONCATENATE("[",A231,"] = true,        --",C231, " / ", B231), ""),"")</f>
        <v/>
      </c>
    </row>
    <row r="232" spans="1:35" x14ac:dyDescent="0.25">
      <c r="A232" s="13">
        <v>336</v>
      </c>
      <c r="B232" t="s">
        <v>2188</v>
      </c>
      <c r="C232" t="s">
        <v>2190</v>
      </c>
      <c r="D232" t="s">
        <v>2189</v>
      </c>
      <c r="K232" t="s">
        <v>101</v>
      </c>
      <c r="L232" t="s">
        <v>101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constants'!$E$3:$L$1002,8,FALSE),"")</f>
        <v/>
      </c>
      <c r="S232" s="28">
        <v>0</v>
      </c>
      <c r="T232" s="3" t="str">
        <f>VLOOKUP(S232,'LibSets constants'!$A$2:$B$16,2,FALSE)</f>
        <v>Included in base game</v>
      </c>
      <c r="W232" s="3" t="str">
        <f>IF(X232&lt;&gt;"",VLOOKUP(X232,'ESO zone constants'!$E$3:$L$1002,6,FALSE),"")</f>
        <v/>
      </c>
      <c r="AA232" s="3" t="str">
        <f>IF(AB232&lt;&gt;"",VLOOKUP(AB232,'ESO zone constants'!$E$3:$L$1002,6,FALSE),"")</f>
        <v/>
      </c>
      <c r="AE232" s="31" t="str">
        <f>IF(A232&lt;&gt;"",CONCATENATE("[",A232,"] = {wayshrines={")&amp;IF(M232&lt;&gt;"",CONCATENATE(M232,","),"")&amp;IF(N232&lt;&gt;"",CONCATENATE(N232,","),"")&amp;IF(O232&lt;&gt;"",CONCATENATE(O232,","),"")&amp;CONCATENATE("}")&amp;IF(VALUE(P232)&gt;0,CONCATENATE(", traitsNeeded=",P232),"")&amp;CONCATENATE(", dlcId=",S232,),"")</f>
        <v>[336] = {wayshrines={-1,-1,-1,}, dlcId=0</v>
      </c>
      <c r="AF232" s="31" t="str">
        <f>IF(A232&lt;&gt;"",IF(Q232&lt;&gt;"",CONCATENATE(", zoneIds={",Q232),"")&amp;IF(W232&lt;&gt;"",CONCATENATE(",",W232),"")&amp;IF(AA232&lt;&gt;"",CONCATENATE(",",AA232),"")&amp;IF(Q232&lt;&gt;"",CONCATENATE("}",""),"")&amp;IF(OR(K232="true",K232="false",K232&lt;&gt;""), CONCATENATE(", veteran=", K232), ""),"")</f>
        <v>, veteran=false</v>
      </c>
      <c r="AG232" s="31" t="str">
        <f>IF(A232&lt;&gt;"",IF(I232="Trial",", isTrial=true",IF(I232="Arena",", isArena=true", IF(I232="Monster",", isMonster=true",""))) &amp; IF(L232="true", CONCATENATE(", multiTrialSet=true"), ""),"")</f>
        <v/>
      </c>
      <c r="AH232" s="31" t="str">
        <f>IF(C232&lt;&gt;"",CONCATENATE(" --",C232," / ",B232),"")</f>
        <v xml:space="preserve"> --Pillar of Nirn / Säulen von Nirn</v>
      </c>
      <c r="AI232" s="31" t="str">
        <f>IF(A232&lt;&gt;"",IF(VALUE(P232)&gt;0,CONCATENATE("[",A232,"] = true,        --",C232, " / ", B232), ""),"")</f>
        <v/>
      </c>
    </row>
    <row r="233" spans="1:35" x14ac:dyDescent="0.25">
      <c r="A233" s="5">
        <v>277</v>
      </c>
      <c r="B233" t="s">
        <v>2027</v>
      </c>
      <c r="C233" t="s">
        <v>17</v>
      </c>
      <c r="D233" t="s">
        <v>2028</v>
      </c>
      <c r="I233" t="s">
        <v>2556</v>
      </c>
      <c r="J233">
        <v>1</v>
      </c>
      <c r="K233" t="s">
        <v>2465</v>
      </c>
      <c r="L233" t="s">
        <v>101</v>
      </c>
      <c r="M233">
        <v>-1</v>
      </c>
      <c r="N233">
        <v>-1</v>
      </c>
      <c r="O233">
        <v>-1</v>
      </c>
      <c r="P233">
        <v>0</v>
      </c>
      <c r="Q233" s="3">
        <f>IF(R233&lt;&gt;"",VLOOKUP(R233,'ESO zone constants'!$E$3:$L$1002,8,FALSE),"")</f>
        <v>38</v>
      </c>
      <c r="R233" t="s">
        <v>57</v>
      </c>
      <c r="S233" s="28">
        <v>0</v>
      </c>
      <c r="T233" s="3" t="str">
        <f>VLOOKUP(S233,'LibSets constants'!$A$2:$B$16,2,FALSE)</f>
        <v>Included in base game</v>
      </c>
      <c r="U233" t="s">
        <v>2575</v>
      </c>
      <c r="W233" s="3" t="str">
        <f>IF(X233&lt;&gt;"",VLOOKUP(X233,'ESO zone constants'!$E$3:$L$1002,6,FALSE),"")</f>
        <v/>
      </c>
      <c r="AA233" s="32" t="str">
        <f>IF(AB233&lt;&gt;"",VLOOKUP(AB233,'ESO zone constants'!$E$3:$L$1002,6,FALSE),"")</f>
        <v/>
      </c>
      <c r="AE233" s="31" t="str">
        <f>IF(A233&lt;&gt;"",CONCATENATE("[",A233,"] = {wayshrines={")&amp;IF(M233&lt;&gt;"",CONCATENATE(M233,","),"")&amp;IF(N233&lt;&gt;"",CONCATENATE(N233,","),"")&amp;IF(O233&lt;&gt;"",CONCATENATE(O233,","),"")&amp;CONCATENATE("}")&amp;IF(VALUE(P233)&gt;0,CONCATENATE(", traitsNeeded=",P233),"")&amp;CONCATENATE(", dlcId=",S233,),"")</f>
        <v>[277] = {wayshrines={-1,-1,-1,}, dlcId=0</v>
      </c>
      <c r="AF233" s="31" t="str">
        <f>IF(A233&lt;&gt;"",IF(Q233&lt;&gt;"",CONCATENATE(", zoneIds={",Q233),"")&amp;IF(W233&lt;&gt;"",CONCATENATE(",",W233),"")&amp;IF(AA233&lt;&gt;"",CONCATENATE(",",AA233),"")&amp;IF(Q233&lt;&gt;"",CONCATENATE("}",""),"")&amp;IF(OR(K233="true",K233="false",K233&lt;&gt;""), CONCATENATE(", veteran=", K233), ""),"")</f>
        <v>, zoneIds={38}, veteran={EQUIP_TYPE_HEAD=true, EQUIP_TYPE_SHOULDERS=false}</v>
      </c>
      <c r="AG233" s="31" t="str">
        <f>IF(A233&lt;&gt;"",IF(I233="Trial",", isTrial=true",IF(I233="Arena",", isArena=true", IF(I233="Monster",", isMonster=true",""))) &amp; IF(L233="true", CONCATENATE(", multiTrialSet=true"), ""),"")</f>
        <v>, isMonster=true</v>
      </c>
      <c r="AH233" s="31" t="str">
        <f>IF(C233&lt;&gt;"",CONCATENATE(" --",C233," / ",B233),"")</f>
        <v xml:space="preserve"> --Pirate Skeleton / Piratenskelett</v>
      </c>
      <c r="AI233" s="31" t="str">
        <f>IF(A233&lt;&gt;"",IF(VALUE(P233)&gt;0,CONCATENATE("[",A233,"] = true,        --",C233, " / ", B233), ""),"")</f>
        <v/>
      </c>
    </row>
    <row r="234" spans="1:35" x14ac:dyDescent="0.25">
      <c r="A234" s="13">
        <v>293</v>
      </c>
      <c r="B234" t="s">
        <v>2069</v>
      </c>
      <c r="C234" t="s">
        <v>2071</v>
      </c>
      <c r="D234" t="s">
        <v>2070</v>
      </c>
      <c r="K234" t="s">
        <v>101</v>
      </c>
      <c r="L234" t="s">
        <v>101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constants'!$E$3:$L$1002,8,FALSE),"")</f>
        <v/>
      </c>
      <c r="S234" s="28">
        <v>0</v>
      </c>
      <c r="T234" s="3" t="str">
        <f>VLOOKUP(S234,'LibSets constants'!$A$2:$B$16,2,FALSE)</f>
        <v>Included in base game</v>
      </c>
      <c r="W234" s="3" t="str">
        <f>IF(X234&lt;&gt;"",VLOOKUP(X234,'ESO zone constants'!$E$3:$L$1002,6,FALSE),"")</f>
        <v/>
      </c>
      <c r="AA234" s="3" t="str">
        <f>IF(AB234&lt;&gt;"",VLOOKUP(AB234,'ESO zone constants'!$E$3:$L$1002,6,FALSE),"")</f>
        <v/>
      </c>
      <c r="AE234" s="31" t="str">
        <f>IF(A234&lt;&gt;"",CONCATENATE("[",A234,"] = {wayshrines={")&amp;IF(M234&lt;&gt;"",CONCATENATE(M234,","),"")&amp;IF(N234&lt;&gt;"",CONCATENATE(N234,","),"")&amp;IF(O234&lt;&gt;"",CONCATENATE(O234,","),"")&amp;CONCATENATE("}")&amp;IF(VALUE(P234)&gt;0,CONCATENATE(", traitsNeeded=",P234),"")&amp;CONCATENATE(", dlcId=",S234,),"")</f>
        <v>[293] = {wayshrines={-1,-1,-1,}, dlcId=0</v>
      </c>
      <c r="AF234" s="31" t="str">
        <f>IF(A234&lt;&gt;"",IF(Q234&lt;&gt;"",CONCATENATE(", zoneIds={",Q234),"")&amp;IF(W234&lt;&gt;"",CONCATENATE(",",W234),"")&amp;IF(AA234&lt;&gt;"",CONCATENATE(",",AA234),"")&amp;IF(Q234&lt;&gt;"",CONCATENATE("}",""),"")&amp;IF(OR(K234="true",K234="false",K234&lt;&gt;""), CONCATENATE(", veteran=", K234), ""),"")</f>
        <v>, veteran=false</v>
      </c>
      <c r="AG234" s="31" t="str">
        <f>IF(A234&lt;&gt;"",IF(I234="Trial",", isTrial=true",IF(I234="Arena",", isArena=true", IF(I234="Monster",", isMonster=true",""))) &amp; IF(L234="true", CONCATENATE(", multiTrialSet=true"), ""),"")</f>
        <v/>
      </c>
      <c r="AH234" s="31" t="str">
        <f>IF(C234&lt;&gt;"",CONCATENATE(" --",C234," / ",B234),"")</f>
        <v xml:space="preserve"> --Plague Doctor / Seuchendoktor</v>
      </c>
      <c r="AI234" s="31" t="str">
        <f>IF(A234&lt;&gt;"",IF(VALUE(P234)&gt;0,CONCATENATE("[",A234,"] = true,        --",C234, " / ", B234), ""),"")</f>
        <v/>
      </c>
    </row>
    <row r="235" spans="1:35" x14ac:dyDescent="0.25">
      <c r="A235" s="13">
        <v>347</v>
      </c>
      <c r="B235" t="s">
        <v>2217</v>
      </c>
      <c r="C235" t="s">
        <v>2219</v>
      </c>
      <c r="D235" t="s">
        <v>2218</v>
      </c>
      <c r="K235" t="s">
        <v>101</v>
      </c>
      <c r="L235" t="s">
        <v>101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constants'!$E$3:$L$1002,8,FALSE),"")</f>
        <v/>
      </c>
      <c r="S235" s="28">
        <v>0</v>
      </c>
      <c r="T235" s="3" t="str">
        <f>VLOOKUP(S235,'LibSets constants'!$A$2:$B$16,2,FALSE)</f>
        <v>Included in base game</v>
      </c>
      <c r="W235" s="3" t="str">
        <f>IF(X235&lt;&gt;"",VLOOKUP(X235,'ESO zone constants'!$E$3:$L$1002,6,FALSE),"")</f>
        <v/>
      </c>
      <c r="AA235" s="3" t="str">
        <f>IF(AB235&lt;&gt;"",VLOOKUP(AB235,'ESO zone constants'!$E$3:$L$1002,6,FALSE),"")</f>
        <v/>
      </c>
      <c r="AE235" s="31" t="str">
        <f>IF(A235&lt;&gt;"",CONCATENATE("[",A235,"] = {wayshrines={")&amp;IF(M235&lt;&gt;"",CONCATENATE(M235,","),"")&amp;IF(N235&lt;&gt;"",CONCATENATE(N235,","),"")&amp;IF(O235&lt;&gt;"",CONCATENATE(O235,","),"")&amp;CONCATENATE("}")&amp;IF(VALUE(P235)&gt;0,CONCATENATE(", traitsNeeded=",P235),"")&amp;CONCATENATE(", dlcId=",S235,),"")</f>
        <v>[347] = {wayshrines={-1,-1,-1,}, dlcId=0</v>
      </c>
      <c r="AF235" s="31" t="str">
        <f>IF(A235&lt;&gt;"",IF(Q235&lt;&gt;"",CONCATENATE(", zoneIds={",Q235),"")&amp;IF(W235&lt;&gt;"",CONCATENATE(",",W235),"")&amp;IF(AA235&lt;&gt;"",CONCATENATE(",",AA235),"")&amp;IF(Q235&lt;&gt;"",CONCATENATE("}",""),"")&amp;IF(OR(K235="true",K235="false",K235&lt;&gt;""), CONCATENATE(", veteran=", K235), ""),"")</f>
        <v>, veteran=false</v>
      </c>
      <c r="AG235" s="31" t="str">
        <f>IF(A235&lt;&gt;"",IF(I235="Trial",", isTrial=true",IF(I235="Arena",", isArena=true", IF(I235="Monster",", isMonster=true",""))) &amp; IF(L235="true", CONCATENATE(", multiTrialSet=true"), ""),"")</f>
        <v/>
      </c>
      <c r="AH235" s="31" t="str">
        <f>IF(C235&lt;&gt;"",CONCATENATE(" --",C235," / ",B235),"")</f>
        <v xml:space="preserve"> --Plague Slinger / Seuchenschleuder</v>
      </c>
      <c r="AI235" s="31" t="str">
        <f>IF(A235&lt;&gt;"",IF(VALUE(P235)&gt;0,CONCATENATE("[",A235,"] = true,        --",C235, " / ", B235), ""),"")</f>
        <v/>
      </c>
    </row>
    <row r="236" spans="1:35" x14ac:dyDescent="0.25">
      <c r="A236" s="13">
        <v>143</v>
      </c>
      <c r="B236" t="s">
        <v>1745</v>
      </c>
      <c r="C236" t="s">
        <v>1747</v>
      </c>
      <c r="D236" t="s">
        <v>1746</v>
      </c>
      <c r="K236" t="s">
        <v>101</v>
      </c>
      <c r="L236" t="s">
        <v>101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constants'!$E$3:$L$1002,8,FALSE),"")</f>
        <v/>
      </c>
      <c r="S236" s="28">
        <v>0</v>
      </c>
      <c r="T236" s="3" t="str">
        <f>VLOOKUP(S236,'LibSets constants'!$A$2:$B$16,2,FALSE)</f>
        <v>Included in base game</v>
      </c>
      <c r="W236" s="3" t="str">
        <f>IF(X236&lt;&gt;"",VLOOKUP(X236,'ESO zone constants'!$E$3:$L$1002,6,FALSE),"")</f>
        <v/>
      </c>
      <c r="AA236" s="3" t="str">
        <f>IF(AB236&lt;&gt;"",VLOOKUP(AB236,'ESO zone constants'!$E$3:$L$1002,6,FALSE),"")</f>
        <v/>
      </c>
      <c r="AE236" s="31" t="str">
        <f>IF(A236&lt;&gt;"",CONCATENATE("[",A236,"] = {wayshrines={")&amp;IF(M236&lt;&gt;"",CONCATENATE(M236,","),"")&amp;IF(N236&lt;&gt;"",CONCATENATE(N236,","),"")&amp;IF(O236&lt;&gt;"",CONCATENATE(O236,","),"")&amp;CONCATENATE("}")&amp;IF(VALUE(P236)&gt;0,CONCATENATE(", traitsNeeded=",P236),"")&amp;CONCATENATE(", dlcId=",S236,),"")</f>
        <v>[143] = {wayshrines={-1,-1,-1,}, dlcId=0</v>
      </c>
      <c r="AF236" s="31" t="str">
        <f>IF(A236&lt;&gt;"",IF(Q236&lt;&gt;"",CONCATENATE(", zoneIds={",Q236),"")&amp;IF(W236&lt;&gt;"",CONCATENATE(",",W236),"")&amp;IF(AA236&lt;&gt;"",CONCATENATE(",",AA236),"")&amp;IF(Q236&lt;&gt;"",CONCATENATE("}",""),"")&amp;IF(OR(K236="true",K236="false",K236&lt;&gt;""), CONCATENATE(", veteran=", K236), ""),"")</f>
        <v>, veteran=false</v>
      </c>
      <c r="AG236" s="31" t="str">
        <f>IF(A236&lt;&gt;"",IF(I236="Trial",", isTrial=true",IF(I236="Arena",", isArena=true", IF(I236="Monster",", isMonster=true",""))) &amp; IF(L236="true", CONCATENATE(", multiTrialSet=true"), ""),"")</f>
        <v/>
      </c>
      <c r="AH236" s="31" t="str">
        <f>IF(C236&lt;&gt;"",CONCATENATE(" --",C236," / ",B236),"")</f>
        <v xml:space="preserve"> --Poisonous Serpent / Giftschlange</v>
      </c>
      <c r="AI236" s="31" t="str">
        <f>IF(A236&lt;&gt;"",IF(VALUE(P236)&gt;0,CONCATENATE("[",A236,"] = true,        --",C236, " / ", B236), ""),"")</f>
        <v/>
      </c>
    </row>
    <row r="237" spans="1:35" x14ac:dyDescent="0.25">
      <c r="A237" s="13">
        <v>180</v>
      </c>
      <c r="B237" t="s">
        <v>1820</v>
      </c>
      <c r="C237" t="s">
        <v>1822</v>
      </c>
      <c r="D237" t="s">
        <v>1821</v>
      </c>
      <c r="K237" t="s">
        <v>101</v>
      </c>
      <c r="L237" t="s">
        <v>101</v>
      </c>
      <c r="M237">
        <v>-1</v>
      </c>
      <c r="N237">
        <v>-1</v>
      </c>
      <c r="O237">
        <v>-1</v>
      </c>
      <c r="P237">
        <v>0</v>
      </c>
      <c r="Q237" s="3">
        <f>IF(R237&lt;&gt;"",VLOOKUP(R237,'ESO zone constants'!$E$3:$L$1002,8,FALSE),"")</f>
        <v>63</v>
      </c>
      <c r="R237" t="s">
        <v>61</v>
      </c>
      <c r="S237" s="28">
        <v>0</v>
      </c>
      <c r="T237" s="3" t="str">
        <f>VLOOKUP(S237,'LibSets constants'!$A$2:$B$16,2,FALSE)</f>
        <v>Included in base game</v>
      </c>
      <c r="W237" s="3" t="str">
        <f>IF(X237&lt;&gt;"",VLOOKUP(X237,'ESO zone constants'!$E$3:$L$1002,6,FALSE),"")</f>
        <v/>
      </c>
      <c r="AA237" s="3" t="str">
        <f>IF(AB237&lt;&gt;"",VLOOKUP(AB237,'ESO zone constants'!$E$3:$L$1002,6,FALSE),"")</f>
        <v/>
      </c>
      <c r="AE237" s="31" t="str">
        <f>IF(A237&lt;&gt;"",CONCATENATE("[",A237,"] = {wayshrines={")&amp;IF(M237&lt;&gt;"",CONCATENATE(M237,","),"")&amp;IF(N237&lt;&gt;"",CONCATENATE(N237,","),"")&amp;IF(O237&lt;&gt;"",CONCATENATE(O237,","),"")&amp;CONCATENATE("}")&amp;IF(VALUE(P237)&gt;0,CONCATENATE(", traitsNeeded=",P237),"")&amp;CONCATENATE(", dlcId=",S237,),"")</f>
        <v>[180] = {wayshrines={-1,-1,-1,}, dlcId=0</v>
      </c>
      <c r="AF237" s="31" t="str">
        <f>IF(A237&lt;&gt;"",IF(Q237&lt;&gt;"",CONCATENATE(", zoneIds={",Q237),"")&amp;IF(W237&lt;&gt;"",CONCATENATE(",",W237),"")&amp;IF(AA237&lt;&gt;"",CONCATENATE(",",AA237),"")&amp;IF(Q237&lt;&gt;"",CONCATENATE("}",""),"")&amp;IF(OR(K237="true",K237="false",K237&lt;&gt;""), CONCATENATE(", veteran=", K237), ""),"")</f>
        <v>, zoneIds={63}, veteran=false</v>
      </c>
      <c r="AG237" s="31" t="str">
        <f>IF(A237&lt;&gt;"",IF(I237="Trial",", isTrial=true",IF(I237="Arena",", isArena=true", IF(I237="Monster",", isMonster=true",""))) &amp; IF(L237="true", CONCATENATE(", multiTrialSet=true"), ""),"")</f>
        <v/>
      </c>
      <c r="AH237" s="31" t="str">
        <f>IF(C237&lt;&gt;"",CONCATENATE(" --",C237," / ",B237),"")</f>
        <v xml:space="preserve"> --Powerful Assault / Kraftvoller Ansturm</v>
      </c>
      <c r="AI237" s="31" t="str">
        <f>IF(A237&lt;&gt;"",IF(VALUE(P237)&gt;0,CONCATENATE("[",A237,"] = true,        --",C237, " / ", B237), ""),"")</f>
        <v/>
      </c>
    </row>
    <row r="238" spans="1:35" x14ac:dyDescent="0.25">
      <c r="A238" s="13">
        <v>55</v>
      </c>
      <c r="B238" t="s">
        <v>1485</v>
      </c>
      <c r="C238" t="s">
        <v>1487</v>
      </c>
      <c r="D238" t="s">
        <v>1486</v>
      </c>
      <c r="K238" t="s">
        <v>101</v>
      </c>
      <c r="L238" t="s">
        <v>101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constants'!$E$3:$L$1002,8,FALSE),"")</f>
        <v/>
      </c>
      <c r="S238" s="28">
        <v>0</v>
      </c>
      <c r="T238" s="3" t="str">
        <f>VLOOKUP(S238,'LibSets constants'!$A$2:$B$16,2,FALSE)</f>
        <v>Included in base game</v>
      </c>
      <c r="W238" s="3" t="str">
        <f>IF(X238&lt;&gt;"",VLOOKUP(X238,'ESO zone constants'!$E$3:$L$1002,6,FALSE),"")</f>
        <v/>
      </c>
      <c r="AA238" s="3" t="str">
        <f>IF(AB238&lt;&gt;"",VLOOKUP(AB238,'ESO zone constants'!$E$3:$L$1002,6,FALSE),"")</f>
        <v/>
      </c>
      <c r="AE238" s="31" t="str">
        <f>IF(A238&lt;&gt;"",CONCATENATE("[",A238,"] = {wayshrines={")&amp;IF(M238&lt;&gt;"",CONCATENATE(M238,","),"")&amp;IF(N238&lt;&gt;"",CONCATENATE(N238,","),"")&amp;IF(O238&lt;&gt;"",CONCATENATE(O238,","),"")&amp;CONCATENATE("}")&amp;IF(VALUE(P238)&gt;0,CONCATENATE(", traitsNeeded=",P238),"")&amp;CONCATENATE(", dlcId=",S238,),"")</f>
        <v>[55] = {wayshrines={-1,-1,-1,}, dlcId=0</v>
      </c>
      <c r="AF238" s="31" t="str">
        <f>IF(A238&lt;&gt;"",IF(Q238&lt;&gt;"",CONCATENATE(", zoneIds={",Q238),"")&amp;IF(W238&lt;&gt;"",CONCATENATE(",",W238),"")&amp;IF(AA238&lt;&gt;"",CONCATENATE(",",AA238),"")&amp;IF(Q238&lt;&gt;"",CONCATENATE("}",""),"")&amp;IF(OR(K238="true",K238="false",K238&lt;&gt;""), CONCATENATE(", veteran=", K238), ""),"")</f>
        <v>, veteran=false</v>
      </c>
      <c r="AG238" s="31" t="str">
        <f>IF(A238&lt;&gt;"",IF(I238="Trial",", isTrial=true",IF(I238="Arena",", isArena=true", IF(I238="Monster",", isMonster=true",""))) &amp; IF(L238="true", CONCATENATE(", multiTrialSet=true"), ""),"")</f>
        <v/>
      </c>
      <c r="AH238" s="31" t="str">
        <f>IF(C238&lt;&gt;"",CONCATENATE(" --",C238," / ",B238),"")</f>
        <v xml:space="preserve"> --Prayer Shawl / Gebetstuch</v>
      </c>
      <c r="AI238" s="31" t="str">
        <f>IF(A238&lt;&gt;"",IF(VALUE(P238)&gt;0,CONCATENATE("[",A238,"] = true,        --",C238, " / ", B238), ""),"")</f>
        <v/>
      </c>
    </row>
    <row r="239" spans="1:35" x14ac:dyDescent="0.25">
      <c r="A239" s="13">
        <v>374</v>
      </c>
      <c r="B239" t="s">
        <v>2291</v>
      </c>
      <c r="C239" t="s">
        <v>2293</v>
      </c>
      <c r="D239" t="s">
        <v>2292</v>
      </c>
      <c r="K239" t="s">
        <v>101</v>
      </c>
      <c r="L239" t="s">
        <v>101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constants'!$E$3:$L$1002,8,FALSE),"")</f>
        <v/>
      </c>
      <c r="S239" s="28">
        <v>0</v>
      </c>
      <c r="T239" s="3" t="str">
        <f>VLOOKUP(S239,'LibSets constants'!$A$2:$B$16,2,FALSE)</f>
        <v>Included in base game</v>
      </c>
      <c r="W239" s="3" t="str">
        <f>IF(X239&lt;&gt;"",VLOOKUP(X239,'ESO zone constants'!$E$3:$L$1002,6,FALSE),"")</f>
        <v/>
      </c>
      <c r="AA239" s="3" t="str">
        <f>IF(AB239&lt;&gt;"",VLOOKUP(AB239,'ESO zone constants'!$E$3:$L$1002,6,FALSE),"")</f>
        <v/>
      </c>
      <c r="AE239" s="31" t="str">
        <f>IF(A239&lt;&gt;"",CONCATENATE("[",A239,"] = {wayshrines={")&amp;IF(M239&lt;&gt;"",CONCATENATE(M239,","),"")&amp;IF(N239&lt;&gt;"",CONCATENATE(N239,","),"")&amp;IF(O239&lt;&gt;"",CONCATENATE(O239,","),"")&amp;CONCATENATE("}")&amp;IF(VALUE(P239)&gt;0,CONCATENATE(", traitsNeeded=",P239),"")&amp;CONCATENATE(", dlcId=",S239,),"")</f>
        <v>[374] = {wayshrines={-1,-1,-1,}, dlcId=0</v>
      </c>
      <c r="AF239" s="31" t="str">
        <f>IF(A239&lt;&gt;"",IF(Q239&lt;&gt;"",CONCATENATE(", zoneIds={",Q239),"")&amp;IF(W239&lt;&gt;"",CONCATENATE(",",W239),"")&amp;IF(AA239&lt;&gt;"",CONCATENATE(",",AA239),"")&amp;IF(Q239&lt;&gt;"",CONCATENATE("}",""),"")&amp;IF(OR(K239="true",K239="false",K239&lt;&gt;""), CONCATENATE(", veteran=", K239), ""),"")</f>
        <v>, veteran=false</v>
      </c>
      <c r="AG239" s="31" t="str">
        <f>IF(A239&lt;&gt;"",IF(I239="Trial",", isTrial=true",IF(I239="Arena",", isArena=true", IF(I239="Monster",", isMonster=true",""))) &amp; IF(L239="true", CONCATENATE(", multiTrialSet=true"), ""),"")</f>
        <v/>
      </c>
      <c r="AH239" s="31" t="str">
        <f>IF(C239&lt;&gt;"",CONCATENATE(" --",C239," / ",B239),"")</f>
        <v xml:space="preserve"> --Precise Regeneration / Präzise Regeneration</v>
      </c>
      <c r="AI239" s="31" t="str">
        <f>IF(A239&lt;&gt;"",IF(VALUE(P239)&gt;0,CONCATENATE("[",A239,"] = true,        --",C239, " / ", B239), ""),"")</f>
        <v/>
      </c>
    </row>
    <row r="240" spans="1:35" x14ac:dyDescent="0.25">
      <c r="A240" s="13">
        <v>26</v>
      </c>
      <c r="B240" t="s">
        <v>1410</v>
      </c>
      <c r="C240" t="s">
        <v>1412</v>
      </c>
      <c r="D240" t="s">
        <v>1411</v>
      </c>
      <c r="K240" t="s">
        <v>101</v>
      </c>
      <c r="L240" t="s">
        <v>101</v>
      </c>
      <c r="M240">
        <v>-1</v>
      </c>
      <c r="N240">
        <v>-1</v>
      </c>
      <c r="O240">
        <v>-1</v>
      </c>
      <c r="P240">
        <v>0</v>
      </c>
      <c r="Q240" s="3" t="str">
        <f>IF(R240&lt;&gt;"",VLOOKUP(R240,'ESO zone constants'!$E$3:$L$1002,8,FALSE),"")</f>
        <v/>
      </c>
      <c r="S240" s="28">
        <v>0</v>
      </c>
      <c r="T240" s="3" t="str">
        <f>VLOOKUP(S240,'LibSets constants'!$A$2:$B$16,2,FALSE)</f>
        <v>Included in base game</v>
      </c>
      <c r="W240" s="3" t="str">
        <f>IF(X240&lt;&gt;"",VLOOKUP(X240,'ESO zone constants'!$E$3:$L$1002,6,FALSE),"")</f>
        <v/>
      </c>
      <c r="AA240" s="3" t="str">
        <f>IF(AB240&lt;&gt;"",VLOOKUP(AB240,'ESO zone constants'!$E$3:$L$1002,6,FALSE),"")</f>
        <v/>
      </c>
      <c r="AE240" s="31" t="str">
        <f>IF(A240&lt;&gt;"",CONCATENATE("[",A240,"] = {wayshrines={")&amp;IF(M240&lt;&gt;"",CONCATENATE(M240,","),"")&amp;IF(N240&lt;&gt;"",CONCATENATE(N240,","),"")&amp;IF(O240&lt;&gt;"",CONCATENATE(O240,","),"")&amp;CONCATENATE("}")&amp;IF(VALUE(P240)&gt;0,CONCATENATE(", traitsNeeded=",P240),"")&amp;CONCATENATE(", dlcId=",S240,),"")</f>
        <v>[26] = {wayshrines={-1,-1,-1,}, dlcId=0</v>
      </c>
      <c r="AF240" s="31" t="str">
        <f>IF(A240&lt;&gt;"",IF(Q240&lt;&gt;"",CONCATENATE(", zoneIds={",Q240),"")&amp;IF(W240&lt;&gt;"",CONCATENATE(",",W240),"")&amp;IF(AA240&lt;&gt;"",CONCATENATE(",",AA240),"")&amp;IF(Q240&lt;&gt;"",CONCATENATE("}",""),"")&amp;IF(OR(K240="true",K240="false",K240&lt;&gt;""), CONCATENATE(", veteran=", K240), ""),"")</f>
        <v>, veteran=false</v>
      </c>
      <c r="AG240" s="31" t="str">
        <f>IF(A240&lt;&gt;"",IF(I240="Trial",", isTrial=true",IF(I240="Arena",", isArena=true", IF(I240="Monster",", isMonster=true",""))) &amp; IF(L240="true", CONCATENATE(", multiTrialSet=true"), ""),"")</f>
        <v/>
      </c>
      <c r="AH240" s="31" t="str">
        <f>IF(C240&lt;&gt;"",CONCATENATE(" --",C240," / ",B240),"")</f>
        <v xml:space="preserve"> --Prisoner's Rags / Lumpen des Gefangenen</v>
      </c>
      <c r="AI240" s="31" t="str">
        <f>IF(A240&lt;&gt;"",IF(VALUE(P240)&gt;0,CONCATENATE("[",A240,"] = true,        --",C240, " / ", B240), ""),"")</f>
        <v/>
      </c>
    </row>
    <row r="241" spans="1:35" x14ac:dyDescent="0.25">
      <c r="A241" s="13">
        <v>380</v>
      </c>
      <c r="B241" t="s">
        <v>2294</v>
      </c>
      <c r="C241" t="s">
        <v>2296</v>
      </c>
      <c r="D241" t="s">
        <v>2295</v>
      </c>
      <c r="K241" t="s">
        <v>101</v>
      </c>
      <c r="L241" t="s">
        <v>101</v>
      </c>
      <c r="M241">
        <v>-1</v>
      </c>
      <c r="N241">
        <v>-1</v>
      </c>
      <c r="O241">
        <v>-1</v>
      </c>
      <c r="P241">
        <v>0</v>
      </c>
      <c r="Q241" s="3" t="str">
        <f>IF(R241&lt;&gt;"",VLOOKUP(R241,'ESO zone constants'!$E$3:$L$1002,8,FALSE),"")</f>
        <v/>
      </c>
      <c r="S241" s="28">
        <v>0</v>
      </c>
      <c r="T241" s="3" t="str">
        <f>VLOOKUP(S241,'LibSets constants'!$A$2:$B$16,2,FALSE)</f>
        <v>Included in base game</v>
      </c>
      <c r="W241" s="3" t="str">
        <f>IF(X241&lt;&gt;"",VLOOKUP(X241,'ESO zone constants'!$E$3:$L$1002,6,FALSE),"")</f>
        <v/>
      </c>
      <c r="AA241" s="3" t="str">
        <f>IF(AB241&lt;&gt;"",VLOOKUP(AB241,'ESO zone constants'!$E$3:$L$1002,6,FALSE),"")</f>
        <v/>
      </c>
      <c r="AE241" s="31" t="str">
        <f>IF(A241&lt;&gt;"",CONCATENATE("[",A241,"] = {wayshrines={")&amp;IF(M241&lt;&gt;"",CONCATENATE(M241,","),"")&amp;IF(N241&lt;&gt;"",CONCATENATE(N241,","),"")&amp;IF(O241&lt;&gt;"",CONCATENATE(O241,","),"")&amp;CONCATENATE("}")&amp;IF(VALUE(P241)&gt;0,CONCATENATE(", traitsNeeded=",P241),"")&amp;CONCATENATE(", dlcId=",S241,),"")</f>
        <v>[380] = {wayshrines={-1,-1,-1,}, dlcId=0</v>
      </c>
      <c r="AF241" s="31" t="str">
        <f>IF(A241&lt;&gt;"",IF(Q241&lt;&gt;"",CONCATENATE(", zoneIds={",Q241),"")&amp;IF(W241&lt;&gt;"",CONCATENATE(",",W241),"")&amp;IF(AA241&lt;&gt;"",CONCATENATE(",",AA241),"")&amp;IF(Q241&lt;&gt;"",CONCATENATE("}",""),"")&amp;IF(OR(K241="true",K241="false",K241&lt;&gt;""), CONCATENATE(", veteran=", K241), ""),"")</f>
        <v>, veteran=false</v>
      </c>
      <c r="AG241" s="31" t="str">
        <f>IF(A241&lt;&gt;"",IF(I241="Trial",", isTrial=true",IF(I241="Arena",", isArena=true", IF(I241="Monster",", isMonster=true",""))) &amp; IF(L241="true", CONCATENATE(", multiTrialSet=true"), ""),"")</f>
        <v/>
      </c>
      <c r="AH241" s="31" t="str">
        <f>IF(C241&lt;&gt;"",CONCATENATE(" --",C241," / ",B241),"")</f>
        <v xml:space="preserve"> --Prophet's / Prophet</v>
      </c>
      <c r="AI241" s="31" t="str">
        <f>IF(A241&lt;&gt;"",IF(VALUE(P241)&gt;0,CONCATENATE("[",A241,"] = true,        --",C241, " / ", B241), ""),"")</f>
        <v/>
      </c>
    </row>
    <row r="242" spans="1:35" x14ac:dyDescent="0.25">
      <c r="A242" s="13">
        <v>314</v>
      </c>
      <c r="B242" t="s">
        <v>2125</v>
      </c>
      <c r="C242" t="s">
        <v>2127</v>
      </c>
      <c r="D242" t="s">
        <v>2126</v>
      </c>
      <c r="I242" t="s">
        <v>2468</v>
      </c>
      <c r="K242" t="s">
        <v>102</v>
      </c>
      <c r="L242" t="s">
        <v>101</v>
      </c>
      <c r="M242">
        <v>-1</v>
      </c>
      <c r="N242">
        <v>-1</v>
      </c>
      <c r="O242">
        <v>-1</v>
      </c>
      <c r="P242">
        <v>0</v>
      </c>
      <c r="Q242" s="3">
        <f>IF(R242&lt;&gt;"",VLOOKUP(R242,'ESO zone constants'!$E$3:$L$1002,8,FALSE),"")</f>
        <v>635</v>
      </c>
      <c r="R242" t="s">
        <v>489</v>
      </c>
      <c r="S242" s="28">
        <v>0</v>
      </c>
      <c r="T242" s="3" t="str">
        <f>VLOOKUP(S242,'LibSets constants'!$A$2:$B$16,2,FALSE)</f>
        <v>Included in base game</v>
      </c>
      <c r="U242" t="s">
        <v>2591</v>
      </c>
      <c r="W242" s="3" t="str">
        <f>IF(X242&lt;&gt;"",VLOOKUP(X242,'ESO zone constants'!$E$3:$L$1002,6,FALSE),"")</f>
        <v/>
      </c>
      <c r="AA242" s="3" t="str">
        <f>IF(AB242&lt;&gt;"",VLOOKUP(AB242,'ESO zone constants'!$E$3:$L$1002,6,FALSE),"")</f>
        <v/>
      </c>
      <c r="AE242" s="31" t="str">
        <f>IF(A242&lt;&gt;"",CONCATENATE("[",A242,"] = {wayshrines={")&amp;IF(M242&lt;&gt;"",CONCATENATE(M242,","),"")&amp;IF(N242&lt;&gt;"",CONCATENATE(N242,","),"")&amp;IF(O242&lt;&gt;"",CONCATENATE(O242,","),"")&amp;CONCATENATE("}")&amp;IF(VALUE(P242)&gt;0,CONCATENATE(", traitsNeeded=",P242),"")&amp;CONCATENATE(", dlcId=",S242,),"")</f>
        <v>[314] = {wayshrines={-1,-1,-1,}, dlcId=0</v>
      </c>
      <c r="AF242" s="31" t="str">
        <f>IF(A242&lt;&gt;"",IF(Q242&lt;&gt;"",CONCATENATE(", zoneIds={",Q242),"")&amp;IF(W242&lt;&gt;"",CONCATENATE(",",W242),"")&amp;IF(AA242&lt;&gt;"",CONCATENATE(",",AA242),"")&amp;IF(Q242&lt;&gt;"",CONCATENATE("}",""),"")&amp;IF(OR(K242="true",K242="false",K242&lt;&gt;""), CONCATENATE(", veteran=", K242), ""),"")</f>
        <v>, zoneIds={635}, veteran=true</v>
      </c>
      <c r="AG242" s="31" t="str">
        <f>IF(A242&lt;&gt;"",IF(I242="Trial",", isTrial=true",IF(I242="Arena",", isArena=true", IF(I242="Monster",", isMonster=true",""))) &amp; IF(L242="true", CONCATENATE(", multiTrialSet=true"), ""),"")</f>
        <v>, isArena=true</v>
      </c>
      <c r="AH242" s="31" t="str">
        <f>IF(C242&lt;&gt;"",CONCATENATE(" --",C242," / ",B242),"")</f>
        <v xml:space="preserve"> --Puncturing Remedy / Durchschlagende Genesung</v>
      </c>
      <c r="AI242" s="31" t="str">
        <f>IF(A242&lt;&gt;"",IF(VALUE(P242)&gt;0,CONCATENATE("[",A242,"] = true,        --",C242, " / ", B242), ""),"")</f>
        <v/>
      </c>
    </row>
    <row r="243" spans="1:35" s="15" customFormat="1" x14ac:dyDescent="0.25">
      <c r="A243" s="13">
        <v>86</v>
      </c>
      <c r="B243" t="s">
        <v>1578</v>
      </c>
      <c r="C243" t="s">
        <v>1580</v>
      </c>
      <c r="D243" t="s">
        <v>1579</v>
      </c>
      <c r="E243"/>
      <c r="F243"/>
      <c r="G243"/>
      <c r="H243"/>
      <c r="I243"/>
      <c r="J243"/>
      <c r="K243" t="s">
        <v>101</v>
      </c>
      <c r="L243" t="s">
        <v>101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constants'!$E$3:$L$1002,8,FALSE),"")</f>
        <v/>
      </c>
      <c r="R243"/>
      <c r="S243" s="28">
        <v>0</v>
      </c>
      <c r="T243" s="3" t="str">
        <f>VLOOKUP(S243,'LibSets constants'!$A$2:$B$16,2,FALSE)</f>
        <v>Included in base game</v>
      </c>
      <c r="U243"/>
      <c r="V243"/>
      <c r="W243" s="3" t="str">
        <f>IF(X243&lt;&gt;"",VLOOKUP(X243,'ESO zone constants'!$E$3:$L$1002,6,FALSE),"")</f>
        <v/>
      </c>
      <c r="X243"/>
      <c r="Y243"/>
      <c r="Z243"/>
      <c r="AA243" s="3" t="str">
        <f>IF(AB243&lt;&gt;"",VLOOKUP(AB243,'ESO zone constants'!$E$3:$L$1002,6,FALSE),"")</f>
        <v/>
      </c>
      <c r="AB243"/>
      <c r="AC243"/>
      <c r="AD243"/>
      <c r="AE243" s="31" t="str">
        <f>IF(A243&lt;&gt;"",CONCATENATE("[",A243,"] = {wayshrines={")&amp;IF(M243&lt;&gt;"",CONCATENATE(M243,","),"")&amp;IF(N243&lt;&gt;"",CONCATENATE(N243,","),"")&amp;IF(O243&lt;&gt;"",CONCATENATE(O243,","),"")&amp;CONCATENATE("}")&amp;IF(VALUE(P243)&gt;0,CONCATENATE(", traitsNeeded=",P243),"")&amp;CONCATENATE(", dlcId=",S243,),"")</f>
        <v>[86] = {wayshrines={-1,-1,-1,}, dlcId=0</v>
      </c>
      <c r="AF243" s="31" t="str">
        <f>IF(A243&lt;&gt;"",IF(Q243&lt;&gt;"",CONCATENATE(", zoneIds={",Q243),"")&amp;IF(W243&lt;&gt;"",CONCATENATE(",",W243),"")&amp;IF(AA243&lt;&gt;"",CONCATENATE(",",AA243),"")&amp;IF(Q243&lt;&gt;"",CONCATENATE("}",""),"")&amp;IF(OR(K243="true",K243="false",K243&lt;&gt;""), CONCATENATE(", veteran=", K243), ""),"")</f>
        <v>, veteran=false</v>
      </c>
      <c r="AG243" s="31" t="str">
        <f>IF(A243&lt;&gt;"",IF(I243="Trial",", isTrial=true",IF(I243="Arena",", isArena=true", IF(I243="Monster",", isMonster=true",""))) &amp; IF(L243="true", CONCATENATE(", multiTrialSet=true"), ""),"")</f>
        <v/>
      </c>
      <c r="AH243" s="31" t="str">
        <f>IF(C243&lt;&gt;"",CONCATENATE(" --",C243," / ",B243),"")</f>
        <v xml:space="preserve"> --Queen's Elegance / Eleganz der Königin</v>
      </c>
      <c r="AI243" s="31" t="str">
        <f>IF(A243&lt;&gt;"",IF(VALUE(P243)&gt;0,CONCATENATE("[",A243,"] = true,        --",C243, " / ", B243), ""),"")</f>
        <v/>
      </c>
    </row>
    <row r="244" spans="1:35" x14ac:dyDescent="0.25">
      <c r="A244" s="13">
        <v>142</v>
      </c>
      <c r="B244" t="s">
        <v>1742</v>
      </c>
      <c r="C244" t="s">
        <v>1744</v>
      </c>
      <c r="D244" t="s">
        <v>1743</v>
      </c>
      <c r="K244" t="s">
        <v>101</v>
      </c>
      <c r="L244" t="s">
        <v>101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constants'!$E$3:$L$1002,8,FALSE),"")</f>
        <v/>
      </c>
      <c r="S244" s="28">
        <v>0</v>
      </c>
      <c r="T244" s="3" t="str">
        <f>VLOOKUP(S244,'LibSets constants'!$A$2:$B$16,2,FALSE)</f>
        <v>Included in base game</v>
      </c>
      <c r="W244" s="3" t="str">
        <f>IF(X244&lt;&gt;"",VLOOKUP(X244,'ESO zone constants'!$E$3:$L$1002,6,FALSE),"")</f>
        <v/>
      </c>
      <c r="AA244" s="3" t="str">
        <f>IF(AB244&lt;&gt;"",VLOOKUP(AB244,'ESO zone constants'!$E$3:$L$1002,6,FALSE),"")</f>
        <v/>
      </c>
      <c r="AE244" s="31" t="str">
        <f>IF(A244&lt;&gt;"",CONCATENATE("[",A244,"] = {wayshrines={")&amp;IF(M244&lt;&gt;"",CONCATENATE(M244,","),"")&amp;IF(N244&lt;&gt;"",CONCATENATE(N244,","),"")&amp;IF(O244&lt;&gt;"",CONCATENATE(O244,","),"")&amp;CONCATENATE("}")&amp;IF(VALUE(P244)&gt;0,CONCATENATE(", traitsNeeded=",P244),"")&amp;CONCATENATE(", dlcId=",S244,),"")</f>
        <v>[142] = {wayshrines={-1,-1,-1,}, dlcId=0</v>
      </c>
      <c r="AF244" s="31" t="str">
        <f>IF(A244&lt;&gt;"",IF(Q244&lt;&gt;"",CONCATENATE(", zoneIds={",Q244),"")&amp;IF(W244&lt;&gt;"",CONCATENATE(",",W244),"")&amp;IF(AA244&lt;&gt;"",CONCATENATE(",",AA244),"")&amp;IF(Q244&lt;&gt;"",CONCATENATE("}",""),"")&amp;IF(OR(K244="true",K244="false",K244&lt;&gt;""), CONCATENATE(", veteran=", K244), ""),"")</f>
        <v>, veteran=false</v>
      </c>
      <c r="AG244" s="31" t="str">
        <f>IF(A244&lt;&gt;"",IF(I244="Trial",", isTrial=true",IF(I244="Arena",", isArena=true", IF(I244="Monster",", isMonster=true",""))) &amp; IF(L244="true", CONCATENATE(", multiTrialSet=true"), ""),"")</f>
        <v/>
      </c>
      <c r="AH244" s="31" t="str">
        <f>IF(C244&lt;&gt;"",CONCATENATE(" --",C244," / ",B244),"")</f>
        <v xml:space="preserve"> --Quick Serpent / Flinke Schlange</v>
      </c>
      <c r="AI244" s="31" t="str">
        <f>IF(A244&lt;&gt;"",IF(VALUE(P244)&gt;0,CONCATENATE("[",A244,"] = true,        --",C244, " / ", B244), ""),"")</f>
        <v/>
      </c>
    </row>
    <row r="245" spans="1:35" x14ac:dyDescent="0.25">
      <c r="A245" s="13">
        <v>412</v>
      </c>
      <c r="B245" t="s">
        <v>2381</v>
      </c>
      <c r="C245" t="s">
        <v>2383</v>
      </c>
      <c r="D245" t="s">
        <v>2382</v>
      </c>
      <c r="I245" t="s">
        <v>2468</v>
      </c>
      <c r="K245" t="s">
        <v>101</v>
      </c>
      <c r="L245" t="s">
        <v>101</v>
      </c>
      <c r="M245">
        <v>-1</v>
      </c>
      <c r="N245">
        <v>-1</v>
      </c>
      <c r="O245">
        <v>-1</v>
      </c>
      <c r="P245">
        <v>0</v>
      </c>
      <c r="Q245" s="3">
        <f>IF(R245&lt;&gt;"",VLOOKUP(R245,'ESO zone constants'!$E$3:$L$1002,8,FALSE),"")</f>
        <v>1082</v>
      </c>
      <c r="R245" t="s">
        <v>804</v>
      </c>
      <c r="S245" s="28">
        <v>12</v>
      </c>
      <c r="T245" s="3" t="str">
        <f>VLOOKUP(S245,'LibSets constants'!$A$2:$B$16,2,FALSE)</f>
        <v>Murkmire</v>
      </c>
      <c r="U245" t="s">
        <v>2591</v>
      </c>
      <c r="W245" s="3" t="str">
        <f>IF(X245&lt;&gt;"",VLOOKUP(X245,'ESO zone constants'!$E$3:$L$1002,6,FALSE),"")</f>
        <v/>
      </c>
      <c r="AA245" s="3" t="str">
        <f>IF(AB245&lt;&gt;"",VLOOKUP(AB245,'ESO zone constants'!$E$3:$L$1002,6,FALSE),"")</f>
        <v/>
      </c>
      <c r="AE245" s="31" t="str">
        <f>IF(A245&lt;&gt;"",CONCATENATE("[",A245,"] = {wayshrines={")&amp;IF(M245&lt;&gt;"",CONCATENATE(M245,","),"")&amp;IF(N245&lt;&gt;"",CONCATENATE(N245,","),"")&amp;IF(O245&lt;&gt;"",CONCATENATE(O245,","),"")&amp;CONCATENATE("}")&amp;IF(VALUE(P245)&gt;0,CONCATENATE(", traitsNeeded=",P245),"")&amp;CONCATENATE(", dlcId=",S245,),"")</f>
        <v>[412] = {wayshrines={-1,-1,-1,}, dlcId=12</v>
      </c>
      <c r="AF245" s="31" t="str">
        <f>IF(A245&lt;&gt;"",IF(Q245&lt;&gt;"",CONCATENATE(", zoneIds={",Q245),"")&amp;IF(W245&lt;&gt;"",CONCATENATE(",",W245),"")&amp;IF(AA245&lt;&gt;"",CONCATENATE(",",AA245),"")&amp;IF(Q245&lt;&gt;"",CONCATENATE("}",""),"")&amp;IF(OR(K245="true",K245="false",K245&lt;&gt;""), CONCATENATE(", veteran=", K245), ""),"")</f>
        <v>, zoneIds={1082}, veteran=false</v>
      </c>
      <c r="AG245" s="31" t="str">
        <f>IF(A245&lt;&gt;"",IF(I245="Trial",", isTrial=true",IF(I245="Arena",", isArena=true", IF(I245="Monster",", isMonster=true",""))) &amp; IF(L245="true", CONCATENATE(", multiTrialSet=true"), ""),"")</f>
        <v>, isArena=true</v>
      </c>
      <c r="AH245" s="31" t="str">
        <f>IF(C245&lt;&gt;"",CONCATENATE(" --",C245," / ",B245),"")</f>
        <v xml:space="preserve"> --Radial Uppercut / Rundum-Aufwärtsschnitt</v>
      </c>
      <c r="AI245" s="31" t="str">
        <f>IF(A245&lt;&gt;"",IF(VALUE(P245)&gt;0,CONCATENATE("[",A245,"] = true,        --",C245, " / ", B245), ""),"")</f>
        <v/>
      </c>
    </row>
    <row r="246" spans="1:35" x14ac:dyDescent="0.25">
      <c r="A246" s="13">
        <v>370</v>
      </c>
      <c r="B246" t="s">
        <v>2279</v>
      </c>
      <c r="C246" t="s">
        <v>2281</v>
      </c>
      <c r="D246" t="s">
        <v>2280</v>
      </c>
      <c r="K246" t="s">
        <v>101</v>
      </c>
      <c r="L246" t="s">
        <v>101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constants'!$E$3:$L$1002,8,FALSE),"")</f>
        <v/>
      </c>
      <c r="S246" s="28">
        <v>0</v>
      </c>
      <c r="T246" s="3" t="str">
        <f>VLOOKUP(S246,'LibSets constants'!$A$2:$B$16,2,FALSE)</f>
        <v>Included in base game</v>
      </c>
      <c r="W246" s="3" t="str">
        <f>IF(X246&lt;&gt;"",VLOOKUP(X246,'ESO zone constants'!$E$3:$L$1002,6,FALSE),"")</f>
        <v/>
      </c>
      <c r="AA246" s="3" t="str">
        <f>IF(AB246&lt;&gt;"",VLOOKUP(AB246,'ESO zone constants'!$E$3:$L$1002,6,FALSE),"")</f>
        <v/>
      </c>
      <c r="AE246" s="31" t="str">
        <f>IF(A246&lt;&gt;"",CONCATENATE("[",A246,"] = {wayshrines={")&amp;IF(M246&lt;&gt;"",CONCATENATE(M246,","),"")&amp;IF(N246&lt;&gt;"",CONCATENATE(N246,","),"")&amp;IF(O246&lt;&gt;"",CONCATENATE(O246,","),"")&amp;CONCATENATE("}")&amp;IF(VALUE(P246)&gt;0,CONCATENATE(", traitsNeeded=",P246),"")&amp;CONCATENATE(", dlcId=",S246,),"")</f>
        <v>[370] = {wayshrines={-1,-1,-1,}, dlcId=0</v>
      </c>
      <c r="AF246" s="31" t="str">
        <f>IF(A246&lt;&gt;"",IF(Q246&lt;&gt;"",CONCATENATE(", zoneIds={",Q246),"")&amp;IF(W246&lt;&gt;"",CONCATENATE(",",W246),"")&amp;IF(AA246&lt;&gt;"",CONCATENATE(",",AA246),"")&amp;IF(Q246&lt;&gt;"",CONCATENATE("}",""),"")&amp;IF(OR(K246="true",K246="false",K246&lt;&gt;""), CONCATENATE(", veteran=", K246), ""),"")</f>
        <v>, veteran=false</v>
      </c>
      <c r="AG246" s="31" t="str">
        <f>IF(A246&lt;&gt;"",IF(I246="Trial",", isTrial=true",IF(I246="Arena",", isArena=true", IF(I246="Monster",", isMonster=true",""))) &amp; IF(L246="true", CONCATENATE(", multiTrialSet=true"), ""),"")</f>
        <v/>
      </c>
      <c r="AH246" s="31" t="str">
        <f>IF(C246&lt;&gt;"",CONCATENATE(" --",C246," / ",B246),"")</f>
        <v xml:space="preserve"> --Rampaging Slash / Tobender Schnitt</v>
      </c>
      <c r="AI246" s="31" t="str">
        <f>IF(A246&lt;&gt;"",IF(VALUE(P246)&gt;0,CONCATENATE("[",A246,"] = true,        --",C246, " / ", B246), ""),"")</f>
        <v/>
      </c>
    </row>
    <row r="247" spans="1:35" x14ac:dyDescent="0.25">
      <c r="A247" s="13">
        <v>69</v>
      </c>
      <c r="B247" t="s">
        <v>1527</v>
      </c>
      <c r="C247" t="s">
        <v>1529</v>
      </c>
      <c r="D247" t="s">
        <v>1528</v>
      </c>
      <c r="I247" t="s">
        <v>2540</v>
      </c>
      <c r="K247" t="s">
        <v>101</v>
      </c>
      <c r="L247" t="s">
        <v>101</v>
      </c>
      <c r="M247">
        <v>-1</v>
      </c>
      <c r="N247">
        <v>-1</v>
      </c>
      <c r="O247">
        <v>-1</v>
      </c>
      <c r="P247">
        <v>0</v>
      </c>
      <c r="Q247" s="3">
        <f>IF(R247&lt;&gt;"",VLOOKUP(R247,'ESO zone constants'!$E$3:$L$1002,8,FALSE),"")</f>
        <v>383</v>
      </c>
      <c r="R247" t="s">
        <v>313</v>
      </c>
      <c r="S247" s="28">
        <v>0</v>
      </c>
      <c r="T247" s="3" t="str">
        <f>VLOOKUP(S247,'LibSets constants'!$A$2:$B$16,2,FALSE)</f>
        <v>Included in base game</v>
      </c>
      <c r="W247" s="3" t="str">
        <f>IF(X247&lt;&gt;"",VLOOKUP(X247,'ESO zone constants'!$E$3:$L$1002,6,FALSE),"")</f>
        <v/>
      </c>
      <c r="AA247" s="3" t="str">
        <f>IF(AB247&lt;&gt;"",VLOOKUP(AB247,'ESO zone constants'!$E$3:$L$1002,6,FALSE),"")</f>
        <v/>
      </c>
      <c r="AE247" s="31" t="str">
        <f>IF(A247&lt;&gt;"",CONCATENATE("[",A247,"] = {wayshrines={")&amp;IF(M247&lt;&gt;"",CONCATENATE(M247,","),"")&amp;IF(N247&lt;&gt;"",CONCATENATE(N247,","),"")&amp;IF(O247&lt;&gt;"",CONCATENATE(O247,","),"")&amp;CONCATENATE("}")&amp;IF(VALUE(P247)&gt;0,CONCATENATE(", traitsNeeded=",P247),"")&amp;CONCATENATE(", dlcId=",S247,),"")</f>
        <v>[69] = {wayshrines={-1,-1,-1,}, dlcId=0</v>
      </c>
      <c r="AF247" s="31" t="str">
        <f>IF(A247&lt;&gt;"",IF(Q247&lt;&gt;"",CONCATENATE(", zoneIds={",Q247),"")&amp;IF(W247&lt;&gt;"",CONCATENATE(",",W247),"")&amp;IF(AA247&lt;&gt;"",CONCATENATE(",",AA247),"")&amp;IF(Q247&lt;&gt;"",CONCATENATE("}",""),"")&amp;IF(OR(K247="true",K247="false",K247&lt;&gt;""), CONCATENATE(", veteran=", K247), ""),"")</f>
        <v>, zoneIds={383}, veteran=false</v>
      </c>
      <c r="AG247" s="31" t="str">
        <f>IF(A247&lt;&gt;"",IF(I247="Trial",", isTrial=true",IF(I247="Arena",", isArena=true", IF(I247="Monster",", isMonster=true",""))) &amp; IF(L247="true", CONCATENATE(", multiTrialSet=true"), ""),"")</f>
        <v/>
      </c>
      <c r="AH247" s="31" t="str">
        <f>IF(C247&lt;&gt;"",CONCATENATE(" --",C247," / ",B247),"")</f>
        <v xml:space="preserve"> --Ranger's Gait / Laufstil des Waldläufers</v>
      </c>
      <c r="AI247" s="31" t="str">
        <f>IF(A247&lt;&gt;"",IF(VALUE(P247)&gt;0,CONCATENATE("[",A247,"] = true,        --",C247, " / ", B247), ""),"")</f>
        <v/>
      </c>
    </row>
    <row r="248" spans="1:35" x14ac:dyDescent="0.25">
      <c r="A248" s="13">
        <v>311</v>
      </c>
      <c r="B248" t="s">
        <v>2119</v>
      </c>
      <c r="C248" t="s">
        <v>2121</v>
      </c>
      <c r="D248" t="s">
        <v>2120</v>
      </c>
      <c r="K248" t="s">
        <v>101</v>
      </c>
      <c r="L248" t="s">
        <v>101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constants'!$E$3:$L$1002,8,FALSE),"")</f>
        <v/>
      </c>
      <c r="S248" s="28">
        <v>0</v>
      </c>
      <c r="T248" s="3" t="str">
        <f>VLOOKUP(S248,'LibSets constants'!$A$2:$B$16,2,FALSE)</f>
        <v>Included in base game</v>
      </c>
      <c r="W248" s="3" t="str">
        <f>IF(X248&lt;&gt;"",VLOOKUP(X248,'ESO zone constants'!$E$3:$L$1002,6,FALSE),"")</f>
        <v/>
      </c>
      <c r="AA248" s="3" t="str">
        <f>IF(AB248&lt;&gt;"",VLOOKUP(AB248,'ESO zone constants'!$E$3:$L$1002,6,FALSE),"")</f>
        <v/>
      </c>
      <c r="AE248" s="31" t="str">
        <f>IF(A248&lt;&gt;"",CONCATENATE("[",A248,"] = {wayshrines={")&amp;IF(M248&lt;&gt;"",CONCATENATE(M248,","),"")&amp;IF(N248&lt;&gt;"",CONCATENATE(N248,","),"")&amp;IF(O248&lt;&gt;"",CONCATENATE(O248,","),"")&amp;CONCATENATE("}")&amp;IF(VALUE(P248)&gt;0,CONCATENATE(", traitsNeeded=",P248),"")&amp;CONCATENATE(", dlcId=",S248,),"")</f>
        <v>[311] = {wayshrines={-1,-1,-1,}, dlcId=0</v>
      </c>
      <c r="AF248" s="31" t="str">
        <f>IF(A248&lt;&gt;"",IF(Q248&lt;&gt;"",CONCATENATE(", zoneIds={",Q248),"")&amp;IF(W248&lt;&gt;"",CONCATENATE(",",W248),"")&amp;IF(AA248&lt;&gt;"",CONCATENATE(",",AA248),"")&amp;IF(Q248&lt;&gt;"",CONCATENATE("}",""),"")&amp;IF(OR(K248="true",K248="false",K248&lt;&gt;""), CONCATENATE(", veteran=", K248), ""),"")</f>
        <v>, veteran=false</v>
      </c>
      <c r="AG248" s="31" t="str">
        <f>IF(A248&lt;&gt;"",IF(I248="Trial",", isTrial=true",IF(I248="Arena",", isArena=true", IF(I248="Monster",", isMonster=true",""))) &amp; IF(L248="true", CONCATENATE(", multiTrialSet=true"), ""),"")</f>
        <v/>
      </c>
      <c r="AH248" s="31" t="str">
        <f>IF(C248&lt;&gt;"",CONCATENATE(" --",C248," / ",B248),"")</f>
        <v xml:space="preserve"> --Rattlecage / Klapperkäfig</v>
      </c>
      <c r="AI248" s="31" t="str">
        <f>IF(A248&lt;&gt;"",IF(VALUE(P248)&gt;0,CONCATENATE("[",A248,"] = true,        --",C248, " / ", B248), ""),"")</f>
        <v/>
      </c>
    </row>
    <row r="249" spans="1:35" x14ac:dyDescent="0.25">
      <c r="A249" s="13">
        <v>108</v>
      </c>
      <c r="B249" t="s">
        <v>1643</v>
      </c>
      <c r="C249" t="s">
        <v>1645</v>
      </c>
      <c r="D249" t="s">
        <v>1644</v>
      </c>
      <c r="K249" t="s">
        <v>101</v>
      </c>
      <c r="L249" t="s">
        <v>101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constants'!$E$3:$L$1002,8,FALSE),"")</f>
        <v/>
      </c>
      <c r="S249" s="28">
        <v>0</v>
      </c>
      <c r="T249" s="3" t="str">
        <f>VLOOKUP(S249,'LibSets constants'!$A$2:$B$16,2,FALSE)</f>
        <v>Included in base game</v>
      </c>
      <c r="W249" s="3" t="str">
        <f>IF(X249&lt;&gt;"",VLOOKUP(X249,'ESO zone constants'!$E$3:$L$1002,6,FALSE),"")</f>
        <v/>
      </c>
      <c r="AA249" s="3" t="str">
        <f>IF(AB249&lt;&gt;"",VLOOKUP(AB249,'ESO zone constants'!$E$3:$L$1002,6,FALSE),"")</f>
        <v/>
      </c>
      <c r="AE249" s="31" t="str">
        <f>IF(A249&lt;&gt;"",CONCATENATE("[",A249,"] = {wayshrines={")&amp;IF(M249&lt;&gt;"",CONCATENATE(M249,","),"")&amp;IF(N249&lt;&gt;"",CONCATENATE(N249,","),"")&amp;IF(O249&lt;&gt;"",CONCATENATE(O249,","),"")&amp;CONCATENATE("}")&amp;IF(VALUE(P249)&gt;0,CONCATENATE(", traitsNeeded=",P249),"")&amp;CONCATENATE(", dlcId=",S249,),"")</f>
        <v>[108] = {wayshrines={-1,-1,-1,}, dlcId=0</v>
      </c>
      <c r="AF249" s="31" t="str">
        <f>IF(A249&lt;&gt;"",IF(Q249&lt;&gt;"",CONCATENATE(", zoneIds={",Q249),"")&amp;IF(W249&lt;&gt;"",CONCATENATE(",",W249),"")&amp;IF(AA249&lt;&gt;"",CONCATENATE(",",AA249),"")&amp;IF(Q249&lt;&gt;"",CONCATENATE("}",""),"")&amp;IF(OR(K249="true",K249="false",K249&lt;&gt;""), CONCATENATE(", veteran=", K249), ""),"")</f>
        <v>, veteran=false</v>
      </c>
      <c r="AG249" s="31" t="str">
        <f>IF(A249&lt;&gt;"",IF(I249="Trial",", isTrial=true",IF(I249="Arena",", isArena=true", IF(I249="Monster",", isMonster=true",""))) &amp; IF(L249="true", CONCATENATE(", multiTrialSet=true"), ""),"")</f>
        <v/>
      </c>
      <c r="AH249" s="31" t="str">
        <f>IF(C249&lt;&gt;"",CONCATENATE(" --",C249," / ",B249),"")</f>
        <v xml:space="preserve"> --Ravager / Verwüster</v>
      </c>
      <c r="AI249" s="31" t="str">
        <f>IF(A249&lt;&gt;"",IF(VALUE(P249)&gt;0,CONCATENATE("[",A249,"] = true,        --",C249, " / ", B249), ""),"")</f>
        <v/>
      </c>
    </row>
    <row r="250" spans="1:35" x14ac:dyDescent="0.25">
      <c r="A250" s="13">
        <v>201</v>
      </c>
      <c r="B250" t="s">
        <v>1868</v>
      </c>
      <c r="C250" t="s">
        <v>1870</v>
      </c>
      <c r="D250" t="s">
        <v>1869</v>
      </c>
      <c r="K250" t="s">
        <v>101</v>
      </c>
      <c r="L250" t="s">
        <v>101</v>
      </c>
      <c r="M250">
        <v>-1</v>
      </c>
      <c r="N250">
        <v>-1</v>
      </c>
      <c r="O250">
        <v>-1</v>
      </c>
      <c r="P250">
        <v>0</v>
      </c>
      <c r="Q250" s="3">
        <f>IF(R250&lt;&gt;"",VLOOKUP(R250,'ESO zone constants'!$E$3:$L$1002,8,FALSE),"")</f>
        <v>1055</v>
      </c>
      <c r="R250" t="s">
        <v>41</v>
      </c>
      <c r="S250" s="28">
        <v>0</v>
      </c>
      <c r="T250" s="3" t="str">
        <f>VLOOKUP(S250,'LibSets constants'!$A$2:$B$16,2,FALSE)</f>
        <v>Included in base game</v>
      </c>
      <c r="W250" s="3" t="str">
        <f>IF(X250&lt;&gt;"",VLOOKUP(X250,'ESO zone constants'!$E$3:$L$1002,6,FALSE),"")</f>
        <v/>
      </c>
      <c r="AA250" s="3" t="str">
        <f>IF(AB250&lt;&gt;"",VLOOKUP(AB250,'ESO zone constants'!$E$3:$L$1002,6,FALSE),"")</f>
        <v/>
      </c>
      <c r="AE250" s="31" t="str">
        <f>IF(A250&lt;&gt;"",CONCATENATE("[",A250,"] = {wayshrines={")&amp;IF(M250&lt;&gt;"",CONCATENATE(M250,","),"")&amp;IF(N250&lt;&gt;"",CONCATENATE(N250,","),"")&amp;IF(O250&lt;&gt;"",CONCATENATE(O250,","),"")&amp;CONCATENATE("}")&amp;IF(VALUE(P250)&gt;0,CONCATENATE(", traitsNeeded=",P250),"")&amp;CONCATENATE(", dlcId=",S250,),"")</f>
        <v>[201] = {wayshrines={-1,-1,-1,}, dlcId=0</v>
      </c>
      <c r="AF250" s="31" t="str">
        <f>IF(A250&lt;&gt;"",IF(Q250&lt;&gt;"",CONCATENATE(", zoneIds={",Q250),"")&amp;IF(W250&lt;&gt;"",CONCATENATE(",",W250),"")&amp;IF(AA250&lt;&gt;"",CONCATENATE(",",AA250),"")&amp;IF(Q250&lt;&gt;"",CONCATENATE("}",""),"")&amp;IF(OR(K250="true",K250="false",K250&lt;&gt;""), CONCATENATE(", veteran=", K250), ""),"")</f>
        <v>, zoneIds={1055}, veteran=false</v>
      </c>
      <c r="AG250" s="31" t="str">
        <f>IF(A250&lt;&gt;"",IF(I250="Trial",", isTrial=true",IF(I250="Arena",", isArena=true", IF(I250="Monster",", isMonster=true",""))) &amp; IF(L250="true", CONCATENATE(", multiTrialSet=true"), ""),"")</f>
        <v/>
      </c>
      <c r="AH250" s="31" t="str">
        <f>IF(C250&lt;&gt;"",CONCATENATE(" --",C250," / ",B250),"")</f>
        <v xml:space="preserve"> --Reactive Armor / Reaktive Rüstung</v>
      </c>
      <c r="AI250" s="31" t="str">
        <f>IF(A250&lt;&gt;"",IF(VALUE(P250)&gt;0,CONCATENATE("[",A250,"] = true,        --",C250, " / ", B250), ""),"")</f>
        <v/>
      </c>
    </row>
    <row r="251" spans="1:35" x14ac:dyDescent="0.25">
      <c r="A251" s="5">
        <v>177</v>
      </c>
      <c r="B251" t="s">
        <v>1811</v>
      </c>
      <c r="C251" t="s">
        <v>1813</v>
      </c>
      <c r="D251" t="s">
        <v>1812</v>
      </c>
      <c r="I251" t="str">
        <f t="array" ref="I251">IF(VALUE(P251)&gt;0,"Crafted",IF(OR(EXACT(A251,'LibSets constants'!#REF!)),"Monster",IF(OR(EXACT(A251,'LibSets constants'!#REF!)),"Trial",IF(OR(EXACT(A251,'LibSets constants'!#REF!)),"Arena",IF(OR(EXACT(A251,'LibSets constants'!$H$2:$H$99)),"Overland","")))))</f>
        <v>Crafted</v>
      </c>
      <c r="K251" t="s">
        <v>101</v>
      </c>
      <c r="L251" t="s">
        <v>101</v>
      </c>
      <c r="M251">
        <v>199</v>
      </c>
      <c r="N251">
        <v>201</v>
      </c>
      <c r="O251">
        <v>203</v>
      </c>
      <c r="P251">
        <v>5</v>
      </c>
      <c r="Q251" s="3" t="str">
        <f>IF(R251&lt;&gt;"",VLOOKUP(R251,'ESO zone constants'!$E$3:$L$1002,8,FALSE),"")</f>
        <v/>
      </c>
      <c r="S251" s="28">
        <v>2</v>
      </c>
      <c r="T251" s="3" t="str">
        <f>VLOOKUP(S251,'LibSets constants'!$A$2:$B$16,2,FALSE)</f>
        <v>Orsinium</v>
      </c>
      <c r="U251" s="21" t="s">
        <v>2592</v>
      </c>
      <c r="W251" s="3" t="str">
        <f>IF(X251&lt;&gt;"",VLOOKUP(X251,'ESO zone constants'!$E$3:$L$1002,6,FALSE),"")</f>
        <v/>
      </c>
      <c r="AA251" s="3" t="str">
        <f>IF(AB251&lt;&gt;"",VLOOKUP(AB251,'ESO zone constants'!$E$3:$L$1002,6,FALSE),"")</f>
        <v/>
      </c>
      <c r="AE251" s="31" t="str">
        <f>IF(A251&lt;&gt;"",CONCATENATE("[",A251,"] = {wayshrines={")&amp;IF(M251&lt;&gt;"",CONCATENATE(M251,","),"")&amp;IF(N251&lt;&gt;"",CONCATENATE(N251,","),"")&amp;IF(O251&lt;&gt;"",CONCATENATE(O251,","),"")&amp;CONCATENATE("}")&amp;IF(VALUE(P251)&gt;0,CONCATENATE(", traitsNeeded=",P251),"")&amp;CONCATENATE(", dlcId=",S251,),"")</f>
        <v>[177] = {wayshrines={199,201,203,}, traitsNeeded=5, dlcId=2</v>
      </c>
      <c r="AF251" s="31" t="str">
        <f>IF(A251&lt;&gt;"",IF(Q251&lt;&gt;"",CONCATENATE(", zoneIds={",Q251),"")&amp;IF(W251&lt;&gt;"",CONCATENATE(",",W251),"")&amp;IF(AA251&lt;&gt;"",CONCATENATE(",",AA251),"")&amp;IF(Q251&lt;&gt;"",CONCATENATE("}",""),"")&amp;IF(OR(K251="true",K251="false",K251&lt;&gt;""), CONCATENATE(", veteran=", K251), ""),"")</f>
        <v>, veteran=false</v>
      </c>
      <c r="AG251" s="31" t="str">
        <f>IF(A251&lt;&gt;"",IF(I251="Trial",", isTrial=true",IF(I251="Arena",", isArena=true", IF(I251="Monster",", isMonster=true",""))) &amp; IF(L251="true", CONCATENATE(", multiTrialSet=true"), ""),"")</f>
        <v/>
      </c>
      <c r="AH251" s="31" t="str">
        <f>IF(C251&lt;&gt;"",CONCATENATE(" --",C251," / ",B251),"")</f>
        <v xml:space="preserve"> --Redistributor / Umverteilung</v>
      </c>
      <c r="AI251" s="31" t="str">
        <f>IF(A251&lt;&gt;"",IF(VALUE(P251)&gt;0,CONCATENATE("[",A251,"] = true,        --",C251, " / ", B251), ""),"")</f>
        <v>[177] = true,        --Redistributor / Umverteilung</v>
      </c>
    </row>
    <row r="252" spans="1:35" x14ac:dyDescent="0.25">
      <c r="A252" s="13">
        <v>117</v>
      </c>
      <c r="B252" t="s">
        <v>1667</v>
      </c>
      <c r="C252" t="s">
        <v>1669</v>
      </c>
      <c r="D252" t="s">
        <v>1668</v>
      </c>
      <c r="K252" t="s">
        <v>101</v>
      </c>
      <c r="L252" t="s">
        <v>101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constants'!$E$3:$L$1002,8,FALSE),"")</f>
        <v/>
      </c>
      <c r="S252" s="28">
        <v>0</v>
      </c>
      <c r="T252" s="3" t="str">
        <f>VLOOKUP(S252,'LibSets constants'!$A$2:$B$16,2,FALSE)</f>
        <v>Included in base game</v>
      </c>
      <c r="W252" s="3" t="str">
        <f>IF(X252&lt;&gt;"",VLOOKUP(X252,'ESO zone constants'!$E$3:$L$1002,6,FALSE),"")</f>
        <v/>
      </c>
      <c r="AA252" s="3" t="str">
        <f>IF(AB252&lt;&gt;"",VLOOKUP(AB252,'ESO zone constants'!$E$3:$L$1002,6,FALSE),"")</f>
        <v/>
      </c>
      <c r="AE252" s="31" t="str">
        <f>IF(A252&lt;&gt;"",CONCATENATE("[",A252,"] = {wayshrines={")&amp;IF(M252&lt;&gt;"",CONCATENATE(M252,","),"")&amp;IF(N252&lt;&gt;"",CONCATENATE(N252,","),"")&amp;IF(O252&lt;&gt;"",CONCATENATE(O252,","),"")&amp;CONCATENATE("}")&amp;IF(VALUE(P252)&gt;0,CONCATENATE(", traitsNeeded=",P252),"")&amp;CONCATENATE(", dlcId=",S252,),"")</f>
        <v>[117] = {wayshrines={-1,-1,-1,}, dlcId=0</v>
      </c>
      <c r="AF252" s="31" t="str">
        <f>IF(A252&lt;&gt;"",IF(Q252&lt;&gt;"",CONCATENATE(", zoneIds={",Q252),"")&amp;IF(W252&lt;&gt;"",CONCATENATE(",",W252),"")&amp;IF(AA252&lt;&gt;"",CONCATENATE(",",AA252),"")&amp;IF(Q252&lt;&gt;"",CONCATENATE("}",""),"")&amp;IF(OR(K252="true",K252="false",K252&lt;&gt;""), CONCATENATE(", veteran=", K252), ""),"")</f>
        <v>, veteran=false</v>
      </c>
      <c r="AG252" s="31" t="str">
        <f>IF(A252&lt;&gt;"",IF(I252="Trial",", isTrial=true",IF(I252="Arena",", isArena=true", IF(I252="Monster",", isMonster=true",""))) &amp; IF(L252="true", CONCATENATE(", multiTrialSet=true"), ""),"")</f>
        <v/>
      </c>
      <c r="AH252" s="31" t="str">
        <f>IF(C252&lt;&gt;"",CONCATENATE(" --",C252," / ",B252),"")</f>
        <v xml:space="preserve"> --Relics of the Physician / Relikte des Mediziners Ansur</v>
      </c>
      <c r="AI252" s="31" t="str">
        <f>IF(A252&lt;&gt;"",IF(VALUE(P252)&gt;0,CONCATENATE("[",A252,"] = true,        --",C252, " / ", B252), ""),"")</f>
        <v/>
      </c>
    </row>
    <row r="253" spans="1:35" x14ac:dyDescent="0.25">
      <c r="A253" s="13">
        <v>119</v>
      </c>
      <c r="B253" t="s">
        <v>1673</v>
      </c>
      <c r="C253" t="s">
        <v>1675</v>
      </c>
      <c r="D253" t="s">
        <v>1674</v>
      </c>
      <c r="K253" t="s">
        <v>101</v>
      </c>
      <c r="L253" t="s">
        <v>101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constants'!$E$3:$L$1002,8,FALSE),"")</f>
        <v/>
      </c>
      <c r="S253" s="28">
        <v>0</v>
      </c>
      <c r="T253" s="3" t="str">
        <f>VLOOKUP(S253,'LibSets constants'!$A$2:$B$16,2,FALSE)</f>
        <v>Included in base game</v>
      </c>
      <c r="W253" s="3" t="str">
        <f>IF(X253&lt;&gt;"",VLOOKUP(X253,'ESO zone constants'!$E$3:$L$1002,6,FALSE),"")</f>
        <v/>
      </c>
      <c r="AA253" s="3" t="str">
        <f>IF(AB253&lt;&gt;"",VLOOKUP(AB253,'ESO zone constants'!$E$3:$L$1002,6,FALSE),"")</f>
        <v/>
      </c>
      <c r="AE253" s="31" t="str">
        <f>IF(A253&lt;&gt;"",CONCATENATE("[",A253,"] = {wayshrines={")&amp;IF(M253&lt;&gt;"",CONCATENATE(M253,","),"")&amp;IF(N253&lt;&gt;"",CONCATENATE(N253,","),"")&amp;IF(O253&lt;&gt;"",CONCATENATE(O253,","),"")&amp;CONCATENATE("}")&amp;IF(VALUE(P253)&gt;0,CONCATENATE(", traitsNeeded=",P253),"")&amp;CONCATENATE(", dlcId=",S253,),"")</f>
        <v>[119] = {wayshrines={-1,-1,-1,}, dlcId=0</v>
      </c>
      <c r="AF253" s="31" t="str">
        <f>IF(A253&lt;&gt;"",IF(Q253&lt;&gt;"",CONCATENATE(", zoneIds={",Q253),"")&amp;IF(W253&lt;&gt;"",CONCATENATE(",",W253),"")&amp;IF(AA253&lt;&gt;"",CONCATENATE(",",AA253),"")&amp;IF(Q253&lt;&gt;"",CONCATENATE("}",""),"")&amp;IF(OR(K253="true",K253="false",K253&lt;&gt;""), CONCATENATE(", veteran=", K253), ""),"")</f>
        <v>, veteran=false</v>
      </c>
      <c r="AG253" s="31" t="str">
        <f>IF(A253&lt;&gt;"",IF(I253="Trial",", isTrial=true",IF(I253="Arena",", isArena=true", IF(I253="Monster",", isMonster=true",""))) &amp; IF(L253="true", CONCATENATE(", multiTrialSet=true"), ""),"")</f>
        <v/>
      </c>
      <c r="AH253" s="31" t="str">
        <f>IF(C253&lt;&gt;"",CONCATENATE(" --",C253," / ",B253),"")</f>
        <v xml:space="preserve"> --Relics of the Rebellion / Relikte der Rebellion</v>
      </c>
      <c r="AI253" s="31" t="str">
        <f>IF(A253&lt;&gt;"",IF(VALUE(P253)&gt;0,CONCATENATE("[",A253,"] = true,        --",C253, " / ", B253), ""),"")</f>
        <v/>
      </c>
    </row>
    <row r="254" spans="1:35" x14ac:dyDescent="0.25">
      <c r="A254" s="13">
        <v>232</v>
      </c>
      <c r="B254" t="s">
        <v>1935</v>
      </c>
      <c r="C254" t="s">
        <v>1937</v>
      </c>
      <c r="D254" t="s">
        <v>1936</v>
      </c>
      <c r="K254" t="s">
        <v>101</v>
      </c>
      <c r="L254" t="s">
        <v>101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constants'!$E$3:$L$1002,8,FALSE),"")</f>
        <v/>
      </c>
      <c r="S254" s="28">
        <v>0</v>
      </c>
      <c r="T254" s="3" t="str">
        <f>VLOOKUP(S254,'LibSets constants'!$A$2:$B$16,2,FALSE)</f>
        <v>Included in base game</v>
      </c>
      <c r="W254" s="3" t="str">
        <f>IF(X254&lt;&gt;"",VLOOKUP(X254,'ESO zone constants'!$E$3:$L$1002,6,FALSE),"")</f>
        <v/>
      </c>
      <c r="AA254" s="3" t="str">
        <f>IF(AB254&lt;&gt;"",VLOOKUP(AB254,'ESO zone constants'!$E$3:$L$1002,6,FALSE),"")</f>
        <v/>
      </c>
      <c r="AE254" s="31" t="str">
        <f>IF(A254&lt;&gt;"",CONCATENATE("[",A254,"] = {wayshrines={")&amp;IF(M254&lt;&gt;"",CONCATENATE(M254,","),"")&amp;IF(N254&lt;&gt;"",CONCATENATE(N254,","),"")&amp;IF(O254&lt;&gt;"",CONCATENATE(O254,","),"")&amp;CONCATENATE("}")&amp;IF(VALUE(P254)&gt;0,CONCATENATE(", traitsNeeded=",P254),"")&amp;CONCATENATE(", dlcId=",S254,),"")</f>
        <v>[232] = {wayshrines={-1,-1,-1,}, dlcId=0</v>
      </c>
      <c r="AF254" s="31" t="str">
        <f>IF(A254&lt;&gt;"",IF(Q254&lt;&gt;"",CONCATENATE(", zoneIds={",Q254),"")&amp;IF(W254&lt;&gt;"",CONCATENATE(",",W254),"")&amp;IF(AA254&lt;&gt;"",CONCATENATE(",",AA254),"")&amp;IF(Q254&lt;&gt;"",CONCATENATE("}",""),"")&amp;IF(OR(K254="true",K254="false",K254&lt;&gt;""), CONCATENATE(", veteran=", K254), ""),"")</f>
        <v>, veteran=false</v>
      </c>
      <c r="AG254" s="31" t="str">
        <f>IF(A254&lt;&gt;"",IF(I254="Trial",", isTrial=true",IF(I254="Arena",", isArena=true", IF(I254="Monster",", isMonster=true",""))) &amp; IF(L254="true", CONCATENATE(", multiTrialSet=true"), ""),"")</f>
        <v/>
      </c>
      <c r="AH254" s="31" t="str">
        <f>IF(C254&lt;&gt;"",CONCATENATE(" --",C254," / ",B254),"")</f>
        <v xml:space="preserve"> --Roar of Alkosh / Brüllen von Alkosh</v>
      </c>
      <c r="AI254" s="31" t="str">
        <f>IF(A254&lt;&gt;"",IF(VALUE(P254)&gt;0,CONCATENATE("[",A254,"] = true,        --",C254, " / ", B254), ""),"")</f>
        <v/>
      </c>
    </row>
    <row r="255" spans="1:35" x14ac:dyDescent="0.25">
      <c r="A255" s="13">
        <v>76</v>
      </c>
      <c r="B255" t="s">
        <v>1548</v>
      </c>
      <c r="C255" t="s">
        <v>1550</v>
      </c>
      <c r="D255" t="s">
        <v>1549</v>
      </c>
      <c r="K255" t="s">
        <v>101</v>
      </c>
      <c r="L255" t="s">
        <v>101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constants'!$E$3:$L$1002,8,FALSE),"")</f>
        <v/>
      </c>
      <c r="S255" s="28">
        <v>0</v>
      </c>
      <c r="T255" s="3" t="str">
        <f>VLOOKUP(S255,'LibSets constants'!$A$2:$B$16,2,FALSE)</f>
        <v>Included in base game</v>
      </c>
      <c r="W255" s="3" t="str">
        <f>IF(X255&lt;&gt;"",VLOOKUP(X255,'ESO zone constants'!$E$3:$L$1002,6,FALSE),"")</f>
        <v/>
      </c>
      <c r="AA255" s="3" t="str">
        <f>IF(AB255&lt;&gt;"",VLOOKUP(AB255,'ESO zone constants'!$E$3:$L$1002,6,FALSE),"")</f>
        <v/>
      </c>
      <c r="AE255" s="31" t="str">
        <f>IF(A255&lt;&gt;"",CONCATENATE("[",A255,"] = {wayshrines={")&amp;IF(M255&lt;&gt;"",CONCATENATE(M255,","),"")&amp;IF(N255&lt;&gt;"",CONCATENATE(N255,","),"")&amp;IF(O255&lt;&gt;"",CONCATENATE(O255,","),"")&amp;CONCATENATE("}")&amp;IF(VALUE(P255)&gt;0,CONCATENATE(", traitsNeeded=",P255),"")&amp;CONCATENATE(", dlcId=",S255,),"")</f>
        <v>[76] = {wayshrines={-1,-1,-1,}, dlcId=0</v>
      </c>
      <c r="AF255" s="31" t="str">
        <f>IF(A255&lt;&gt;"",IF(Q255&lt;&gt;"",CONCATENATE(", zoneIds={",Q255),"")&amp;IF(W255&lt;&gt;"",CONCATENATE(",",W255),"")&amp;IF(AA255&lt;&gt;"",CONCATENATE(",",AA255),"")&amp;IF(Q255&lt;&gt;"",CONCATENATE("}",""),"")&amp;IF(OR(K255="true",K255="false",K255&lt;&gt;""), CONCATENATE(", veteran=", K255), ""),"")</f>
        <v>, veteran=false</v>
      </c>
      <c r="AG255" s="31" t="str">
        <f>IF(A255&lt;&gt;"",IF(I255="Trial",", isTrial=true",IF(I255="Arena",", isArena=true", IF(I255="Monster",", isMonster=true",""))) &amp; IF(L255="true", CONCATENATE(", multiTrialSet=true"), ""),"")</f>
        <v/>
      </c>
      <c r="AH255" s="31" t="str">
        <f>IF(C255&lt;&gt;"",CONCATENATE(" --",C255," / ",B255),"")</f>
        <v xml:space="preserve"> --Robes of Alteration Mastery / Roben der Veränderungsbeherrschung</v>
      </c>
      <c r="AI255" s="31" t="str">
        <f>IF(A255&lt;&gt;"",IF(VALUE(P255)&gt;0,CONCATENATE("[",A255,"] = true,        --",C255, " / ", B255), ""),"")</f>
        <v/>
      </c>
    </row>
    <row r="256" spans="1:35" x14ac:dyDescent="0.25">
      <c r="A256" s="13">
        <v>88</v>
      </c>
      <c r="B256" t="s">
        <v>1584</v>
      </c>
      <c r="C256" t="s">
        <v>1586</v>
      </c>
      <c r="D256" t="s">
        <v>1585</v>
      </c>
      <c r="I256" t="s">
        <v>2468</v>
      </c>
      <c r="K256" t="s">
        <v>101</v>
      </c>
      <c r="L256" t="s">
        <v>101</v>
      </c>
      <c r="M256">
        <v>-1</v>
      </c>
      <c r="N256">
        <v>-1</v>
      </c>
      <c r="O256">
        <v>-1</v>
      </c>
      <c r="P256">
        <v>0</v>
      </c>
      <c r="Q256" s="3">
        <f>IF(R256&lt;&gt;"",VLOOKUP(R256,'ESO zone constants'!$E$3:$L$1002,8,FALSE),"")</f>
        <v>635</v>
      </c>
      <c r="R256" t="s">
        <v>489</v>
      </c>
      <c r="S256" s="28">
        <v>0</v>
      </c>
      <c r="T256" s="3" t="str">
        <f>VLOOKUP(S256,'LibSets constants'!$A$2:$B$16,2,FALSE)</f>
        <v>Included in base game</v>
      </c>
      <c r="U256" t="s">
        <v>2591</v>
      </c>
      <c r="W256" s="3" t="str">
        <f>IF(X256&lt;&gt;"",VLOOKUP(X256,'ESO zone constants'!$E$3:$L$1002,6,FALSE),"")</f>
        <v/>
      </c>
      <c r="AA256" s="3" t="str">
        <f>IF(AB256&lt;&gt;"",VLOOKUP(AB256,'ESO zone constants'!$E$3:$L$1002,6,FALSE),"")</f>
        <v/>
      </c>
      <c r="AE256" s="31" t="str">
        <f>IF(A256&lt;&gt;"",CONCATENATE("[",A256,"] = {wayshrines={")&amp;IF(M256&lt;&gt;"",CONCATENATE(M256,","),"")&amp;IF(N256&lt;&gt;"",CONCATENATE(N256,","),"")&amp;IF(O256&lt;&gt;"",CONCATENATE(O256,","),"")&amp;CONCATENATE("}")&amp;IF(VALUE(P256)&gt;0,CONCATENATE(", traitsNeeded=",P256),"")&amp;CONCATENATE(", dlcId=",S256,),"")</f>
        <v>[88] = {wayshrines={-1,-1,-1,}, dlcId=0</v>
      </c>
      <c r="AF256" s="31" t="str">
        <f>IF(A256&lt;&gt;"",IF(Q256&lt;&gt;"",CONCATENATE(", zoneIds={",Q256),"")&amp;IF(W256&lt;&gt;"",CONCATENATE(",",W256),"")&amp;IF(AA256&lt;&gt;"",CONCATENATE(",",AA256),"")&amp;IF(Q256&lt;&gt;"",CONCATENATE("}",""),"")&amp;IF(OR(K256="true",K256="false",K256&lt;&gt;""), CONCATENATE(", veteran=", K256), ""),"")</f>
        <v>, zoneIds={635}, veteran=false</v>
      </c>
      <c r="AG256" s="31" t="str">
        <f>IF(A256&lt;&gt;"",IF(I256="Trial",", isTrial=true",IF(I256="Arena",", isArena=true", IF(I256="Monster",", isMonster=true",""))) &amp; IF(L256="true", CONCATENATE(", multiTrialSet=true"), ""),"")</f>
        <v>, isArena=true</v>
      </c>
      <c r="AH256" s="31" t="str">
        <f>IF(C256&lt;&gt;"",CONCATENATE(" --",C256," / ",B256),"")</f>
        <v xml:space="preserve"> --Robes of Destruction Mastery / Roben der Zerstörungsbeherrschung</v>
      </c>
      <c r="AI256" s="31" t="str">
        <f>IF(A256&lt;&gt;"",IF(VALUE(P256)&gt;0,CONCATENATE("[",A256,"] = true,        --",C256, " / ", B256), ""),"")</f>
        <v/>
      </c>
    </row>
    <row r="257" spans="1:35" x14ac:dyDescent="0.25">
      <c r="A257" s="13">
        <v>66</v>
      </c>
      <c r="B257" t="s">
        <v>1518</v>
      </c>
      <c r="C257" t="s">
        <v>1520</v>
      </c>
      <c r="D257" t="s">
        <v>1519</v>
      </c>
      <c r="K257" t="s">
        <v>101</v>
      </c>
      <c r="L257" t="s">
        <v>101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constants'!$E$3:$L$1002,8,FALSE),"")</f>
        <v/>
      </c>
      <c r="S257" s="28">
        <v>0</v>
      </c>
      <c r="T257" s="3" t="str">
        <f>VLOOKUP(S257,'LibSets constants'!$A$2:$B$16,2,FALSE)</f>
        <v>Included in base game</v>
      </c>
      <c r="W257" s="3" t="str">
        <f>IF(X257&lt;&gt;"",VLOOKUP(X257,'ESO zone constants'!$E$3:$L$1002,6,FALSE),"")</f>
        <v/>
      </c>
      <c r="AA257" s="3" t="str">
        <f>IF(AB257&lt;&gt;"",VLOOKUP(AB257,'ESO zone constants'!$E$3:$L$1002,6,FALSE),"")</f>
        <v/>
      </c>
      <c r="AE257" s="31" t="str">
        <f>IF(A257&lt;&gt;"",CONCATENATE("[",A257,"] = {wayshrines={")&amp;IF(M257&lt;&gt;"",CONCATENATE(M257,","),"")&amp;IF(N257&lt;&gt;"",CONCATENATE(N257,","),"")&amp;IF(O257&lt;&gt;"",CONCATENATE(O257,","),"")&amp;CONCATENATE("}")&amp;IF(VALUE(P257)&gt;0,CONCATENATE(", traitsNeeded=",P257),"")&amp;CONCATENATE(", dlcId=",S257,),"")</f>
        <v>[66] = {wayshrines={-1,-1,-1,}, dlcId=0</v>
      </c>
      <c r="AF257" s="31" t="str">
        <f>IF(A257&lt;&gt;"",IF(Q257&lt;&gt;"",CONCATENATE(", zoneIds={",Q257),"")&amp;IF(W257&lt;&gt;"",CONCATENATE(",",W257),"")&amp;IF(AA257&lt;&gt;"",CONCATENATE(",",AA257),"")&amp;IF(Q257&lt;&gt;"",CONCATENATE("}",""),"")&amp;IF(OR(K257="true",K257="false",K257&lt;&gt;""), CONCATENATE(", veteran=", K257), ""),"")</f>
        <v>, veteran=false</v>
      </c>
      <c r="AG257" s="31" t="str">
        <f>IF(A257&lt;&gt;"",IF(I257="Trial",", isTrial=true",IF(I257="Arena",", isArena=true", IF(I257="Monster",", isMonster=true",""))) &amp; IF(L257="true", CONCATENATE(", multiTrialSet=true"), ""),"")</f>
        <v/>
      </c>
      <c r="AH257" s="31" t="str">
        <f>IF(C257&lt;&gt;"",CONCATENATE(" --",C257," / ",B257),"")</f>
        <v xml:space="preserve"> --Robes of the Hist / Roben des Hist</v>
      </c>
      <c r="AI257" s="31" t="str">
        <f>IF(A257&lt;&gt;"",IF(VALUE(P257)&gt;0,CONCATENATE("[",A257,"] = true,        --",C257, " / ", B257), ""),"")</f>
        <v/>
      </c>
    </row>
    <row r="258" spans="1:35" x14ac:dyDescent="0.25">
      <c r="A258" s="13">
        <v>47</v>
      </c>
      <c r="B258" t="s">
        <v>1461</v>
      </c>
      <c r="C258" t="s">
        <v>1463</v>
      </c>
      <c r="D258" t="s">
        <v>1462</v>
      </c>
      <c r="K258" t="s">
        <v>101</v>
      </c>
      <c r="L258" t="s">
        <v>101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constants'!$E$3:$L$1002,8,FALSE),"")</f>
        <v/>
      </c>
      <c r="S258" s="28">
        <v>0</v>
      </c>
      <c r="T258" s="3" t="str">
        <f>VLOOKUP(S258,'LibSets constants'!$A$2:$B$16,2,FALSE)</f>
        <v>Included in base game</v>
      </c>
      <c r="W258" s="3" t="str">
        <f>IF(X258&lt;&gt;"",VLOOKUP(X258,'ESO zone constants'!$E$3:$L$1002,6,FALSE),"")</f>
        <v/>
      </c>
      <c r="AA258" s="3" t="str">
        <f>IF(AB258&lt;&gt;"",VLOOKUP(AB258,'ESO zone constants'!$E$3:$L$1002,6,FALSE),"")</f>
        <v/>
      </c>
      <c r="AE258" s="31" t="str">
        <f>IF(A258&lt;&gt;"",CONCATENATE("[",A258,"] = {wayshrines={")&amp;IF(M258&lt;&gt;"",CONCATENATE(M258,","),"")&amp;IF(N258&lt;&gt;"",CONCATENATE(N258,","),"")&amp;IF(O258&lt;&gt;"",CONCATENATE(O258,","),"")&amp;CONCATENATE("}")&amp;IF(VALUE(P258)&gt;0,CONCATENATE(", traitsNeeded=",P258),"")&amp;CONCATENATE(", dlcId=",S258,),"")</f>
        <v>[47] = {wayshrines={-1,-1,-1,}, dlcId=0</v>
      </c>
      <c r="AF258" s="31" t="str">
        <f>IF(A258&lt;&gt;"",IF(Q258&lt;&gt;"",CONCATENATE(", zoneIds={",Q258),"")&amp;IF(W258&lt;&gt;"",CONCATENATE(",",W258),"")&amp;IF(AA258&lt;&gt;"",CONCATENATE(",",AA258),"")&amp;IF(Q258&lt;&gt;"",CONCATENATE("}",""),"")&amp;IF(OR(K258="true",K258="false",K258&lt;&gt;""), CONCATENATE(", veteran=", K258), ""),"")</f>
        <v>, veteran=false</v>
      </c>
      <c r="AG258" s="31" t="str">
        <f>IF(A258&lt;&gt;"",IF(I258="Trial",", isTrial=true",IF(I258="Arena",", isArena=true", IF(I258="Monster",", isMonster=true",""))) &amp; IF(L258="true", CONCATENATE(", multiTrialSet=true"), ""),"")</f>
        <v/>
      </c>
      <c r="AH258" s="31" t="str">
        <f>IF(C258&lt;&gt;"",CONCATENATE(" --",C258," / ",B258),"")</f>
        <v xml:space="preserve"> --Robes of the Withered Hand / Roben der Verdorrten Hand</v>
      </c>
      <c r="AI258" s="31" t="str">
        <f>IF(A258&lt;&gt;"",IF(VALUE(P258)&gt;0,CONCATENATE("[",A258,"] = true,        --",C258, " / ", B258), ""),"")</f>
        <v/>
      </c>
    </row>
    <row r="259" spans="1:35" x14ac:dyDescent="0.25">
      <c r="A259" s="13">
        <v>235</v>
      </c>
      <c r="B259" t="s">
        <v>1941</v>
      </c>
      <c r="C259" t="s">
        <v>1943</v>
      </c>
      <c r="D259" t="s">
        <v>1942</v>
      </c>
      <c r="K259" t="s">
        <v>101</v>
      </c>
      <c r="L259" t="s">
        <v>101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constants'!$E$3:$L$1002,8,FALSE),"")</f>
        <v/>
      </c>
      <c r="S259" s="28">
        <v>0</v>
      </c>
      <c r="T259" s="3" t="str">
        <f>VLOOKUP(S259,'LibSets constants'!$A$2:$B$16,2,FALSE)</f>
        <v>Included in base game</v>
      </c>
      <c r="W259" s="3" t="str">
        <f>IF(X259&lt;&gt;"",VLOOKUP(X259,'ESO zone constants'!$E$3:$L$1002,6,FALSE),"")</f>
        <v/>
      </c>
      <c r="AA259" s="3" t="str">
        <f>IF(AB259&lt;&gt;"",VLOOKUP(AB259,'ESO zone constants'!$E$3:$L$1002,6,FALSE),"")</f>
        <v/>
      </c>
      <c r="AE259" s="31" t="str">
        <f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dlcId=",S259,),"")</f>
        <v>[235] = {wayshrines={-1,-1,-1,}, dlcId=0</v>
      </c>
      <c r="AF259" s="31" t="str">
        <f>IF(A259&lt;&gt;"",IF(Q259&lt;&gt;"",CONCATENATE(", zoneIds={",Q259),"")&amp;IF(W259&lt;&gt;"",CONCATENATE(",",W259),"")&amp;IF(AA259&lt;&gt;"",CONCATENATE(",",AA259),"")&amp;IF(Q259&lt;&gt;"",CONCATENATE("}",""),"")&amp;IF(OR(K259="true",K259="false",K259&lt;&gt;""), CONCATENATE(", veteran=", K259), ""),"")</f>
        <v>, veteran=false</v>
      </c>
      <c r="AG259" s="31" t="str">
        <f>IF(A259&lt;&gt;"",IF(I259="Trial",", isTrial=true",IF(I259="Arena",", isArena=true", IF(I259="Monster",", isMonster=true",""))) &amp; IF(L259="true", CONCATENATE(", multiTrialSet=true"), ""),"")</f>
        <v/>
      </c>
      <c r="AH259" s="31" t="str">
        <f>IF(C259&lt;&gt;"",CONCATENATE(" --",C259," / ",B259),"")</f>
        <v xml:space="preserve"> --Robes of Transmutation / Roben der Transmutation</v>
      </c>
      <c r="AI259" s="31" t="str">
        <f>IF(A259&lt;&gt;"",IF(VALUE(P259)&gt;0,CONCATENATE("[",A259,"] = true,        --",C259, " / ", B259), ""),"")</f>
        <v/>
      </c>
    </row>
    <row r="260" spans="1:35" x14ac:dyDescent="0.25">
      <c r="A260" s="13">
        <v>99</v>
      </c>
      <c r="B260" t="s">
        <v>1617</v>
      </c>
      <c r="C260" t="s">
        <v>1619</v>
      </c>
      <c r="D260" t="s">
        <v>1618</v>
      </c>
      <c r="K260" t="s">
        <v>101</v>
      </c>
      <c r="L260" t="s">
        <v>101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constants'!$E$3:$L$1002,8,FALSE),"")</f>
        <v/>
      </c>
      <c r="S260" s="28">
        <v>0</v>
      </c>
      <c r="T260" s="3" t="str">
        <f>VLOOKUP(S260,'LibSets constants'!$A$2:$B$16,2,FALSE)</f>
        <v>Included in base game</v>
      </c>
      <c r="W260" s="3" t="str">
        <f>IF(X260&lt;&gt;"",VLOOKUP(X260,'ESO zone constants'!$E$3:$L$1002,6,FALSE),"")</f>
        <v/>
      </c>
      <c r="AA260" s="3" t="str">
        <f>IF(AB260&lt;&gt;"",VLOOKUP(AB260,'ESO zone constants'!$E$3:$L$1002,6,FALSE),"")</f>
        <v/>
      </c>
      <c r="AE260" s="31" t="str">
        <f>IF(A260&lt;&gt;"",CONCATENATE("[",A260,"] = {wayshrines={")&amp;IF(M260&lt;&gt;"",CONCATENATE(M260,","),"")&amp;IF(N260&lt;&gt;"",CONCATENATE(N260,","),"")&amp;IF(O260&lt;&gt;"",CONCATENATE(O260,","),"")&amp;CONCATENATE("}")&amp;IF(VALUE(P260)&gt;0,CONCATENATE(", traitsNeeded=",P260),"")&amp;CONCATENATE(", dlcId=",S260,),"")</f>
        <v>[99] = {wayshrines={-1,-1,-1,}, dlcId=0</v>
      </c>
      <c r="AF260" s="31" t="str">
        <f>IF(A260&lt;&gt;"",IF(Q260&lt;&gt;"",CONCATENATE(", zoneIds={",Q260),"")&amp;IF(W260&lt;&gt;"",CONCATENATE(",",W260),"")&amp;IF(AA260&lt;&gt;"",CONCATENATE(",",AA260),"")&amp;IF(Q260&lt;&gt;"",CONCATENATE("}",""),"")&amp;IF(OR(K260="true",K260="false",K260&lt;&gt;""), CONCATENATE(", veteran=", K260), ""),"")</f>
        <v>, veteran=false</v>
      </c>
      <c r="AG260" s="31" t="str">
        <f>IF(A260&lt;&gt;"",IF(I260="Trial",", isTrial=true",IF(I260="Arena",", isArena=true", IF(I260="Monster",", isMonster=true",""))) &amp; IF(L260="true", CONCATENATE(", multiTrialSet=true"), ""),"")</f>
        <v/>
      </c>
      <c r="AH260" s="31" t="str">
        <f>IF(C260&lt;&gt;"",CONCATENATE(" --",C260," / ",B260),"")</f>
        <v xml:space="preserve"> --Salvation / Erlösung</v>
      </c>
      <c r="AI260" s="31" t="str">
        <f>IF(A260&lt;&gt;"",IF(VALUE(P260)&gt;0,CONCATENATE("[",A260,"] = true,        --",C260, " / ", B260), ""),"")</f>
        <v/>
      </c>
    </row>
    <row r="261" spans="1:35" x14ac:dyDescent="0.25">
      <c r="A261" s="13">
        <v>110</v>
      </c>
      <c r="B261" t="s">
        <v>1649</v>
      </c>
      <c r="C261" t="s">
        <v>1651</v>
      </c>
      <c r="D261" t="s">
        <v>1650</v>
      </c>
      <c r="K261" t="s">
        <v>101</v>
      </c>
      <c r="L261" t="s">
        <v>101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constants'!$E$3:$L$1002,8,FALSE),"")</f>
        <v/>
      </c>
      <c r="S261" s="28">
        <v>0</v>
      </c>
      <c r="T261" s="3" t="str">
        <f>VLOOKUP(S261,'LibSets constants'!$A$2:$B$16,2,FALSE)</f>
        <v>Included in base game</v>
      </c>
      <c r="W261" s="3" t="str">
        <f>IF(X261&lt;&gt;"",VLOOKUP(X261,'ESO zone constants'!$E$3:$L$1002,6,FALSE),"")</f>
        <v/>
      </c>
      <c r="AA261" s="3" t="str">
        <f>IF(AB261&lt;&gt;"",VLOOKUP(AB261,'ESO zone constants'!$E$3:$L$1002,6,FALSE),"")</f>
        <v/>
      </c>
      <c r="AE261" s="31" t="str">
        <f>IF(A261&lt;&gt;"",CONCATENATE("[",A261,"] = {wayshrines={")&amp;IF(M261&lt;&gt;"",CONCATENATE(M261,","),"")&amp;IF(N261&lt;&gt;"",CONCATENATE(N261,","),"")&amp;IF(O261&lt;&gt;"",CONCATENATE(O261,","),"")&amp;CONCATENATE("}")&amp;IF(VALUE(P261)&gt;0,CONCATENATE(", traitsNeeded=",P261),"")&amp;CONCATENATE(", dlcId=",S261,),"")</f>
        <v>[110] = {wayshrines={-1,-1,-1,}, dlcId=0</v>
      </c>
      <c r="AF261" s="31" t="str">
        <f>IF(A261&lt;&gt;"",IF(Q261&lt;&gt;"",CONCATENATE(", zoneIds={",Q261),"")&amp;IF(W261&lt;&gt;"",CONCATENATE(",",W261),"")&amp;IF(AA261&lt;&gt;"",CONCATENATE(",",AA261),"")&amp;IF(Q261&lt;&gt;"",CONCATENATE("}",""),"")&amp;IF(OR(K261="true",K261="false",K261&lt;&gt;""), CONCATENATE(", veteran=", K261), ""),"")</f>
        <v>, veteran=false</v>
      </c>
      <c r="AG261" s="31" t="str">
        <f>IF(A261&lt;&gt;"",IF(I261="Trial",", isTrial=true",IF(I261="Arena",", isArena=true", IF(I261="Monster",", isMonster=true",""))) &amp; IF(L261="true", CONCATENATE(", multiTrialSet=true"), ""),"")</f>
        <v/>
      </c>
      <c r="AH261" s="31" t="str">
        <f>IF(C261&lt;&gt;"",CONCATENATE(" --",C261," / ",B261),"")</f>
        <v xml:space="preserve"> --Sanctuary / Heiligtum</v>
      </c>
      <c r="AI261" s="31" t="str">
        <f>IF(A261&lt;&gt;"",IF(VALUE(P261)&gt;0,CONCATENATE("[",A261,"] = true,        --",C261, " / ", B261), ""),"")</f>
        <v/>
      </c>
    </row>
    <row r="262" spans="1:35" x14ac:dyDescent="0.25">
      <c r="A262" s="13">
        <v>403</v>
      </c>
      <c r="B262" t="s">
        <v>2354</v>
      </c>
      <c r="C262" t="s">
        <v>2356</v>
      </c>
      <c r="D262" t="s">
        <v>2355</v>
      </c>
      <c r="K262" t="s">
        <v>101</v>
      </c>
      <c r="L262" t="s">
        <v>101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constants'!$E$3:$L$1002,8,FALSE),"")</f>
        <v/>
      </c>
      <c r="S262" s="28">
        <v>0</v>
      </c>
      <c r="T262" s="3" t="str">
        <f>VLOOKUP(S262,'LibSets constants'!$A$2:$B$16,2,FALSE)</f>
        <v>Included in base game</v>
      </c>
      <c r="W262" s="3" t="str">
        <f>IF(X262&lt;&gt;"",VLOOKUP(X262,'ESO zone constants'!$E$3:$L$1002,6,FALSE),"")</f>
        <v/>
      </c>
      <c r="AA262" s="3" t="str">
        <f>IF(AB262&lt;&gt;"",VLOOKUP(AB262,'ESO zone constants'!$E$3:$L$1002,6,FALSE),"")</f>
        <v/>
      </c>
      <c r="AE262" s="31" t="str">
        <f>IF(A262&lt;&gt;"",CONCATENATE("[",A262,"] = {wayshrines={")&amp;IF(M262&lt;&gt;"",CONCATENATE(M262,","),"")&amp;IF(N262&lt;&gt;"",CONCATENATE(N262,","),"")&amp;IF(O262&lt;&gt;"",CONCATENATE(O262,","),"")&amp;CONCATENATE("}")&amp;IF(VALUE(P262)&gt;0,CONCATENATE(", traitsNeeded=",P262),"")&amp;CONCATENATE(", dlcId=",S262,),"")</f>
        <v>[403] = {wayshrines={-1,-1,-1,}, dlcId=0</v>
      </c>
      <c r="AF262" s="31" t="str">
        <f>IF(A262&lt;&gt;"",IF(Q262&lt;&gt;"",CONCATENATE(", zoneIds={",Q262),"")&amp;IF(W262&lt;&gt;"",CONCATENATE(",",W262),"")&amp;IF(AA262&lt;&gt;"",CONCATENATE(",",AA262),"")&amp;IF(Q262&lt;&gt;"",CONCATENATE("}",""),"")&amp;IF(OR(K262="true",K262="false",K262&lt;&gt;""), CONCATENATE(", veteran=", K262), ""),"")</f>
        <v>, veteran=false</v>
      </c>
      <c r="AG262" s="31" t="str">
        <f>IF(A262&lt;&gt;"",IF(I262="Trial",", isTrial=true",IF(I262="Arena",", isArena=true", IF(I262="Monster",", isMonster=true",""))) &amp; IF(L262="true", CONCATENATE(", multiTrialSet=true"), ""),"")</f>
        <v/>
      </c>
      <c r="AH262" s="31" t="str">
        <f>IF(C262&lt;&gt;"",CONCATENATE(" --",C262," / ",B262),"")</f>
        <v xml:space="preserve"> --Savage Werewolf / Wilder Werwolf</v>
      </c>
      <c r="AI262" s="31" t="str">
        <f>IF(A262&lt;&gt;"",IF(VALUE(P262)&gt;0,CONCATENATE("[",A262,"] = true,        --",C262, " / ", B262), ""),"")</f>
        <v/>
      </c>
    </row>
    <row r="263" spans="1:35" x14ac:dyDescent="0.25">
      <c r="A263" s="13">
        <v>190</v>
      </c>
      <c r="B263" t="s">
        <v>1841</v>
      </c>
      <c r="C263" t="s">
        <v>1843</v>
      </c>
      <c r="D263" t="s">
        <v>1842</v>
      </c>
      <c r="K263" t="s">
        <v>101</v>
      </c>
      <c r="L263" t="s">
        <v>101</v>
      </c>
      <c r="M263">
        <v>-1</v>
      </c>
      <c r="N263">
        <v>-1</v>
      </c>
      <c r="O263">
        <v>-1</v>
      </c>
      <c r="P263">
        <v>0</v>
      </c>
      <c r="Q263" s="3">
        <f>IF(R263&lt;&gt;"",VLOOKUP(R263,'ESO zone constants'!$E$3:$L$1002,8,FALSE),"")</f>
        <v>22</v>
      </c>
      <c r="R263" t="s">
        <v>68</v>
      </c>
      <c r="S263" s="28">
        <v>0</v>
      </c>
      <c r="T263" s="3" t="str">
        <f>VLOOKUP(S263,'LibSets constants'!$A$2:$B$16,2,FALSE)</f>
        <v>Included in base game</v>
      </c>
      <c r="W263" s="3" t="str">
        <f>IF(X263&lt;&gt;"",VLOOKUP(X263,'ESO zone constants'!$E$3:$L$1002,6,FALSE),"")</f>
        <v/>
      </c>
      <c r="AA263" s="3" t="str">
        <f>IF(AB263&lt;&gt;"",VLOOKUP(AB263,'ESO zone constants'!$E$3:$L$1002,6,FALSE),"")</f>
        <v/>
      </c>
      <c r="AE263" s="31" t="str">
        <f>IF(A263&lt;&gt;"",CONCATENATE("[",A263,"] = {wayshrines={")&amp;IF(M263&lt;&gt;"",CONCATENATE(M263,","),"")&amp;IF(N263&lt;&gt;"",CONCATENATE(N263,","),"")&amp;IF(O263&lt;&gt;"",CONCATENATE(O263,","),"")&amp;CONCATENATE("}")&amp;IF(VALUE(P263)&gt;0,CONCATENATE(", traitsNeeded=",P263),"")&amp;CONCATENATE(", dlcId=",S263,),"")</f>
        <v>[190] = {wayshrines={-1,-1,-1,}, dlcId=0</v>
      </c>
      <c r="AF263" s="31" t="str">
        <f>IF(A263&lt;&gt;"",IF(Q263&lt;&gt;"",CONCATENATE(", zoneIds={",Q263),"")&amp;IF(W263&lt;&gt;"",CONCATENATE(",",W263),"")&amp;IF(AA263&lt;&gt;"",CONCATENATE(",",AA263),"")&amp;IF(Q263&lt;&gt;"",CONCATENATE("}",""),"")&amp;IF(OR(K263="true",K263="false",K263&lt;&gt;""), CONCATENATE(", veteran=", K263), ""),"")</f>
        <v>, zoneIds={22}, veteran=false</v>
      </c>
      <c r="AG263" s="31" t="str">
        <f>IF(A263&lt;&gt;"",IF(I263="Trial",", isTrial=true",IF(I263="Arena",", isArena=true", IF(I263="Monster",", isMonster=true",""))) &amp; IF(L263="true", CONCATENATE(", multiTrialSet=true"), ""),"")</f>
        <v/>
      </c>
      <c r="AH263" s="31" t="str">
        <f>IF(C263&lt;&gt;"",CONCATENATE(" --",C263," / ",B263),"")</f>
        <v xml:space="preserve"> --Scathing Mage / Verletzender Magier</v>
      </c>
      <c r="AI263" s="31" t="str">
        <f>IF(A263&lt;&gt;"",IF(VALUE(P263)&gt;0,CONCATENATE("[",A263,"] = true,        --",C263, " / ", B263), ""),"")</f>
        <v/>
      </c>
    </row>
    <row r="264" spans="1:35" x14ac:dyDescent="0.25">
      <c r="A264" s="13">
        <v>434</v>
      </c>
      <c r="B264" t="s">
        <v>2446</v>
      </c>
      <c r="C264" t="s">
        <v>2448</v>
      </c>
      <c r="D264" t="s">
        <v>2447</v>
      </c>
      <c r="I264" t="s">
        <v>2555</v>
      </c>
      <c r="K264" t="s">
        <v>101</v>
      </c>
      <c r="L264" t="s">
        <v>101</v>
      </c>
      <c r="M264">
        <v>-1</v>
      </c>
      <c r="N264">
        <v>-1</v>
      </c>
      <c r="O264">
        <v>-1</v>
      </c>
      <c r="P264">
        <v>0</v>
      </c>
      <c r="Q264" s="3">
        <f>IF(R264&lt;&gt;"",VLOOKUP(R264,'ESO zone constants'!$E$3:$L$1002,8,FALSE),"")</f>
        <v>1081</v>
      </c>
      <c r="R264" t="s">
        <v>67</v>
      </c>
      <c r="S264" s="28">
        <v>13</v>
      </c>
      <c r="T264" s="3" t="str">
        <f>VLOOKUP(S264,'LibSets constants'!$A$2:$B$16,2,FALSE)</f>
        <v>Wrathstone</v>
      </c>
      <c r="W264" s="3" t="str">
        <f>IF(X264&lt;&gt;"",VLOOKUP(X264,'ESO zone constants'!$E$3:$L$1002,6,FALSE),"")</f>
        <v/>
      </c>
      <c r="AA264" s="3" t="str">
        <f>IF(AB264&lt;&gt;"",VLOOKUP(AB264,'ESO zone constants'!$E$3:$L$1002,6,FALSE),"")</f>
        <v/>
      </c>
      <c r="AE264" s="31" t="str">
        <f>IF(A264&lt;&gt;"",CONCATENATE("[",A264,"] = {wayshrines={")&amp;IF(M264&lt;&gt;"",CONCATENATE(M264,","),"")&amp;IF(N264&lt;&gt;"",CONCATENATE(N264,","),"")&amp;IF(O264&lt;&gt;"",CONCATENATE(O264,","),"")&amp;CONCATENATE("}")&amp;IF(VALUE(P264)&gt;0,CONCATENATE(", traitsNeeded=",P264),"")&amp;CONCATENATE(", dlcId=",S264,),"")</f>
        <v>[434] = {wayshrines={-1,-1,-1,}, dlcId=13</v>
      </c>
      <c r="AF264" s="31" t="str">
        <f>IF(A264&lt;&gt;"",IF(Q264&lt;&gt;"",CONCATENATE(", zoneIds={",Q264),"")&amp;IF(W264&lt;&gt;"",CONCATENATE(",",W264),"")&amp;IF(AA264&lt;&gt;"",CONCATENATE(",",AA264),"")&amp;IF(Q264&lt;&gt;"",CONCATENATE("}",""),"")&amp;IF(OR(K264="true",K264="false",K264&lt;&gt;""), CONCATENATE(", veteran=", K264), ""),"")</f>
        <v>, zoneIds={1081}, veteran=false</v>
      </c>
      <c r="AG264" s="31" t="str">
        <f>IF(A264&lt;&gt;"",IF(I264="Trial",", isTrial=true",IF(I264="Arena",", isArena=true", IF(I264="Monster",", isMonster=true",""))) &amp; IF(L264="true", CONCATENATE(", multiTrialSet=true"), ""),"")</f>
        <v/>
      </c>
      <c r="AH264" s="31" t="str">
        <f>IF(C264&lt;&gt;"",CONCATENATE(" --",C264," / ",B264),"")</f>
        <v xml:space="preserve"> --Scavenging Demise / Ausbeutender Niedergang</v>
      </c>
      <c r="AI264" s="31" t="str">
        <f>IF(A264&lt;&gt;"",IF(VALUE(P264)&gt;0,CONCATENATE("[",A264,"] = true,        --",C264, " / ", B264), ""),"")</f>
        <v/>
      </c>
    </row>
    <row r="265" spans="1:35" x14ac:dyDescent="0.25">
      <c r="A265" s="5">
        <v>165</v>
      </c>
      <c r="B265" t="s">
        <v>1790</v>
      </c>
      <c r="C265" t="s">
        <v>18</v>
      </c>
      <c r="D265" t="s">
        <v>1791</v>
      </c>
      <c r="I265" t="s">
        <v>2556</v>
      </c>
      <c r="J265">
        <v>2</v>
      </c>
      <c r="K265" t="s">
        <v>2465</v>
      </c>
      <c r="L265" t="s">
        <v>101</v>
      </c>
      <c r="M265">
        <v>-1</v>
      </c>
      <c r="N265">
        <v>-1</v>
      </c>
      <c r="O265">
        <v>-1</v>
      </c>
      <c r="P265">
        <v>0</v>
      </c>
      <c r="Q265" s="3">
        <f>IF(R265&lt;&gt;"",VLOOKUP(R265,'ESO zone constants'!$E$3:$L$1002,8,FALSE),"")</f>
        <v>933</v>
      </c>
      <c r="R265" t="s">
        <v>58</v>
      </c>
      <c r="S265" s="28">
        <v>0</v>
      </c>
      <c r="T265" s="3" t="str">
        <f>VLOOKUP(S265,'LibSets constants'!$A$2:$B$16,2,FALSE)</f>
        <v>Included in base game</v>
      </c>
      <c r="U265" t="s">
        <v>2576</v>
      </c>
      <c r="W265" s="3" t="str">
        <f>IF(X265&lt;&gt;"",VLOOKUP(X265,'ESO zone constants'!$E$3:$L$1002,6,FALSE),"")</f>
        <v/>
      </c>
      <c r="AA265" s="32" t="str">
        <f>IF(AB265&lt;&gt;"",VLOOKUP(AB265,'ESO zone constants'!$E$3:$L$1002,6,FALSE),"")</f>
        <v/>
      </c>
      <c r="AE265" s="31" t="str">
        <f>IF(A265&lt;&gt;"",CONCATENATE("[",A265,"] = {wayshrines={")&amp;IF(M265&lt;&gt;"",CONCATENATE(M265,","),"")&amp;IF(N265&lt;&gt;"",CONCATENATE(N265,","),"")&amp;IF(O265&lt;&gt;"",CONCATENATE(O265,","),"")&amp;CONCATENATE("}")&amp;IF(VALUE(P265)&gt;0,CONCATENATE(", traitsNeeded=",P265),"")&amp;CONCATENATE(", dlcId=",S265,),"")</f>
        <v>[165] = {wayshrines={-1,-1,-1,}, dlcId=0</v>
      </c>
      <c r="AF265" s="31" t="str">
        <f>IF(A265&lt;&gt;"",IF(Q265&lt;&gt;"",CONCATENATE(", zoneIds={",Q265),"")&amp;IF(W265&lt;&gt;"",CONCATENATE(",",W265),"")&amp;IF(AA265&lt;&gt;"",CONCATENATE(",",AA265),"")&amp;IF(Q265&lt;&gt;"",CONCATENATE("}",""),"")&amp;IF(OR(K265="true",K265="false",K265&lt;&gt;""), CONCATENATE(", veteran=", K265), ""),"")</f>
        <v>, zoneIds={933}, veteran={EQUIP_TYPE_HEAD=true, EQUIP_TYPE_SHOULDERS=false}</v>
      </c>
      <c r="AG265" s="31" t="str">
        <f>IF(A265&lt;&gt;"",IF(I265="Trial",", isTrial=true",IF(I265="Arena",", isArena=true", IF(I265="Monster",", isMonster=true",""))) &amp; IF(L265="true", CONCATENATE(", multiTrialSet=true"), ""),"")</f>
        <v>, isMonster=true</v>
      </c>
      <c r="AH265" s="31" t="str">
        <f>IF(C265&lt;&gt;"",CONCATENATE(" --",C265," / ",B265),"")</f>
        <v xml:space="preserve"> --Scourge Harvester / Geißelernter</v>
      </c>
      <c r="AI265" s="31" t="str">
        <f>IF(A265&lt;&gt;"",IF(VALUE(P265)&gt;0,CONCATENATE("[",A265,"] = true,        --",C265, " / ", B265), ""),"")</f>
        <v/>
      </c>
    </row>
    <row r="266" spans="1:35" x14ac:dyDescent="0.25">
      <c r="A266" s="5">
        <v>279</v>
      </c>
      <c r="B266" t="s">
        <v>19</v>
      </c>
      <c r="C266" t="s">
        <v>19</v>
      </c>
      <c r="D266" t="s">
        <v>2032</v>
      </c>
      <c r="I266" t="s">
        <v>2556</v>
      </c>
      <c r="J266">
        <v>1</v>
      </c>
      <c r="K266" t="s">
        <v>2465</v>
      </c>
      <c r="L266" t="s">
        <v>101</v>
      </c>
      <c r="M266">
        <v>-1</v>
      </c>
      <c r="N266">
        <v>-1</v>
      </c>
      <c r="O266">
        <v>-1</v>
      </c>
      <c r="P266">
        <v>0</v>
      </c>
      <c r="Q266" s="3">
        <f>IF(R266&lt;&gt;"",VLOOKUP(R266,'ESO zone constants'!$E$3:$L$1002,8,FALSE),"")</f>
        <v>31</v>
      </c>
      <c r="R266" t="s">
        <v>59</v>
      </c>
      <c r="S266" s="28">
        <v>0</v>
      </c>
      <c r="T266" s="3" t="str">
        <f>VLOOKUP(S266,'LibSets constants'!$A$2:$B$16,2,FALSE)</f>
        <v>Included in base game</v>
      </c>
      <c r="U266" t="s">
        <v>2577</v>
      </c>
      <c r="W266" s="3" t="str">
        <f>IF(X266&lt;&gt;"",VLOOKUP(X266,'ESO zone constants'!$E$3:$L$1002,6,FALSE),"")</f>
        <v/>
      </c>
      <c r="AA266" s="32" t="str">
        <f>IF(AB266&lt;&gt;"",VLOOKUP(AB266,'ESO zone constants'!$E$3:$L$1002,6,FALSE),"")</f>
        <v/>
      </c>
      <c r="AE266" s="31" t="str">
        <f>IF(A266&lt;&gt;"",CONCATENATE("[",A266,"] = {wayshrines={")&amp;IF(M266&lt;&gt;"",CONCATENATE(M266,","),"")&amp;IF(N266&lt;&gt;"",CONCATENATE(N266,","),"")&amp;IF(O266&lt;&gt;"",CONCATENATE(O266,","),"")&amp;CONCATENATE("}")&amp;IF(VALUE(P266)&gt;0,CONCATENATE(", traitsNeeded=",P266),"")&amp;CONCATENATE(", dlcId=",S266,),"")</f>
        <v>[279] = {wayshrines={-1,-1,-1,}, dlcId=0</v>
      </c>
      <c r="AF266" s="31" t="str">
        <f>IF(A266&lt;&gt;"",IF(Q266&lt;&gt;"",CONCATENATE(", zoneIds={",Q266),"")&amp;IF(W266&lt;&gt;"",CONCATENATE(",",W266),"")&amp;IF(AA266&lt;&gt;"",CONCATENATE(",",AA266),"")&amp;IF(Q266&lt;&gt;"",CONCATENATE("}",""),"")&amp;IF(OR(K266="true",K266="false",K266&lt;&gt;""), CONCATENATE(", veteran=", K266), ""),"")</f>
        <v>, zoneIds={31}, veteran={EQUIP_TYPE_HEAD=true, EQUIP_TYPE_SHOULDERS=false}</v>
      </c>
      <c r="AG266" s="31" t="str">
        <f>IF(A266&lt;&gt;"",IF(I266="Trial",", isTrial=true",IF(I266="Arena",", isArena=true", IF(I266="Monster",", isMonster=true",""))) &amp; IF(L266="true", CONCATENATE(", multiTrialSet=true"), ""),"")</f>
        <v>, isMonster=true</v>
      </c>
      <c r="AH266" s="31" t="str">
        <f>IF(C266&lt;&gt;"",CONCATENATE(" --",C266," / ",B266),"")</f>
        <v xml:space="preserve"> --Selene / Selene</v>
      </c>
      <c r="AI266" s="31" t="str">
        <f>IF(A266&lt;&gt;"",IF(VALUE(P266)&gt;0,CONCATENATE("[",A266,"] = true,        --",C266, " / ", B266), ""),"")</f>
        <v/>
      </c>
    </row>
    <row r="267" spans="1:35" x14ac:dyDescent="0.25">
      <c r="A267" s="5">
        <v>271</v>
      </c>
      <c r="B267" t="s">
        <v>20</v>
      </c>
      <c r="C267" t="s">
        <v>20</v>
      </c>
      <c r="D267" t="s">
        <v>20</v>
      </c>
      <c r="I267" t="s">
        <v>2556</v>
      </c>
      <c r="J267">
        <v>1</v>
      </c>
      <c r="K267" t="s">
        <v>2465</v>
      </c>
      <c r="L267" t="s">
        <v>101</v>
      </c>
      <c r="M267">
        <v>-1</v>
      </c>
      <c r="N267">
        <v>-1</v>
      </c>
      <c r="O267">
        <v>-1</v>
      </c>
      <c r="P267">
        <v>0</v>
      </c>
      <c r="Q267" s="3">
        <f>IF(R267&lt;&gt;"",VLOOKUP(R267,'ESO zone constants'!$E$3:$L$1002,8,FALSE),"")</f>
        <v>148</v>
      </c>
      <c r="R267" t="s">
        <v>60</v>
      </c>
      <c r="S267" s="28">
        <v>0</v>
      </c>
      <c r="T267" s="3" t="str">
        <f>VLOOKUP(S267,'LibSets constants'!$A$2:$B$16,2,FALSE)</f>
        <v>Included in base game</v>
      </c>
      <c r="U267" t="s">
        <v>2578</v>
      </c>
      <c r="W267" s="3" t="str">
        <f>IF(X267&lt;&gt;"",VLOOKUP(X267,'ESO zone constants'!$E$3:$L$1002,6,FALSE),"")</f>
        <v/>
      </c>
      <c r="AA267" s="32" t="str">
        <f>IF(AB267&lt;&gt;"",VLOOKUP(AB267,'ESO zone constants'!$E$3:$L$1002,6,FALSE),"")</f>
        <v/>
      </c>
      <c r="AE267" s="31" t="str">
        <f>IF(A267&lt;&gt;"",CONCATENATE("[",A267,"] = {wayshrines={")&amp;IF(M267&lt;&gt;"",CONCATENATE(M267,","),"")&amp;IF(N267&lt;&gt;"",CONCATENATE(N267,","),"")&amp;IF(O267&lt;&gt;"",CONCATENATE(O267,","),"")&amp;CONCATENATE("}")&amp;IF(VALUE(P267)&gt;0,CONCATENATE(", traitsNeeded=",P267),"")&amp;CONCATENATE(", dlcId=",S267,),"")</f>
        <v>[271] = {wayshrines={-1,-1,-1,}, dlcId=0</v>
      </c>
      <c r="AF267" s="31" t="str">
        <f>IF(A267&lt;&gt;"",IF(Q267&lt;&gt;"",CONCATENATE(", zoneIds={",Q267),"")&amp;IF(W267&lt;&gt;"",CONCATENATE(",",W267),"")&amp;IF(AA267&lt;&gt;"",CONCATENATE(",",AA267),"")&amp;IF(Q267&lt;&gt;"",CONCATENATE("}",""),"")&amp;IF(OR(K267="true",K267="false",K267&lt;&gt;""), CONCATENATE(", veteran=", K267), ""),"")</f>
        <v>, zoneIds={148}, veteran={EQUIP_TYPE_HEAD=true, EQUIP_TYPE_SHOULDERS=false}</v>
      </c>
      <c r="AG267" s="31" t="str">
        <f>IF(A267&lt;&gt;"",IF(I267="Trial",", isTrial=true",IF(I267="Arena",", isArena=true", IF(I267="Monster",", isMonster=true",""))) &amp; IF(L267="true", CONCATENATE(", multiTrialSet=true"), ""),"")</f>
        <v>, isMonster=true</v>
      </c>
      <c r="AH267" s="31" t="str">
        <f>IF(C267&lt;&gt;"",CONCATENATE(" --",C267," / ",B267),"")</f>
        <v xml:space="preserve"> --Sellistrix / Sellistrix</v>
      </c>
      <c r="AI267" s="31" t="str">
        <f>IF(A267&lt;&gt;"",IF(VALUE(P267)&gt;0,CONCATENATE("[",A267,"] = true,        --",C267, " / ", B267), ""),"")</f>
        <v/>
      </c>
    </row>
    <row r="268" spans="1:35" x14ac:dyDescent="0.25">
      <c r="C268" t="s">
        <v>2541</v>
      </c>
      <c r="I268" t="s">
        <v>2544</v>
      </c>
      <c r="K268" t="s">
        <v>101</v>
      </c>
      <c r="L268" t="s">
        <v>101</v>
      </c>
      <c r="M268">
        <v>-1</v>
      </c>
      <c r="N268">
        <v>-1</v>
      </c>
      <c r="O268">
        <v>-1</v>
      </c>
      <c r="P268" t="s">
        <v>2533</v>
      </c>
      <c r="Q268" s="3" t="e">
        <f>IF(R268&lt;&gt;"",VLOOKUP(R268,'ESO zone constants'!$E$3:$L$1002,8,FALSE),"")</f>
        <v>#N/A</v>
      </c>
      <c r="R268" t="s">
        <v>1388</v>
      </c>
      <c r="S268" s="28">
        <v>14</v>
      </c>
      <c r="T268" s="3" t="str">
        <f>VLOOKUP(S268,'LibSets constants'!$A$2:$B$16,2,FALSE)</f>
        <v>Elsweyr</v>
      </c>
      <c r="U268" s="21" t="s">
        <v>2592</v>
      </c>
      <c r="AE268" s="31" t="str">
        <f>IF(A268&lt;&gt;"",CONCATENATE("[",A268,"] = {wayshrines={")&amp;IF(M268&lt;&gt;"",CONCATENATE(M268,","),"")&amp;IF(N268&lt;&gt;"",CONCATENATE(N268,","),"")&amp;IF(O268&lt;&gt;"",CONCATENATE(O268,","),"")&amp;CONCATENATE("}")&amp;IF(VALUE(P268)&gt;0,CONCATENATE(", traitsNeeded=",P268),"")&amp;CONCATENATE(", dlcId=",S268,),"")</f>
        <v/>
      </c>
      <c r="AF268" s="31" t="str">
        <f>IF(A268&lt;&gt;"",IF(Q268&lt;&gt;"",CONCATENATE(", zoneIds={",Q268),"")&amp;IF(W268&lt;&gt;"",CONCATENATE(",",W268),"")&amp;IF(AA268&lt;&gt;"",CONCATENATE(",",AA268),"")&amp;IF(Q268&lt;&gt;"",CONCATENATE("}",""),"")&amp;IF(OR(K268="true",K268="false",K268&lt;&gt;""), CONCATENATE(", veteran=", K268), ""),"")</f>
        <v/>
      </c>
      <c r="AG268" s="31" t="str">
        <f>IF(A268&lt;&gt;"",IF(I268="Trial",", isTrial=true",IF(I268="Arena",", isArena=true", IF(I268="Monster",", isMonster=true",""))) &amp; IF(L268="true", CONCATENATE(", multiTrialSet=true"), ""),"")</f>
        <v/>
      </c>
      <c r="AH268" s="31" t="str">
        <f>IF(C268&lt;&gt;"",CONCATENATE(" --",C268," / ",B268),"")</f>
        <v xml:space="preserve"> --Senche-raht's Grit / </v>
      </c>
      <c r="AI268" s="31" t="str">
        <f>IF(A268&lt;&gt;"",IF(VALUE(P268)&gt;0,CONCATENATE("[",A268,"] = true,        --",C268, " / ", B268), ""),"")</f>
        <v/>
      </c>
    </row>
    <row r="269" spans="1:35" x14ac:dyDescent="0.25">
      <c r="A269" s="13">
        <v>90</v>
      </c>
      <c r="B269" t="s">
        <v>1590</v>
      </c>
      <c r="C269" t="s">
        <v>1592</v>
      </c>
      <c r="D269" t="s">
        <v>1591</v>
      </c>
      <c r="K269" t="s">
        <v>101</v>
      </c>
      <c r="L269" t="s">
        <v>101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constants'!$E$3:$L$1002,8,FALSE),"")</f>
        <v/>
      </c>
      <c r="S269" s="28">
        <v>0</v>
      </c>
      <c r="T269" s="3" t="str">
        <f>VLOOKUP(S269,'LibSets constants'!$A$2:$B$16,2,FALSE)</f>
        <v>Included in base game</v>
      </c>
      <c r="W269" s="3" t="str">
        <f>IF(X269&lt;&gt;"",VLOOKUP(X269,'ESO zone constants'!$E$3:$L$1002,6,FALSE),"")</f>
        <v/>
      </c>
      <c r="AA269" s="3" t="str">
        <f>IF(AB269&lt;&gt;"",VLOOKUP(AB269,'ESO zone constants'!$E$3:$L$1002,6,FALSE),"")</f>
        <v/>
      </c>
      <c r="AE269" s="31" t="str">
        <f>IF(A269&lt;&gt;"",CONCATENATE("[",A269,"] = {wayshrines={")&amp;IF(M269&lt;&gt;"",CONCATENATE(M269,","),"")&amp;IF(N269&lt;&gt;"",CONCATENATE(N269,","),"")&amp;IF(O269&lt;&gt;"",CONCATENATE(O269,","),"")&amp;CONCATENATE("}")&amp;IF(VALUE(P269)&gt;0,CONCATENATE(", traitsNeeded=",P269),"")&amp;CONCATENATE(", dlcId=",S269,),"")</f>
        <v>[90] = {wayshrines={-1,-1,-1,}, dlcId=0</v>
      </c>
      <c r="AF269" s="31" t="str">
        <f>IF(A269&lt;&gt;"",IF(Q269&lt;&gt;"",CONCATENATE(", zoneIds={",Q269),"")&amp;IF(W269&lt;&gt;"",CONCATENATE(",",W269),"")&amp;IF(AA269&lt;&gt;"",CONCATENATE(",",AA269),"")&amp;IF(Q269&lt;&gt;"",CONCATENATE("}",""),"")&amp;IF(OR(K269="true",K269="false",K269&lt;&gt;""), CONCATENATE(", veteran=", K269), ""),"")</f>
        <v>, veteran=false</v>
      </c>
      <c r="AG269" s="31" t="str">
        <f>IF(A269&lt;&gt;"",IF(I269="Trial",", isTrial=true",IF(I269="Arena",", isArena=true", IF(I269="Monster",", isMonster=true",""))) &amp; IF(L269="true", CONCATENATE(", multiTrialSet=true"), ""),"")</f>
        <v/>
      </c>
      <c r="AH269" s="31" t="str">
        <f>IF(C269&lt;&gt;"",CONCATENATE(" --",C269," / ",B269),"")</f>
        <v xml:space="preserve"> --Senche's Bite / Biss des Senche</v>
      </c>
      <c r="AI269" s="31" t="str">
        <f>IF(A269&lt;&gt;"",IF(VALUE(P269)&gt;0,CONCATENATE("[",A269,"] = true,        --",C269, " / ", B269), ""),"")</f>
        <v/>
      </c>
    </row>
    <row r="270" spans="1:35" x14ac:dyDescent="0.25">
      <c r="A270" s="5">
        <v>268</v>
      </c>
      <c r="B270" t="s">
        <v>2013</v>
      </c>
      <c r="C270" t="s">
        <v>21</v>
      </c>
      <c r="D270" t="s">
        <v>2014</v>
      </c>
      <c r="I270" t="s">
        <v>2556</v>
      </c>
      <c r="J270">
        <v>2</v>
      </c>
      <c r="K270" t="s">
        <v>2465</v>
      </c>
      <c r="L270" t="s">
        <v>101</v>
      </c>
      <c r="M270">
        <v>-1</v>
      </c>
      <c r="N270">
        <v>-1</v>
      </c>
      <c r="O270">
        <v>-1</v>
      </c>
      <c r="P270">
        <v>0</v>
      </c>
      <c r="Q270" s="3">
        <f>IF(R270&lt;&gt;"",VLOOKUP(R270,'ESO zone constants'!$E$3:$L$1002,8,FALSE),"")</f>
        <v>63</v>
      </c>
      <c r="R270" t="s">
        <v>61</v>
      </c>
      <c r="S270" s="28">
        <v>0</v>
      </c>
      <c r="T270" s="3" t="str">
        <f>VLOOKUP(S270,'LibSets constants'!$A$2:$B$16,2,FALSE)</f>
        <v>Included in base game</v>
      </c>
      <c r="U270" t="s">
        <v>21</v>
      </c>
      <c r="W270" s="3" t="str">
        <f>IF(X270&lt;&gt;"",VLOOKUP(X270,'ESO zone constants'!$E$3:$L$1002,6,FALSE),"")</f>
        <v/>
      </c>
      <c r="AA270" s="32" t="str">
        <f>IF(AB270&lt;&gt;"",VLOOKUP(AB270,'ESO zone constants'!$E$3:$L$1002,6,FALSE),"")</f>
        <v/>
      </c>
      <c r="AE270" s="31" t="str">
        <f>IF(A270&lt;&gt;"",CONCATENATE("[",A270,"] = {wayshrines={")&amp;IF(M270&lt;&gt;"",CONCATENATE(M270,","),"")&amp;IF(N270&lt;&gt;"",CONCATENATE(N270,","),"")&amp;IF(O270&lt;&gt;"",CONCATENATE(O270,","),"")&amp;CONCATENATE("}")&amp;IF(VALUE(P270)&gt;0,CONCATENATE(", traitsNeeded=",P270),"")&amp;CONCATENATE(", dlcId=",S270,),"")</f>
        <v>[268] = {wayshrines={-1,-1,-1,}, dlcId=0</v>
      </c>
      <c r="AF270" s="31" t="str">
        <f>IF(A270&lt;&gt;"",IF(Q270&lt;&gt;"",CONCATENATE(", zoneIds={",Q270),"")&amp;IF(W270&lt;&gt;"",CONCATENATE(",",W270),"")&amp;IF(AA270&lt;&gt;"",CONCATENATE(",",AA270),"")&amp;IF(Q270&lt;&gt;"",CONCATENATE("}",""),"")&amp;IF(OR(K270="true",K270="false",K270&lt;&gt;""), CONCATENATE(", veteran=", K270), ""),"")</f>
        <v>, zoneIds={63}, veteran={EQUIP_TYPE_HEAD=true, EQUIP_TYPE_SHOULDERS=false}</v>
      </c>
      <c r="AG270" s="31" t="str">
        <f>IF(A270&lt;&gt;"",IF(I270="Trial",", isTrial=true",IF(I270="Arena",", isArena=true", IF(I270="Monster",", isMonster=true",""))) &amp; IF(L270="true", CONCATENATE(", multiTrialSet=true"), ""),"")</f>
        <v>, isMonster=true</v>
      </c>
      <c r="AH270" s="31" t="str">
        <f>IF(C270&lt;&gt;"",CONCATENATE(" --",C270," / ",B270),"")</f>
        <v xml:space="preserve"> --Sentinel of Rkugamz / Wachposten von Rkugamz</v>
      </c>
      <c r="AI270" s="31" t="str">
        <f>IF(A270&lt;&gt;"",IF(VALUE(P270)&gt;0,CONCATENATE("[",A270,"] = true,        --",C270, " / ", B270), ""),"")</f>
        <v/>
      </c>
    </row>
    <row r="271" spans="1:35" x14ac:dyDescent="0.25">
      <c r="A271" s="13">
        <v>89</v>
      </c>
      <c r="B271" t="s">
        <v>1587</v>
      </c>
      <c r="C271" t="s">
        <v>1589</v>
      </c>
      <c r="D271" t="s">
        <v>1588</v>
      </c>
      <c r="K271" t="s">
        <v>101</v>
      </c>
      <c r="L271" t="s">
        <v>101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constants'!$E$3:$L$1002,8,FALSE),"")</f>
        <v/>
      </c>
      <c r="S271" s="28">
        <v>0</v>
      </c>
      <c r="T271" s="3" t="str">
        <f>VLOOKUP(S271,'LibSets constants'!$A$2:$B$16,2,FALSE)</f>
        <v>Included in base game</v>
      </c>
      <c r="W271" s="3" t="str">
        <f>IF(X271&lt;&gt;"",VLOOKUP(X271,'ESO zone constants'!$E$3:$L$1002,6,FALSE),"")</f>
        <v/>
      </c>
      <c r="AA271" s="3" t="str">
        <f>IF(AB271&lt;&gt;"",VLOOKUP(AB271,'ESO zone constants'!$E$3:$L$1002,6,FALSE),"")</f>
        <v/>
      </c>
      <c r="AE271" s="31" t="str">
        <f>IF(A271&lt;&gt;"",CONCATENATE("[",A271,"] = {wayshrines={")&amp;IF(M271&lt;&gt;"",CONCATENATE(M271,","),"")&amp;IF(N271&lt;&gt;"",CONCATENATE(N271,","),"")&amp;IF(O271&lt;&gt;"",CONCATENATE(O271,","),"")&amp;CONCATENATE("}")&amp;IF(VALUE(P271)&gt;0,CONCATENATE(", traitsNeeded=",P271),"")&amp;CONCATENATE(", dlcId=",S271,),"")</f>
        <v>[89] = {wayshrines={-1,-1,-1,}, dlcId=0</v>
      </c>
      <c r="AF271" s="31" t="str">
        <f>IF(A271&lt;&gt;"",IF(Q271&lt;&gt;"",CONCATENATE(", zoneIds={",Q271),"")&amp;IF(W271&lt;&gt;"",CONCATENATE(",",W271),"")&amp;IF(AA271&lt;&gt;"",CONCATENATE(",",AA271),"")&amp;IF(Q271&lt;&gt;"",CONCATENATE("}",""),"")&amp;IF(OR(K271="true",K271="false",K271&lt;&gt;""), CONCATENATE(", veteran=", K271), ""),"")</f>
        <v>, veteran=false</v>
      </c>
      <c r="AG271" s="31" t="str">
        <f>IF(A271&lt;&gt;"",IF(I271="Trial",", isTrial=true",IF(I271="Arena",", isArena=true", IF(I271="Monster",", isMonster=true",""))) &amp; IF(L271="true", CONCATENATE(", multiTrialSet=true"), ""),"")</f>
        <v/>
      </c>
      <c r="AH271" s="31" t="str">
        <f>IF(C271&lt;&gt;"",CONCATENATE(" --",C271," / ",B271),"")</f>
        <v xml:space="preserve"> --Sentry / Wachposten</v>
      </c>
      <c r="AI271" s="31" t="str">
        <f>IF(A271&lt;&gt;"",IF(VALUE(P271)&gt;0,CONCATENATE("[",A271,"] = true,        --",C271, " / ", B271), ""),"")</f>
        <v/>
      </c>
    </row>
    <row r="272" spans="1:35" x14ac:dyDescent="0.25">
      <c r="A272" s="13">
        <v>29</v>
      </c>
      <c r="B272" t="s">
        <v>1419</v>
      </c>
      <c r="C272" t="s">
        <v>1421</v>
      </c>
      <c r="D272" t="s">
        <v>1420</v>
      </c>
      <c r="K272" t="s">
        <v>101</v>
      </c>
      <c r="L272" t="s">
        <v>101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constants'!$E$3:$L$1002,8,FALSE),"")</f>
        <v/>
      </c>
      <c r="S272" s="28">
        <v>0</v>
      </c>
      <c r="T272" s="3" t="str">
        <f>VLOOKUP(S272,'LibSets constants'!$A$2:$B$16,2,FALSE)</f>
        <v>Included in base game</v>
      </c>
      <c r="W272" s="3" t="str">
        <f>IF(X272&lt;&gt;"",VLOOKUP(X272,'ESO zone constants'!$E$3:$L$1002,6,FALSE),"")</f>
        <v/>
      </c>
      <c r="AA272" s="3" t="str">
        <f>IF(AB272&lt;&gt;"",VLOOKUP(AB272,'ESO zone constants'!$E$3:$L$1002,6,FALSE),"")</f>
        <v/>
      </c>
      <c r="AE272" s="31" t="str">
        <f>IF(A272&lt;&gt;"",CONCATENATE("[",A272,"] = {wayshrines={")&amp;IF(M272&lt;&gt;"",CONCATENATE(M272,","),"")&amp;IF(N272&lt;&gt;"",CONCATENATE(N272,","),"")&amp;IF(O272&lt;&gt;"",CONCATENATE(O272,","),"")&amp;CONCATENATE("}")&amp;IF(VALUE(P272)&gt;0,CONCATENATE(", traitsNeeded=",P272),"")&amp;CONCATENATE(", dlcId=",S272,),"")</f>
        <v>[29] = {wayshrines={-1,-1,-1,}, dlcId=0</v>
      </c>
      <c r="AF272" s="31" t="str">
        <f>IF(A272&lt;&gt;"",IF(Q272&lt;&gt;"",CONCATENATE(", zoneIds={",Q272),"")&amp;IF(W272&lt;&gt;"",CONCATENATE(",",W272),"")&amp;IF(AA272&lt;&gt;"",CONCATENATE(",",AA272),"")&amp;IF(Q272&lt;&gt;"",CONCATENATE("}",""),"")&amp;IF(OR(K272="true",K272="false",K272&lt;&gt;""), CONCATENATE(", veteran=", K272), ""),"")</f>
        <v>, veteran=false</v>
      </c>
      <c r="AG272" s="31" t="str">
        <f>IF(A272&lt;&gt;"",IF(I272="Trial",", isTrial=true",IF(I272="Arena",", isArena=true", IF(I272="Monster",", isMonster=true",""))) &amp; IF(L272="true", CONCATENATE(", multiTrialSet=true"), ""),"")</f>
        <v/>
      </c>
      <c r="AH272" s="31" t="str">
        <f>IF(C272&lt;&gt;"",CONCATENATE(" --",C272," / ",B272),"")</f>
        <v xml:space="preserve"> --Sergeant's Mail / Rüstung des Feldwebels</v>
      </c>
      <c r="AI272" s="31" t="str">
        <f>IF(A272&lt;&gt;"",IF(VALUE(P272)&gt;0,CONCATENATE("[",A272,"] = true,        --",C272, " / ", B272), ""),"")</f>
        <v/>
      </c>
    </row>
    <row r="273" spans="1:35" x14ac:dyDescent="0.25">
      <c r="A273" s="13">
        <v>70</v>
      </c>
      <c r="B273" t="s">
        <v>1530</v>
      </c>
      <c r="C273" t="s">
        <v>1532</v>
      </c>
      <c r="D273" t="s">
        <v>1531</v>
      </c>
      <c r="K273" t="s">
        <v>101</v>
      </c>
      <c r="L273" t="s">
        <v>101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constants'!$E$3:$L$1002,8,FALSE),"")</f>
        <v/>
      </c>
      <c r="S273" s="28">
        <v>0</v>
      </c>
      <c r="T273" s="3" t="str">
        <f>VLOOKUP(S273,'LibSets constants'!$A$2:$B$16,2,FALSE)</f>
        <v>Included in base game</v>
      </c>
      <c r="W273" s="3" t="str">
        <f>IF(X273&lt;&gt;"",VLOOKUP(X273,'ESO zone constants'!$E$3:$L$1002,6,FALSE),"")</f>
        <v/>
      </c>
      <c r="AA273" s="3" t="str">
        <f>IF(AB273&lt;&gt;"",VLOOKUP(AB273,'ESO zone constants'!$E$3:$L$1002,6,FALSE),"")</f>
        <v/>
      </c>
      <c r="AE273" s="31" t="str">
        <f>IF(A273&lt;&gt;"",CONCATENATE("[",A273,"] = {wayshrines={")&amp;IF(M273&lt;&gt;"",CONCATENATE(M273,","),"")&amp;IF(N273&lt;&gt;"",CONCATENATE(N273,","),"")&amp;IF(O273&lt;&gt;"",CONCATENATE(O273,","),"")&amp;CONCATENATE("}")&amp;IF(VALUE(P273)&gt;0,CONCATENATE(", traitsNeeded=",P273),"")&amp;CONCATENATE(", dlcId=",S273,),"")</f>
        <v>[70] = {wayshrines={-1,-1,-1,}, dlcId=0</v>
      </c>
      <c r="AF273" s="31" t="str">
        <f>IF(A273&lt;&gt;"",IF(Q273&lt;&gt;"",CONCATENATE(", zoneIds={",Q273),"")&amp;IF(W273&lt;&gt;"",CONCATENATE(",",W273),"")&amp;IF(AA273&lt;&gt;"",CONCATENATE(",",AA273),"")&amp;IF(Q273&lt;&gt;"",CONCATENATE("}",""),"")&amp;IF(OR(K273="true",K273="false",K273&lt;&gt;""), CONCATENATE(", veteran=", K273), ""),"")</f>
        <v>, veteran=false</v>
      </c>
      <c r="AG273" s="31" t="str">
        <f>IF(A273&lt;&gt;"",IF(I273="Trial",", isTrial=true",IF(I273="Arena",", isArena=true", IF(I273="Monster",", isMonster=true",""))) &amp; IF(L273="true", CONCATENATE(", multiTrialSet=true"), ""),"")</f>
        <v/>
      </c>
      <c r="AH273" s="31" t="str">
        <f>IF(C273&lt;&gt;"",CONCATENATE(" --",C273," / ",B273),"")</f>
        <v xml:space="preserve"> --Seventh Legion Brute / Rohling der siebten Legion</v>
      </c>
      <c r="AI273" s="31" t="str">
        <f>IF(A273&lt;&gt;"",IF(VALUE(P273)&gt;0,CONCATENATE("[",A273,"] = true,        --",C273, " / ", B273), ""),"")</f>
        <v/>
      </c>
    </row>
    <row r="274" spans="1:35" x14ac:dyDescent="0.25">
      <c r="A274" s="5">
        <v>325</v>
      </c>
      <c r="B274" t="s">
        <v>2155</v>
      </c>
      <c r="C274" t="s">
        <v>2157</v>
      </c>
      <c r="D274" t="s">
        <v>2156</v>
      </c>
      <c r="I274" t="str">
        <f t="array" ref="I274">IF(VALUE(P274)&gt;0,"Crafted",IF(OR(EXACT(A274,'LibSets constants'!#REF!)),"Monster",IF(OR(EXACT(A274,'LibSets constants'!#REF!)),"Trial",IF(OR(EXACT(A274,'LibSets constants'!#REF!)),"Arena",IF(OR(EXACT(A274,'LibSets constants'!$H$2:$H$99)),"Overland","")))))</f>
        <v>Crafted</v>
      </c>
      <c r="K274" t="s">
        <v>101</v>
      </c>
      <c r="L274" t="s">
        <v>101</v>
      </c>
      <c r="M274">
        <v>282</v>
      </c>
      <c r="N274">
        <v>282</v>
      </c>
      <c r="O274">
        <v>282</v>
      </c>
      <c r="P274">
        <v>6</v>
      </c>
      <c r="Q274" s="3" t="str">
        <f>IF(R274&lt;&gt;"",VLOOKUP(R274,'ESO zone constants'!$E$3:$L$1002,8,FALSE),"")</f>
        <v/>
      </c>
      <c r="S274" s="28">
        <v>6</v>
      </c>
      <c r="T274" s="3" t="str">
        <f>VLOOKUP(S274,'LibSets constants'!$A$2:$B$16,2,FALSE)</f>
        <v>Morrowind</v>
      </c>
      <c r="U274" s="21" t="s">
        <v>2592</v>
      </c>
      <c r="W274" s="3" t="str">
        <f>IF(X274&lt;&gt;"",VLOOKUP(X274,'ESO zone constants'!$E$3:$L$1002,6,FALSE),"")</f>
        <v/>
      </c>
      <c r="AA274" s="3" t="str">
        <f>IF(AB274&lt;&gt;"",VLOOKUP(AB274,'ESO zone constants'!$E$3:$L$1002,6,FALSE),"")</f>
        <v/>
      </c>
      <c r="AE274" s="31" t="str">
        <f>IF(A274&lt;&gt;"",CONCATENATE("[",A274,"] = {wayshrines={")&amp;IF(M274&lt;&gt;"",CONCATENATE(M274,","),"")&amp;IF(N274&lt;&gt;"",CONCATENATE(N274,","),"")&amp;IF(O274&lt;&gt;"",CONCATENATE(O274,","),"")&amp;CONCATENATE("}")&amp;IF(VALUE(P274)&gt;0,CONCATENATE(", traitsNeeded=",P274),"")&amp;CONCATENATE(", dlcId=",S274,),"")</f>
        <v>[325] = {wayshrines={282,282,282,}, traitsNeeded=6, dlcId=6</v>
      </c>
      <c r="AF274" s="31" t="str">
        <f>IF(A274&lt;&gt;"",IF(Q274&lt;&gt;"",CONCATENATE(", zoneIds={",Q274),"")&amp;IF(W274&lt;&gt;"",CONCATENATE(",",W274),"")&amp;IF(AA274&lt;&gt;"",CONCATENATE(",",AA274),"")&amp;IF(Q274&lt;&gt;"",CONCATENATE("}",""),"")&amp;IF(OR(K274="true",K274="false",K274&lt;&gt;""), CONCATENATE(", veteran=", K274), ""),"")</f>
        <v>, veteran=false</v>
      </c>
      <c r="AG274" s="31" t="str">
        <f>IF(A274&lt;&gt;"",IF(I274="Trial",", isTrial=true",IF(I274="Arena",", isArena=true", IF(I274="Monster",", isMonster=true",""))) &amp; IF(L274="true", CONCATENATE(", multiTrialSet=true"), ""),"")</f>
        <v/>
      </c>
      <c r="AH274" s="31" t="str">
        <f>IF(C274&lt;&gt;"",CONCATENATE(" --",C274," / ",B274),"")</f>
        <v xml:space="preserve"> --Shacklebreaker / Kettensprenger</v>
      </c>
      <c r="AI274" s="31" t="str">
        <f>IF(A274&lt;&gt;"",IF(VALUE(P274)&gt;0,CONCATENATE("[",A274,"] = true,        --",C274, " / ", B274), ""),"")</f>
        <v>[325] = true,        --Shacklebreaker / Kettensprenger</v>
      </c>
    </row>
    <row r="275" spans="1:35" x14ac:dyDescent="0.25">
      <c r="A275" s="13">
        <v>64</v>
      </c>
      <c r="B275" t="s">
        <v>1512</v>
      </c>
      <c r="C275" t="s">
        <v>1514</v>
      </c>
      <c r="D275" t="s">
        <v>1513</v>
      </c>
      <c r="K275" t="s">
        <v>101</v>
      </c>
      <c r="L275" t="s">
        <v>101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constants'!$E$3:$L$1002,8,FALSE),"")</f>
        <v/>
      </c>
      <c r="S275" s="28">
        <v>0</v>
      </c>
      <c r="T275" s="3" t="str">
        <f>VLOOKUP(S275,'LibSets constants'!$A$2:$B$16,2,FALSE)</f>
        <v>Included in base game</v>
      </c>
      <c r="W275" s="3" t="str">
        <f>IF(X275&lt;&gt;"",VLOOKUP(X275,'ESO zone constants'!$E$3:$L$1002,6,FALSE),"")</f>
        <v/>
      </c>
      <c r="AA275" s="3" t="str">
        <f>IF(AB275&lt;&gt;"",VLOOKUP(AB275,'ESO zone constants'!$E$3:$L$1002,6,FALSE),"")</f>
        <v/>
      </c>
      <c r="AE275" s="31" t="str">
        <f>IF(A275&lt;&gt;"",CONCATENATE("[",A275,"] = {wayshrines={")&amp;IF(M275&lt;&gt;"",CONCATENATE(M275,","),"")&amp;IF(N275&lt;&gt;"",CONCATENATE(N275,","),"")&amp;IF(O275&lt;&gt;"",CONCATENATE(O275,","),"")&amp;CONCATENATE("}")&amp;IF(VALUE(P275)&gt;0,CONCATENATE(", traitsNeeded=",P275),"")&amp;CONCATENATE(", dlcId=",S275,),"")</f>
        <v>[64] = {wayshrines={-1,-1,-1,}, dlcId=0</v>
      </c>
      <c r="AF275" s="31" t="str">
        <f>IF(A275&lt;&gt;"",IF(Q275&lt;&gt;"",CONCATENATE(", zoneIds={",Q275),"")&amp;IF(W275&lt;&gt;"",CONCATENATE(",",W275),"")&amp;IF(AA275&lt;&gt;"",CONCATENATE(",",AA275),"")&amp;IF(Q275&lt;&gt;"",CONCATENATE("}",""),"")&amp;IF(OR(K275="true",K275="false",K275&lt;&gt;""), CONCATENATE(", veteran=", K275), ""),"")</f>
        <v>, veteran=false</v>
      </c>
      <c r="AG275" s="31" t="str">
        <f>IF(A275&lt;&gt;"",IF(I275="Trial",", isTrial=true",IF(I275="Arena",", isArena=true", IF(I275="Monster",", isMonster=true",""))) &amp; IF(L275="true", CONCATENATE(", multiTrialSet=true"), ""),"")</f>
        <v/>
      </c>
      <c r="AH275" s="31" t="str">
        <f>IF(C275&lt;&gt;"",CONCATENATE(" --",C275," / ",B275),"")</f>
        <v xml:space="preserve"> --Shadow Dancer's Raiment / Kleidung des Schattentänzers</v>
      </c>
      <c r="AI275" s="31" t="str">
        <f>IF(A275&lt;&gt;"",IF(VALUE(P275)&gt;0,CONCATENATE("[",A275,"] = true,        --",C275, " / ", B275), ""),"")</f>
        <v/>
      </c>
    </row>
    <row r="276" spans="1:35" x14ac:dyDescent="0.25">
      <c r="A276" s="13">
        <v>49</v>
      </c>
      <c r="B276" t="s">
        <v>1467</v>
      </c>
      <c r="C276" t="s">
        <v>1469</v>
      </c>
      <c r="D276" t="s">
        <v>1468</v>
      </c>
      <c r="K276" t="s">
        <v>101</v>
      </c>
      <c r="L276" t="s">
        <v>101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constants'!$E$3:$L$1002,8,FALSE),"")</f>
        <v/>
      </c>
      <c r="S276" s="28">
        <v>0</v>
      </c>
      <c r="T276" s="3" t="str">
        <f>VLOOKUP(S276,'LibSets constants'!$A$2:$B$16,2,FALSE)</f>
        <v>Included in base game</v>
      </c>
      <c r="W276" s="3" t="str">
        <f>IF(X276&lt;&gt;"",VLOOKUP(X276,'ESO zone constants'!$E$3:$L$1002,6,FALSE),"")</f>
        <v/>
      </c>
      <c r="AA276" s="3" t="str">
        <f>IF(AB276&lt;&gt;"",VLOOKUP(AB276,'ESO zone constants'!$E$3:$L$1002,6,FALSE),"")</f>
        <v/>
      </c>
      <c r="AE276" s="31" t="str">
        <f>IF(A276&lt;&gt;"",CONCATENATE("[",A276,"] = {wayshrines={")&amp;IF(M276&lt;&gt;"",CONCATENATE(M276,","),"")&amp;IF(N276&lt;&gt;"",CONCATENATE(N276,","),"")&amp;IF(O276&lt;&gt;"",CONCATENATE(O276,","),"")&amp;CONCATENATE("}")&amp;IF(VALUE(P276)&gt;0,CONCATENATE(", traitsNeeded=",P276),"")&amp;CONCATENATE(", dlcId=",S276,),"")</f>
        <v>[49] = {wayshrines={-1,-1,-1,}, dlcId=0</v>
      </c>
      <c r="AF276" s="31" t="str">
        <f>IF(A276&lt;&gt;"",IF(Q276&lt;&gt;"",CONCATENATE(", zoneIds={",Q276),"")&amp;IF(W276&lt;&gt;"",CONCATENATE(",",W276),"")&amp;IF(AA276&lt;&gt;"",CONCATENATE(",",AA276),"")&amp;IF(Q276&lt;&gt;"",CONCATENATE("}",""),"")&amp;IF(OR(K276="true",K276="false",K276&lt;&gt;""), CONCATENATE(", veteran=", K276), ""),"")</f>
        <v>, veteran=false</v>
      </c>
      <c r="AG276" s="31" t="str">
        <f>IF(A276&lt;&gt;"",IF(I276="Trial",", isTrial=true",IF(I276="Arena",", isArena=true", IF(I276="Monster",", isMonster=true",""))) &amp; IF(L276="true", CONCATENATE(", multiTrialSet=true"), ""),"")</f>
        <v/>
      </c>
      <c r="AH276" s="31" t="str">
        <f>IF(C276&lt;&gt;"",CONCATENATE(" --",C276," / ",B276),"")</f>
        <v xml:space="preserve"> --Shadow of the Red Mountain / Schatten des Roten Berges</v>
      </c>
      <c r="AI276" s="31" t="str">
        <f>IF(A276&lt;&gt;"",IF(VALUE(P276)&gt;0,CONCATENATE("[",A276,"] = true,        --",C276, " / ", B276), ""),"")</f>
        <v/>
      </c>
    </row>
    <row r="277" spans="1:35" x14ac:dyDescent="0.25">
      <c r="A277" s="13">
        <v>67</v>
      </c>
      <c r="B277" t="s">
        <v>1521</v>
      </c>
      <c r="C277" t="s">
        <v>1523</v>
      </c>
      <c r="D277" t="s">
        <v>1522</v>
      </c>
      <c r="K277" t="s">
        <v>101</v>
      </c>
      <c r="L277" t="s">
        <v>101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constants'!$E$3:$L$1002,8,FALSE),"")</f>
        <v/>
      </c>
      <c r="S277" s="28">
        <v>0</v>
      </c>
      <c r="T277" s="3" t="str">
        <f>VLOOKUP(S277,'LibSets constants'!$A$2:$B$16,2,FALSE)</f>
        <v>Included in base game</v>
      </c>
      <c r="W277" s="3" t="str">
        <f>IF(X277&lt;&gt;"",VLOOKUP(X277,'ESO zone constants'!$E$3:$L$1002,6,FALSE),"")</f>
        <v/>
      </c>
      <c r="AA277" s="3" t="str">
        <f>IF(AB277&lt;&gt;"",VLOOKUP(AB277,'ESO zone constants'!$E$3:$L$1002,6,FALSE),"")</f>
        <v/>
      </c>
      <c r="AE277" s="31" t="str">
        <f>IF(A277&lt;&gt;"",CONCATENATE("[",A277,"] = {wayshrines={")&amp;IF(M277&lt;&gt;"",CONCATENATE(M277,","),"")&amp;IF(N277&lt;&gt;"",CONCATENATE(N277,","),"")&amp;IF(O277&lt;&gt;"",CONCATENATE(O277,","),"")&amp;CONCATENATE("}")&amp;IF(VALUE(P277)&gt;0,CONCATENATE(", traitsNeeded=",P277),"")&amp;CONCATENATE(", dlcId=",S277,),"")</f>
        <v>[67] = {wayshrines={-1,-1,-1,}, dlcId=0</v>
      </c>
      <c r="AF277" s="31" t="str">
        <f>IF(A277&lt;&gt;"",IF(Q277&lt;&gt;"",CONCATENATE(", zoneIds={",Q277),"")&amp;IF(W277&lt;&gt;"",CONCATENATE(",",W277),"")&amp;IF(AA277&lt;&gt;"",CONCATENATE(",",AA277),"")&amp;IF(Q277&lt;&gt;"",CONCATENATE("}",""),"")&amp;IF(OR(K277="true",K277="false",K277&lt;&gt;""), CONCATENATE(", veteran=", K277), ""),"")</f>
        <v>, veteran=false</v>
      </c>
      <c r="AG277" s="31" t="str">
        <f>IF(A277&lt;&gt;"",IF(I277="Trial",", isTrial=true",IF(I277="Arena",", isArena=true", IF(I277="Monster",", isMonster=true",""))) &amp; IF(L277="true", CONCATENATE(", multiTrialSet=true"), ""),"")</f>
        <v/>
      </c>
      <c r="AH277" s="31" t="str">
        <f>IF(C277&lt;&gt;"",CONCATENATE(" --",C277," / ",B277),"")</f>
        <v xml:space="preserve"> --Shadow Walker / Schattengänger</v>
      </c>
      <c r="AI277" s="31" t="str">
        <f>IF(A277&lt;&gt;"",IF(VALUE(P277)&gt;0,CONCATENATE("[",A277,"] = true,        --",C277, " / ", B277), ""),"")</f>
        <v/>
      </c>
    </row>
    <row r="278" spans="1:35" x14ac:dyDescent="0.25">
      <c r="A278" s="5">
        <v>265</v>
      </c>
      <c r="B278" t="s">
        <v>2009</v>
      </c>
      <c r="C278" t="s">
        <v>22</v>
      </c>
      <c r="D278" t="s">
        <v>2010</v>
      </c>
      <c r="I278" t="s">
        <v>2556</v>
      </c>
      <c r="J278">
        <v>2</v>
      </c>
      <c r="K278" t="s">
        <v>2465</v>
      </c>
      <c r="L278" t="s">
        <v>101</v>
      </c>
      <c r="M278">
        <v>-1</v>
      </c>
      <c r="N278">
        <v>-1</v>
      </c>
      <c r="O278">
        <v>-1</v>
      </c>
      <c r="P278">
        <v>0</v>
      </c>
      <c r="Q278" s="3">
        <f>IF(R278&lt;&gt;"",VLOOKUP(R278,'ESO zone constants'!$E$3:$L$1002,8,FALSE),"")</f>
        <v>380</v>
      </c>
      <c r="R278" t="s">
        <v>142</v>
      </c>
      <c r="S278" s="28">
        <v>0</v>
      </c>
      <c r="T278" s="3" t="str">
        <f>VLOOKUP(S278,'LibSets constants'!$A$2:$B$16,2,FALSE)</f>
        <v>Included in base game</v>
      </c>
      <c r="U278" t="s">
        <v>2570</v>
      </c>
      <c r="W278" s="3" t="str">
        <f>IF(X278&lt;&gt;"",VLOOKUP(X278,'ESO zone constants'!$E$3:$L$1002,6,FALSE),"")</f>
        <v/>
      </c>
      <c r="AA278" s="32" t="str">
        <f>IF(AB278&lt;&gt;"",VLOOKUP(AB278,'ESO zone constants'!$E$3:$L$1002,6,FALSE),"")</f>
        <v/>
      </c>
      <c r="AE278" s="31" t="str">
        <f>IF(A278&lt;&gt;"",CONCATENATE("[",A278,"] = {wayshrines={")&amp;IF(M278&lt;&gt;"",CONCATENATE(M278,","),"")&amp;IF(N278&lt;&gt;"",CONCATENATE(N278,","),"")&amp;IF(O278&lt;&gt;"",CONCATENATE(O278,","),"")&amp;CONCATENATE("}")&amp;IF(VALUE(P278)&gt;0,CONCATENATE(", traitsNeeded=",P278),"")&amp;CONCATENATE(", dlcId=",S278,),"")</f>
        <v>[265] = {wayshrines={-1,-1,-1,}, dlcId=0</v>
      </c>
      <c r="AF278" s="31" t="str">
        <f>IF(A278&lt;&gt;"",IF(Q278&lt;&gt;"",CONCATENATE(", zoneIds={",Q278),"")&amp;IF(W278&lt;&gt;"",CONCATENATE(",",W278),"")&amp;IF(AA278&lt;&gt;"",CONCATENATE(",",AA278),"")&amp;IF(Q278&lt;&gt;"",CONCATENATE("}",""),"")&amp;IF(OR(K278="true",K278="false",K278&lt;&gt;""), CONCATENATE(", veteran=", K278), ""),"")</f>
        <v>, zoneIds={380}, veteran={EQUIP_TYPE_HEAD=true, EQUIP_TYPE_SHOULDERS=false}</v>
      </c>
      <c r="AG278" s="31" t="str">
        <f>IF(A278&lt;&gt;"",IF(I278="Trial",", isTrial=true",IF(I278="Arena",", isArena=true", IF(I278="Monster",", isMonster=true",""))) &amp; IF(L278="true", CONCATENATE(", multiTrialSet=true"), ""),"")</f>
        <v>, isMonster=true</v>
      </c>
      <c r="AH278" s="31" t="str">
        <f>IF(C278&lt;&gt;"",CONCATENATE(" --",C278," / ",B278),"")</f>
        <v xml:space="preserve"> --Shadowrend / Schattenriss</v>
      </c>
      <c r="AI278" s="31" t="str">
        <f>IF(A278&lt;&gt;"",IF(VALUE(P278)&gt;0,CONCATENATE("[",A278,"] = true,        --",C278, " / ", B278), ""),"")</f>
        <v/>
      </c>
    </row>
    <row r="279" spans="1:35" x14ac:dyDescent="0.25">
      <c r="A279" s="5">
        <v>95</v>
      </c>
      <c r="B279" t="s">
        <v>1605</v>
      </c>
      <c r="C279" t="s">
        <v>1607</v>
      </c>
      <c r="D279" t="s">
        <v>1606</v>
      </c>
      <c r="I279" t="str">
        <f t="array" ref="I279">IF(VALUE(P279)&gt;0,"Crafted",IF(OR(EXACT(A279,'LibSets constants'!#REF!)),"Monster",IF(OR(EXACT(A279,'LibSets constants'!#REF!)),"Trial",IF(OR(EXACT(A279,'LibSets constants'!#REF!)),"Arena",IF(OR(EXACT(A279,'LibSets constants'!$H$2:$H$99)),"Overland","")))))</f>
        <v>Crafted</v>
      </c>
      <c r="K279" t="s">
        <v>101</v>
      </c>
      <c r="L279" t="s">
        <v>101</v>
      </c>
      <c r="M279">
        <v>-1</v>
      </c>
      <c r="N279">
        <v>-1</v>
      </c>
      <c r="O279">
        <v>-1</v>
      </c>
      <c r="P279">
        <v>8</v>
      </c>
      <c r="Q279" s="3" t="str">
        <f>IF(R279&lt;&gt;"",VLOOKUP(R279,'ESO zone constants'!$E$3:$L$1002,8,FALSE),"")</f>
        <v/>
      </c>
      <c r="S279" s="28">
        <v>0</v>
      </c>
      <c r="T279" s="3" t="str">
        <f>VLOOKUP(S279,'LibSets constants'!$A$2:$B$16,2,FALSE)</f>
        <v>Included in base game</v>
      </c>
      <c r="U279" s="21" t="s">
        <v>2592</v>
      </c>
      <c r="W279" s="3" t="str">
        <f>IF(X279&lt;&gt;"",VLOOKUP(X279,'ESO zone constants'!$E$3:$L$1002,6,FALSE),"")</f>
        <v/>
      </c>
      <c r="AA279" s="3" t="str">
        <f>IF(AB279&lt;&gt;"",VLOOKUP(AB279,'ESO zone constants'!$E$3:$L$1002,6,FALSE),"")</f>
        <v/>
      </c>
      <c r="AE279" s="31" t="str">
        <f>IF(A279&lt;&gt;"",CONCATENATE("[",A279,"] = {wayshrines={")&amp;IF(M279&lt;&gt;"",CONCATENATE(M279,","),"")&amp;IF(N279&lt;&gt;"",CONCATENATE(N279,","),"")&amp;IF(O279&lt;&gt;"",CONCATENATE(O279,","),"")&amp;CONCATENATE("}")&amp;IF(VALUE(P279)&gt;0,CONCATENATE(", traitsNeeded=",P279),"")&amp;CONCATENATE(", dlcId=",S279,),"")</f>
        <v>[95] = {wayshrines={-1,-1,-1,}, traitsNeeded=8, dlcId=0</v>
      </c>
      <c r="AF279" s="31" t="str">
        <f>IF(A279&lt;&gt;"",IF(Q279&lt;&gt;"",CONCATENATE(", zoneIds={",Q279),"")&amp;IF(W279&lt;&gt;"",CONCATENATE(",",W279),"")&amp;IF(AA279&lt;&gt;"",CONCATENATE(",",AA279),"")&amp;IF(Q279&lt;&gt;"",CONCATENATE("}",""),"")&amp;IF(OR(K279="true",K279="false",K279&lt;&gt;""), CONCATENATE(", veteran=", K279), ""),"")</f>
        <v>, veteran=false</v>
      </c>
      <c r="AG279" s="31" t="str">
        <f>IF(A279&lt;&gt;"",IF(I279="Trial",", isTrial=true",IF(I279="Arena",", isArena=true", IF(I279="Monster",", isMonster=true",""))) &amp; IF(L279="true", CONCATENATE(", multiTrialSet=true"), ""),"")</f>
        <v/>
      </c>
      <c r="AH279" s="31" t="str">
        <f>IF(C279&lt;&gt;"",CONCATENATE(" --",C279," / ",B279),"")</f>
        <v xml:space="preserve"> --Shalidor's Curse / Shalidors Fluch</v>
      </c>
      <c r="AI279" s="31" t="str">
        <f>IF(A279&lt;&gt;"",IF(VALUE(P279)&gt;0,CONCATENATE("[",A279,"] = true,        --",C279, " / ", B279), ""),"")</f>
        <v>[95] = true,        --Shalidor's Curse / Shalidors Fluch</v>
      </c>
    </row>
    <row r="280" spans="1:35" x14ac:dyDescent="0.25">
      <c r="A280" s="13">
        <v>291</v>
      </c>
      <c r="B280" t="s">
        <v>2063</v>
      </c>
      <c r="C280" t="s">
        <v>2065</v>
      </c>
      <c r="D280" t="s">
        <v>2064</v>
      </c>
      <c r="K280" t="s">
        <v>101</v>
      </c>
      <c r="L280" t="s">
        <v>101</v>
      </c>
      <c r="M280">
        <v>-1</v>
      </c>
      <c r="N280">
        <v>-1</v>
      </c>
      <c r="O280">
        <v>-1</v>
      </c>
      <c r="P280">
        <v>0</v>
      </c>
      <c r="Q280" s="3" t="str">
        <f>IF(R280&lt;&gt;"",VLOOKUP(R280,'ESO zone constants'!$E$3:$L$1002,8,FALSE),"")</f>
        <v/>
      </c>
      <c r="S280" s="28">
        <v>0</v>
      </c>
      <c r="T280" s="3" t="str">
        <f>VLOOKUP(S280,'LibSets constants'!$A$2:$B$16,2,FALSE)</f>
        <v>Included in base game</v>
      </c>
      <c r="W280" s="3" t="str">
        <f>IF(X280&lt;&gt;"",VLOOKUP(X280,'ESO zone constants'!$E$3:$L$1002,6,FALSE),"")</f>
        <v/>
      </c>
      <c r="AA280" s="3" t="str">
        <f>IF(AB280&lt;&gt;"",VLOOKUP(AB280,'ESO zone constants'!$E$3:$L$1002,6,FALSE),"")</f>
        <v/>
      </c>
      <c r="AE280" s="31" t="str">
        <f>IF(A280&lt;&gt;"",CONCATENATE("[",A280,"] = {wayshrines={")&amp;IF(M280&lt;&gt;"",CONCATENATE(M280,","),"")&amp;IF(N280&lt;&gt;"",CONCATENATE(N280,","),"")&amp;IF(O280&lt;&gt;"",CONCATENATE(O280,","),"")&amp;CONCATENATE("}")&amp;IF(VALUE(P280)&gt;0,CONCATENATE(", traitsNeeded=",P280),"")&amp;CONCATENATE(", dlcId=",S280,),"")</f>
        <v>[291] = {wayshrines={-1,-1,-1,}, dlcId=0</v>
      </c>
      <c r="AF280" s="31" t="str">
        <f>IF(A280&lt;&gt;"",IF(Q280&lt;&gt;"",CONCATENATE(", zoneIds={",Q280),"")&amp;IF(W280&lt;&gt;"",CONCATENATE(",",W280),"")&amp;IF(AA280&lt;&gt;"",CONCATENATE(",",AA280),"")&amp;IF(Q280&lt;&gt;"",CONCATENATE("}",""),"")&amp;IF(OR(K280="true",K280="false",K280&lt;&gt;""), CONCATENATE(", veteran=", K280), ""),"")</f>
        <v>, veteran=false</v>
      </c>
      <c r="AG280" s="31" t="str">
        <f>IF(A280&lt;&gt;"",IF(I280="Trial",", isTrial=true",IF(I280="Arena",", isArena=true", IF(I280="Monster",", isMonster=true",""))) &amp; IF(L280="true", CONCATENATE(", multiTrialSet=true"), ""),"")</f>
        <v/>
      </c>
      <c r="AH280" s="31" t="str">
        <f>IF(C280&lt;&gt;"",CONCATENATE(" --",C280," / ",B280),"")</f>
        <v xml:space="preserve"> --Shalk Exoskeleton / Schröterpanzer</v>
      </c>
      <c r="AI280" s="31" t="str">
        <f>IF(A280&lt;&gt;"",IF(VALUE(P280)&gt;0,CONCATENATE("[",A280,"] = true,        --",C280, " / ", B280), ""),"")</f>
        <v/>
      </c>
    </row>
    <row r="281" spans="1:35" x14ac:dyDescent="0.25">
      <c r="A281" s="13">
        <v>195</v>
      </c>
      <c r="B281" t="s">
        <v>1850</v>
      </c>
      <c r="C281" t="s">
        <v>1852</v>
      </c>
      <c r="D281" t="s">
        <v>1851</v>
      </c>
      <c r="K281" t="s">
        <v>101</v>
      </c>
      <c r="L281" t="s">
        <v>101</v>
      </c>
      <c r="M281">
        <v>-1</v>
      </c>
      <c r="N281">
        <v>-1</v>
      </c>
      <c r="O281">
        <v>-1</v>
      </c>
      <c r="P281">
        <v>0</v>
      </c>
      <c r="Q281" s="3">
        <f>IF(R281&lt;&gt;"",VLOOKUP(R281,'ESO zone constants'!$E$3:$L$1002,8,FALSE),"")</f>
        <v>31</v>
      </c>
      <c r="R281" t="s">
        <v>59</v>
      </c>
      <c r="S281" s="28">
        <v>0</v>
      </c>
      <c r="T281" s="3" t="str">
        <f>VLOOKUP(S281,'LibSets constants'!$A$2:$B$16,2,FALSE)</f>
        <v>Included in base game</v>
      </c>
      <c r="W281" s="3" t="str">
        <f>IF(X281&lt;&gt;"",VLOOKUP(X281,'ESO zone constants'!$E$3:$L$1002,6,FALSE),"")</f>
        <v/>
      </c>
      <c r="AA281" s="3" t="str">
        <f>IF(AB281&lt;&gt;"",VLOOKUP(AB281,'ESO zone constants'!$E$3:$L$1002,6,FALSE),"")</f>
        <v/>
      </c>
      <c r="AE281" s="31" t="str">
        <f>IF(A281&lt;&gt;"",CONCATENATE("[",A281,"] = {wayshrines={")&amp;IF(M281&lt;&gt;"",CONCATENATE(M281,","),"")&amp;IF(N281&lt;&gt;"",CONCATENATE(N281,","),"")&amp;IF(O281&lt;&gt;"",CONCATENATE(O281,","),"")&amp;CONCATENATE("}")&amp;IF(VALUE(P281)&gt;0,CONCATENATE(", traitsNeeded=",P281),"")&amp;CONCATENATE(", dlcId=",S281,),"")</f>
        <v>[195] = {wayshrines={-1,-1,-1,}, dlcId=0</v>
      </c>
      <c r="AF281" s="31" t="str">
        <f>IF(A281&lt;&gt;"",IF(Q281&lt;&gt;"",CONCATENATE(", zoneIds={",Q281),"")&amp;IF(W281&lt;&gt;"",CONCATENATE(",",W281),"")&amp;IF(AA281&lt;&gt;"",CONCATENATE(",",AA281),"")&amp;IF(Q281&lt;&gt;"",CONCATENATE("}",""),"")&amp;IF(OR(K281="true",K281="false",K281&lt;&gt;""), CONCATENATE(", veteran=", K281), ""),"")</f>
        <v>, zoneIds={31}, veteran=false</v>
      </c>
      <c r="AG281" s="31" t="str">
        <f>IF(A281&lt;&gt;"",IF(I281="Trial",", isTrial=true",IF(I281="Arena",", isArena=true", IF(I281="Monster",", isMonster=true",""))) &amp; IF(L281="true", CONCATENATE(", multiTrialSet=true"), ""),"")</f>
        <v/>
      </c>
      <c r="AH281" s="31" t="str">
        <f>IF(C281&lt;&gt;"",CONCATENATE(" --",C281," / ",B281),"")</f>
        <v xml:space="preserve"> --Sheer Venom / Reingift</v>
      </c>
      <c r="AI281" s="31" t="str">
        <f>IF(A281&lt;&gt;"",IF(VALUE(P281)&gt;0,CONCATENATE("[",A281,"] = true,        --",C281, " / ", B281), ""),"")</f>
        <v/>
      </c>
    </row>
    <row r="282" spans="1:35" x14ac:dyDescent="0.25">
      <c r="A282" s="13">
        <v>199</v>
      </c>
      <c r="B282" t="s">
        <v>1862</v>
      </c>
      <c r="C282" t="s">
        <v>1864</v>
      </c>
      <c r="D282" t="s">
        <v>1863</v>
      </c>
      <c r="K282" t="s">
        <v>101</v>
      </c>
      <c r="L282" t="s">
        <v>101</v>
      </c>
      <c r="M282">
        <v>-1</v>
      </c>
      <c r="N282">
        <v>-1</v>
      </c>
      <c r="O282">
        <v>-1</v>
      </c>
      <c r="P282">
        <v>0</v>
      </c>
      <c r="Q282" s="3">
        <f>IF(R282&lt;&gt;"",VLOOKUP(R282,'ESO zone constants'!$E$3:$L$1002,8,FALSE),"")</f>
        <v>1009</v>
      </c>
      <c r="R282" t="s">
        <v>69</v>
      </c>
      <c r="S282" s="28">
        <v>0</v>
      </c>
      <c r="T282" s="3" t="str">
        <f>VLOOKUP(S282,'LibSets constants'!$A$2:$B$16,2,FALSE)</f>
        <v>Included in base game</v>
      </c>
      <c r="W282" s="3" t="str">
        <f>IF(X282&lt;&gt;"",VLOOKUP(X282,'ESO zone constants'!$E$3:$L$1002,6,FALSE),"")</f>
        <v/>
      </c>
      <c r="AA282" s="3" t="str">
        <f>IF(AB282&lt;&gt;"",VLOOKUP(AB282,'ESO zone constants'!$E$3:$L$1002,6,FALSE),"")</f>
        <v/>
      </c>
      <c r="AE282" s="31" t="str">
        <f>IF(A282&lt;&gt;"",CONCATENATE("[",A282,"] = {wayshrines={")&amp;IF(M282&lt;&gt;"",CONCATENATE(M282,","),"")&amp;IF(N282&lt;&gt;"",CONCATENATE(N282,","),"")&amp;IF(O282&lt;&gt;"",CONCATENATE(O282,","),"")&amp;CONCATENATE("}")&amp;IF(VALUE(P282)&gt;0,CONCATENATE(", traitsNeeded=",P282),"")&amp;CONCATENATE(", dlcId=",S282,),"")</f>
        <v>[199] = {wayshrines={-1,-1,-1,}, dlcId=0</v>
      </c>
      <c r="AF282" s="31" t="str">
        <f>IF(A282&lt;&gt;"",IF(Q282&lt;&gt;"",CONCATENATE(", zoneIds={",Q282),"")&amp;IF(W282&lt;&gt;"",CONCATENATE(",",W282),"")&amp;IF(AA282&lt;&gt;"",CONCATENATE(",",AA282),"")&amp;IF(Q282&lt;&gt;"",CONCATENATE("}",""),"")&amp;IF(OR(K282="true",K282="false",K282&lt;&gt;""), CONCATENATE(", veteran=", K282), ""),"")</f>
        <v>, zoneIds={1009}, veteran=false</v>
      </c>
      <c r="AG282" s="31" t="str">
        <f>IF(A282&lt;&gt;"",IF(I282="Trial",", isTrial=true",IF(I282="Arena",", isArena=true", IF(I282="Monster",", isMonster=true",""))) &amp; IF(L282="true", CONCATENATE(", multiTrialSet=true"), ""),"")</f>
        <v/>
      </c>
      <c r="AH282" s="31" t="str">
        <f>IF(C282&lt;&gt;"",CONCATENATE(" --",C282," / ",B282),"")</f>
        <v xml:space="preserve"> --Shield Breaker / Schildbrecher</v>
      </c>
      <c r="AI282" s="31" t="str">
        <f>IF(A282&lt;&gt;"",IF(VALUE(P282)&gt;0,CONCATENATE("[",A282,"] = true,        --",C282, " / ", B282), ""),"")</f>
        <v/>
      </c>
    </row>
    <row r="283" spans="1:35" x14ac:dyDescent="0.25">
      <c r="A283" s="13">
        <v>132</v>
      </c>
      <c r="B283" t="s">
        <v>1712</v>
      </c>
      <c r="C283" t="s">
        <v>1714</v>
      </c>
      <c r="D283" t="s">
        <v>1713</v>
      </c>
      <c r="K283" t="s">
        <v>101</v>
      </c>
      <c r="L283" t="s">
        <v>101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constants'!$E$3:$L$1002,8,FALSE),"")</f>
        <v/>
      </c>
      <c r="S283" s="28">
        <v>0</v>
      </c>
      <c r="T283" s="3" t="str">
        <f>VLOOKUP(S283,'LibSets constants'!$A$2:$B$16,2,FALSE)</f>
        <v>Included in base game</v>
      </c>
      <c r="W283" s="3" t="str">
        <f>IF(X283&lt;&gt;"",VLOOKUP(X283,'ESO zone constants'!$E$3:$L$1002,6,FALSE),"")</f>
        <v/>
      </c>
      <c r="AA283" s="3" t="str">
        <f>IF(AB283&lt;&gt;"",VLOOKUP(AB283,'ESO zone constants'!$E$3:$L$1002,6,FALSE),"")</f>
        <v/>
      </c>
      <c r="AE283" s="31" t="str">
        <f>IF(A283&lt;&gt;"",CONCATENATE("[",A283,"] = {wayshrines={")&amp;IF(M283&lt;&gt;"",CONCATENATE(M283,","),"")&amp;IF(N283&lt;&gt;"",CONCATENATE(N283,","),"")&amp;IF(O283&lt;&gt;"",CONCATENATE(O283,","),"")&amp;CONCATENATE("}")&amp;IF(VALUE(P283)&gt;0,CONCATENATE(", traitsNeeded=",P283),"")&amp;CONCATENATE(", dlcId=",S283,),"")</f>
        <v>[132] = {wayshrines={-1,-1,-1,}, dlcId=0</v>
      </c>
      <c r="AF283" s="31" t="str">
        <f>IF(A283&lt;&gt;"",IF(Q283&lt;&gt;"",CONCATENATE(", zoneIds={",Q283),"")&amp;IF(W283&lt;&gt;"",CONCATENATE(",",W283),"")&amp;IF(AA283&lt;&gt;"",CONCATENATE(",",AA283),"")&amp;IF(Q283&lt;&gt;"",CONCATENATE("}",""),"")&amp;IF(OR(K283="true",K283="false",K283&lt;&gt;""), CONCATENATE(", veteran=", K283), ""),"")</f>
        <v>, veteran=false</v>
      </c>
      <c r="AG283" s="31" t="str">
        <f>IF(A283&lt;&gt;"",IF(I283="Trial",", isTrial=true",IF(I283="Arena",", isArena=true", IF(I283="Monster",", isMonster=true",""))) &amp; IF(L283="true", CONCATENATE(", multiTrialSet=true"), ""),"")</f>
        <v/>
      </c>
      <c r="AH283" s="31" t="str">
        <f>IF(C283&lt;&gt;"",CONCATENATE(" --",C283," / ",B283),"")</f>
        <v xml:space="preserve"> --Shield of the Valiant / Schild des Tapferen</v>
      </c>
      <c r="AI283" s="31" t="str">
        <f>IF(A283&lt;&gt;"",IF(VALUE(P283)&gt;0,CONCATENATE("[",A283,"] = true,        --",C283, " / ", B283), ""),"")</f>
        <v/>
      </c>
    </row>
    <row r="284" spans="1:35" x14ac:dyDescent="0.25">
      <c r="A284" s="13">
        <v>134</v>
      </c>
      <c r="B284" t="s">
        <v>1718</v>
      </c>
      <c r="C284" t="s">
        <v>1720</v>
      </c>
      <c r="D284" t="s">
        <v>1719</v>
      </c>
      <c r="K284" t="s">
        <v>101</v>
      </c>
      <c r="L284" t="s">
        <v>101</v>
      </c>
      <c r="M284">
        <v>-1</v>
      </c>
      <c r="N284">
        <v>-1</v>
      </c>
      <c r="O284">
        <v>-1</v>
      </c>
      <c r="P284">
        <v>0</v>
      </c>
      <c r="Q284" s="3" t="str">
        <f>IF(R284&lt;&gt;"",VLOOKUP(R284,'ESO zone constants'!$E$3:$L$1002,8,FALSE),"")</f>
        <v/>
      </c>
      <c r="S284" s="28">
        <v>0</v>
      </c>
      <c r="T284" s="3" t="str">
        <f>VLOOKUP(S284,'LibSets constants'!$A$2:$B$16,2,FALSE)</f>
        <v>Included in base game</v>
      </c>
      <c r="W284" s="3" t="str">
        <f>IF(X284&lt;&gt;"",VLOOKUP(X284,'ESO zone constants'!$E$3:$L$1002,6,FALSE),"")</f>
        <v/>
      </c>
      <c r="AA284" s="3" t="str">
        <f>IF(AB284&lt;&gt;"",VLOOKUP(AB284,'ESO zone constants'!$E$3:$L$1002,6,FALSE),"")</f>
        <v/>
      </c>
      <c r="AE284" s="31" t="str">
        <f>IF(A284&lt;&gt;"",CONCATENATE("[",A284,"] = {wayshrines={")&amp;IF(M284&lt;&gt;"",CONCATENATE(M284,","),"")&amp;IF(N284&lt;&gt;"",CONCATENATE(N284,","),"")&amp;IF(O284&lt;&gt;"",CONCATENATE(O284,","),"")&amp;CONCATENATE("}")&amp;IF(VALUE(P284)&gt;0,CONCATENATE(", traitsNeeded=",P284),"")&amp;CONCATENATE(", dlcId=",S284,),"")</f>
        <v>[134] = {wayshrines={-1,-1,-1,}, dlcId=0</v>
      </c>
      <c r="AF284" s="31" t="str">
        <f>IF(A284&lt;&gt;"",IF(Q284&lt;&gt;"",CONCATENATE(", zoneIds={",Q284),"")&amp;IF(W284&lt;&gt;"",CONCATENATE(",",W284),"")&amp;IF(AA284&lt;&gt;"",CONCATENATE(",",AA284),"")&amp;IF(Q284&lt;&gt;"",CONCATENATE("}",""),"")&amp;IF(OR(K284="true",K284="false",K284&lt;&gt;""), CONCATENATE(", veteran=", K284), ""),"")</f>
        <v>, veteran=false</v>
      </c>
      <c r="AG284" s="31" t="str">
        <f>IF(A284&lt;&gt;"",IF(I284="Trial",", isTrial=true",IF(I284="Arena",", isArena=true", IF(I284="Monster",", isMonster=true",""))) &amp; IF(L284="true", CONCATENATE(", multiTrialSet=true"), ""),"")</f>
        <v/>
      </c>
      <c r="AH284" s="31" t="str">
        <f>IF(C284&lt;&gt;"",CONCATENATE(" --",C284," / ",B284),"")</f>
        <v xml:space="preserve"> --Shroud of the Lich / Tuch des Lich</v>
      </c>
      <c r="AI284" s="31" t="str">
        <f>IF(A284&lt;&gt;"",IF(VALUE(P284)&gt;0,CONCATENATE("[",A284,"] = true,        --",C284, " / ", B284), ""),"")</f>
        <v/>
      </c>
    </row>
    <row r="285" spans="1:35" x14ac:dyDescent="0.25">
      <c r="A285" s="13">
        <v>31</v>
      </c>
      <c r="B285" t="s">
        <v>1425</v>
      </c>
      <c r="C285" t="s">
        <v>1427</v>
      </c>
      <c r="D285" t="s">
        <v>1426</v>
      </c>
      <c r="K285" t="s">
        <v>101</v>
      </c>
      <c r="L285" t="s">
        <v>101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constants'!$E$3:$L$1002,8,FALSE),"")</f>
        <v/>
      </c>
      <c r="S285" s="28">
        <v>0</v>
      </c>
      <c r="T285" s="3" t="str">
        <f>VLOOKUP(S285,'LibSets constants'!$A$2:$B$16,2,FALSE)</f>
        <v>Included in base game</v>
      </c>
      <c r="W285" s="3" t="str">
        <f>IF(X285&lt;&gt;"",VLOOKUP(X285,'ESO zone constants'!$E$3:$L$1002,6,FALSE),"")</f>
        <v/>
      </c>
      <c r="AA285" s="3" t="str">
        <f>IF(AB285&lt;&gt;"",VLOOKUP(AB285,'ESO zone constants'!$E$3:$L$1002,6,FALSE),"")</f>
        <v/>
      </c>
      <c r="AE285" s="31" t="str">
        <f>IF(A285&lt;&gt;"",CONCATENATE("[",A285,"] = {wayshrines={")&amp;IF(M285&lt;&gt;"",CONCATENATE(M285,","),"")&amp;IF(N285&lt;&gt;"",CONCATENATE(N285,","),"")&amp;IF(O285&lt;&gt;"",CONCATENATE(O285,","),"")&amp;CONCATENATE("}")&amp;IF(VALUE(P285)&gt;0,CONCATENATE(", traitsNeeded=",P285),"")&amp;CONCATENATE(", dlcId=",S285,),"")</f>
        <v>[31] = {wayshrines={-1,-1,-1,}, dlcId=0</v>
      </c>
      <c r="AF285" s="31" t="str">
        <f>IF(A285&lt;&gt;"",IF(Q285&lt;&gt;"",CONCATENATE(", zoneIds={",Q285),"")&amp;IF(W285&lt;&gt;"",CONCATENATE(",",W285),"")&amp;IF(AA285&lt;&gt;"",CONCATENATE(",",AA285),"")&amp;IF(Q285&lt;&gt;"",CONCATENATE("}",""),"")&amp;IF(OR(K285="true",K285="false",K285&lt;&gt;""), CONCATENATE(", veteran=", K285), ""),"")</f>
        <v>, veteran=false</v>
      </c>
      <c r="AG285" s="31" t="str">
        <f>IF(A285&lt;&gt;"",IF(I285="Trial",", isTrial=true",IF(I285="Arena",", isArena=true", IF(I285="Monster",", isMonster=true",""))) &amp; IF(L285="true", CONCATENATE(", multiTrialSet=true"), ""),"")</f>
        <v/>
      </c>
      <c r="AH285" s="31" t="str">
        <f>IF(C285&lt;&gt;"",CONCATENATE(" --",C285," / ",B285),"")</f>
        <v xml:space="preserve"> --Silks of the Sun / Sonnenseide</v>
      </c>
      <c r="AI285" s="31" t="str">
        <f>IF(A285&lt;&gt;"",IF(VALUE(P285)&gt;0,CONCATENATE("[",A285,"] = true,        --",C285, " / ", B285), ""),"")</f>
        <v/>
      </c>
    </row>
    <row r="286" spans="1:35" x14ac:dyDescent="0.25">
      <c r="A286" s="13">
        <v>245</v>
      </c>
      <c r="B286" t="s">
        <v>1971</v>
      </c>
      <c r="C286" t="s">
        <v>1973</v>
      </c>
      <c r="D286" t="s">
        <v>1972</v>
      </c>
      <c r="K286" t="s">
        <v>101</v>
      </c>
      <c r="L286" t="s">
        <v>101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constants'!$E$3:$L$1002,8,FALSE),"")</f>
        <v/>
      </c>
      <c r="S286" s="28">
        <v>0</v>
      </c>
      <c r="T286" s="3" t="str">
        <f>VLOOKUP(S286,'LibSets constants'!$A$2:$B$16,2,FALSE)</f>
        <v>Included in base game</v>
      </c>
      <c r="W286" s="3" t="str">
        <f>IF(X286&lt;&gt;"",VLOOKUP(X286,'ESO zone constants'!$E$3:$L$1002,6,FALSE),"")</f>
        <v/>
      </c>
      <c r="AA286" s="3" t="str">
        <f>IF(AB286&lt;&gt;"",VLOOKUP(AB286,'ESO zone constants'!$E$3:$L$1002,6,FALSE),"")</f>
        <v/>
      </c>
      <c r="AE286" s="31" t="str">
        <f>IF(A286&lt;&gt;"",CONCATENATE("[",A286,"] = {wayshrines={")&amp;IF(M286&lt;&gt;"",CONCATENATE(M286,","),"")&amp;IF(N286&lt;&gt;"",CONCATENATE(N286,","),"")&amp;IF(O286&lt;&gt;"",CONCATENATE(O286,","),"")&amp;CONCATENATE("}")&amp;IF(VALUE(P286)&gt;0,CONCATENATE(", traitsNeeded=",P286),"")&amp;CONCATENATE(", dlcId=",S286,),"")</f>
        <v>[245] = {wayshrines={-1,-1,-1,}, dlcId=0</v>
      </c>
      <c r="AF286" s="31" t="str">
        <f>IF(A286&lt;&gt;"",IF(Q286&lt;&gt;"",CONCATENATE(", zoneIds={",Q286),"")&amp;IF(W286&lt;&gt;"",CONCATENATE(",",W286),"")&amp;IF(AA286&lt;&gt;"",CONCATENATE(",",AA286),"")&amp;IF(Q286&lt;&gt;"",CONCATENATE("}",""),"")&amp;IF(OR(K286="true",K286="false",K286&lt;&gt;""), CONCATENATE(", veteran=", K286), ""),"")</f>
        <v>, veteran=false</v>
      </c>
      <c r="AG286" s="31" t="str">
        <f>IF(A286&lt;&gt;"",IF(I286="Trial",", isTrial=true",IF(I286="Arena",", isArena=true", IF(I286="Monster",", isMonster=true",""))) &amp; IF(L286="true", CONCATENATE(", multiTrialSet=true"), ""),"")</f>
        <v/>
      </c>
      <c r="AH286" s="31" t="str">
        <f>IF(C286&lt;&gt;"",CONCATENATE(" --",C286," / ",B286),"")</f>
        <v xml:space="preserve"> --Sithis' Touch / Sithis' Berührung</v>
      </c>
      <c r="AI286" s="31" t="str">
        <f>IF(A286&lt;&gt;"",IF(VALUE(P286)&gt;0,CONCATENATE("[",A286,"] = true,        --",C286, " / ", B286), ""),"")</f>
        <v/>
      </c>
    </row>
    <row r="287" spans="1:35" x14ac:dyDescent="0.25">
      <c r="A287" s="13">
        <v>290</v>
      </c>
      <c r="B287" t="s">
        <v>2060</v>
      </c>
      <c r="C287" t="s">
        <v>2062</v>
      </c>
      <c r="D287" t="s">
        <v>2061</v>
      </c>
      <c r="K287" t="s">
        <v>101</v>
      </c>
      <c r="L287" t="s">
        <v>101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constants'!$E$3:$L$1002,8,FALSE),"")</f>
        <v/>
      </c>
      <c r="S287" s="28">
        <v>0</v>
      </c>
      <c r="T287" s="3" t="str">
        <f>VLOOKUP(S287,'LibSets constants'!$A$2:$B$16,2,FALSE)</f>
        <v>Included in base game</v>
      </c>
      <c r="W287" s="3" t="str">
        <f>IF(X287&lt;&gt;"",VLOOKUP(X287,'ESO zone constants'!$E$3:$L$1002,6,FALSE),"")</f>
        <v/>
      </c>
      <c r="AA287" s="3" t="str">
        <f>IF(AB287&lt;&gt;"",VLOOKUP(AB287,'ESO zone constants'!$E$3:$L$1002,6,FALSE),"")</f>
        <v/>
      </c>
      <c r="AE287" s="31" t="str">
        <f>IF(A287&lt;&gt;"",CONCATENATE("[",A287,"] = {wayshrines={")&amp;IF(M287&lt;&gt;"",CONCATENATE(M287,","),"")&amp;IF(N287&lt;&gt;"",CONCATENATE(N287,","),"")&amp;IF(O287&lt;&gt;"",CONCATENATE(O287,","),"")&amp;CONCATENATE("}")&amp;IF(VALUE(P287)&gt;0,CONCATENATE(", traitsNeeded=",P287),"")&amp;CONCATENATE(", dlcId=",S287,),"")</f>
        <v>[290] = {wayshrines={-1,-1,-1,}, dlcId=0</v>
      </c>
      <c r="AF287" s="31" t="str">
        <f>IF(A287&lt;&gt;"",IF(Q287&lt;&gt;"",CONCATENATE(", zoneIds={",Q287),"")&amp;IF(W287&lt;&gt;"",CONCATENATE(",",W287),"")&amp;IF(AA287&lt;&gt;"",CONCATENATE(",",AA287),"")&amp;IF(Q287&lt;&gt;"",CONCATENATE("}",""),"")&amp;IF(OR(K287="true",K287="false",K287&lt;&gt;""), CONCATENATE(", veteran=", K287), ""),"")</f>
        <v>, veteran=false</v>
      </c>
      <c r="AG287" s="31" t="str">
        <f>IF(A287&lt;&gt;"",IF(I287="Trial",", isTrial=true",IF(I287="Arena",", isArena=true", IF(I287="Monster",", isMonster=true",""))) &amp; IF(L287="true", CONCATENATE(", multiTrialSet=true"), ""),"")</f>
        <v/>
      </c>
      <c r="AH287" s="31" t="str">
        <f>IF(C287&lt;&gt;"",CONCATENATE(" --",C287," / ",B287),"")</f>
        <v xml:space="preserve"> --Skooma Smuggler / Skoomaschmuggler</v>
      </c>
      <c r="AI287" s="31" t="str">
        <f>IF(A287&lt;&gt;"",IF(VALUE(P287)&gt;0,CONCATENATE("[",A287,"] = true,        --",C287, " / ", B287), ""),"")</f>
        <v/>
      </c>
    </row>
    <row r="288" spans="1:35" x14ac:dyDescent="0.25">
      <c r="A288" s="5">
        <v>270</v>
      </c>
      <c r="B288" t="s">
        <v>2017</v>
      </c>
      <c r="C288" t="s">
        <v>23</v>
      </c>
      <c r="D288" t="s">
        <v>2018</v>
      </c>
      <c r="I288" t="s">
        <v>2556</v>
      </c>
      <c r="J288">
        <v>2</v>
      </c>
      <c r="K288" t="s">
        <v>2465</v>
      </c>
      <c r="L288" t="s">
        <v>101</v>
      </c>
      <c r="M288">
        <v>-1</v>
      </c>
      <c r="N288">
        <v>-1</v>
      </c>
      <c r="O288">
        <v>-1</v>
      </c>
      <c r="P288">
        <v>0</v>
      </c>
      <c r="Q288" s="3">
        <f>IF(R288&lt;&gt;"",VLOOKUP(R288,'ESO zone constants'!$E$3:$L$1002,8,FALSE),"")</f>
        <v>146</v>
      </c>
      <c r="R288" t="s">
        <v>62</v>
      </c>
      <c r="S288" s="28">
        <v>0</v>
      </c>
      <c r="T288" s="3" t="str">
        <f>VLOOKUP(S288,'LibSets constants'!$A$2:$B$16,2,FALSE)</f>
        <v>Included in base game</v>
      </c>
      <c r="U288" t="s">
        <v>2576</v>
      </c>
      <c r="W288" s="3" t="str">
        <f>IF(X288&lt;&gt;"",VLOOKUP(X288,'ESO zone constants'!$E$3:$L$1002,6,FALSE),"")</f>
        <v/>
      </c>
      <c r="AA288" s="32" t="str">
        <f>IF(AB288&lt;&gt;"",VLOOKUP(AB288,'ESO zone constants'!$E$3:$L$1002,6,FALSE),"")</f>
        <v/>
      </c>
      <c r="AE288" s="31" t="str">
        <f>IF(A288&lt;&gt;"",CONCATENATE("[",A288,"] = {wayshrines={")&amp;IF(M288&lt;&gt;"",CONCATENATE(M288,","),"")&amp;IF(N288&lt;&gt;"",CONCATENATE(N288,","),"")&amp;IF(O288&lt;&gt;"",CONCATENATE(O288,","),"")&amp;CONCATENATE("}")&amp;IF(VALUE(P288)&gt;0,CONCATENATE(", traitsNeeded=",P288),"")&amp;CONCATENATE(", dlcId=",S288,),"")</f>
        <v>[270] = {wayshrines={-1,-1,-1,}, dlcId=0</v>
      </c>
      <c r="AF288" s="31" t="str">
        <f>IF(A288&lt;&gt;"",IF(Q288&lt;&gt;"",CONCATENATE(", zoneIds={",Q288),"")&amp;IF(W288&lt;&gt;"",CONCATENATE(",",W288),"")&amp;IF(AA288&lt;&gt;"",CONCATENATE(",",AA288),"")&amp;IF(Q288&lt;&gt;"",CONCATENATE("}",""),"")&amp;IF(OR(K288="true",K288="false",K288&lt;&gt;""), CONCATENATE(", veteran=", K288), ""),"")</f>
        <v>, zoneIds={146}, veteran={EQUIP_TYPE_HEAD=true, EQUIP_TYPE_SHOULDERS=false}</v>
      </c>
      <c r="AG288" s="31" t="str">
        <f>IF(A288&lt;&gt;"",IF(I288="Trial",", isTrial=true",IF(I288="Arena",", isArena=true", IF(I288="Monster",", isMonster=true",""))) &amp; IF(L288="true", CONCATENATE(", multiTrialSet=true"), ""),"")</f>
        <v>, isMonster=true</v>
      </c>
      <c r="AH288" s="31" t="str">
        <f>IF(C288&lt;&gt;"",CONCATENATE(" --",C288," / ",B288),"")</f>
        <v xml:space="preserve"> --Slimecraw / Schleimkropf</v>
      </c>
      <c r="AI288" s="31" t="str">
        <f>IF(A288&lt;&gt;"",IF(VALUE(P288)&gt;0,CONCATENATE("[",A288,"] = true,        --",C288, " / ", B288), ""),"")</f>
        <v/>
      </c>
    </row>
    <row r="289" spans="1:35" x14ac:dyDescent="0.25">
      <c r="A289" s="5">
        <v>386</v>
      </c>
      <c r="B289" t="s">
        <v>2312</v>
      </c>
      <c r="C289" t="s">
        <v>2314</v>
      </c>
      <c r="D289" t="s">
        <v>2313</v>
      </c>
      <c r="I289" t="str">
        <f t="array" ref="I289">IF(VALUE(P289)&gt;0,"Crafted",IF(OR(EXACT(A289,'LibSets constants'!#REF!)),"Monster",IF(OR(EXACT(A289,'LibSets constants'!#REF!)),"Trial",IF(OR(EXACT(A289,'LibSets constants'!#REF!)),"Arena",IF(OR(EXACT(A289,'LibSets constants'!$H$2:$H$99)),"Overland","")))))</f>
        <v>Crafted</v>
      </c>
      <c r="K289" t="s">
        <v>101</v>
      </c>
      <c r="L289" t="s">
        <v>101</v>
      </c>
      <c r="M289">
        <v>360</v>
      </c>
      <c r="N289">
        <v>360</v>
      </c>
      <c r="O289">
        <v>360</v>
      </c>
      <c r="P289">
        <v>6</v>
      </c>
      <c r="Q289" s="3" t="str">
        <f>IF(R289&lt;&gt;"",VLOOKUP(R289,'ESO zone constants'!$E$3:$L$1002,8,FALSE),"")</f>
        <v/>
      </c>
      <c r="S289" s="28">
        <v>10</v>
      </c>
      <c r="T289" s="3" t="str">
        <f>VLOOKUP(S289,'LibSets constants'!$A$2:$B$16,2,FALSE)</f>
        <v>Summerset</v>
      </c>
      <c r="U289" s="21" t="s">
        <v>2592</v>
      </c>
      <c r="W289" s="3" t="str">
        <f>IF(X289&lt;&gt;"",VLOOKUP(X289,'ESO zone constants'!$E$3:$L$1002,6,FALSE),"")</f>
        <v/>
      </c>
      <c r="AA289" s="3" t="str">
        <f>IF(AB289&lt;&gt;"",VLOOKUP(AB289,'ESO zone constants'!$E$3:$L$1002,6,FALSE),"")</f>
        <v/>
      </c>
      <c r="AE289" s="31" t="str">
        <f>IF(A289&lt;&gt;"",CONCATENATE("[",A289,"] = {wayshrines={")&amp;IF(M289&lt;&gt;"",CONCATENATE(M289,","),"")&amp;IF(N289&lt;&gt;"",CONCATENATE(N289,","),"")&amp;IF(O289&lt;&gt;"",CONCATENATE(O289,","),"")&amp;CONCATENATE("}")&amp;IF(VALUE(P289)&gt;0,CONCATENATE(", traitsNeeded=",P289),"")&amp;CONCATENATE(", dlcId=",S289,),"")</f>
        <v>[386] = {wayshrines={360,360,360,}, traitsNeeded=6, dlcId=10</v>
      </c>
      <c r="AF289" s="31" t="str">
        <f>IF(A289&lt;&gt;"",IF(Q289&lt;&gt;"",CONCATENATE(", zoneIds={",Q289),"")&amp;IF(W289&lt;&gt;"",CONCATENATE(",",W289),"")&amp;IF(AA289&lt;&gt;"",CONCATENATE(",",AA289),"")&amp;IF(Q289&lt;&gt;"",CONCATENATE("}",""),"")&amp;IF(OR(K289="true",K289="false",K289&lt;&gt;""), CONCATENATE(", veteran=", K289), ""),"")</f>
        <v>, veteran=false</v>
      </c>
      <c r="AG289" s="31" t="str">
        <f>IF(A289&lt;&gt;"",IF(I289="Trial",", isTrial=true",IF(I289="Arena",", isArena=true", IF(I289="Monster",", isMonster=true",""))) &amp; IF(L289="true", CONCATENATE(", multiTrialSet=true"), ""),"")</f>
        <v/>
      </c>
      <c r="AH289" s="31" t="str">
        <f>IF(C289&lt;&gt;"",CONCATENATE(" --",C289," / ",B289),"")</f>
        <v xml:space="preserve"> --Sload's Semblance / Kreckenantlitz</v>
      </c>
      <c r="AI289" s="31" t="str">
        <f>IF(A289&lt;&gt;"",IF(VALUE(P289)&gt;0,CONCATENATE("[",A289,"] = true,        --",C289, " / ", B289), ""),"")</f>
        <v>[386] = true,        --Sload's Semblance / Kreckenantlitz</v>
      </c>
    </row>
    <row r="290" spans="1:35" x14ac:dyDescent="0.25">
      <c r="A290" s="13">
        <v>420</v>
      </c>
      <c r="B290" t="s">
        <v>2405</v>
      </c>
      <c r="C290" t="s">
        <v>2407</v>
      </c>
      <c r="D290" t="s">
        <v>2406</v>
      </c>
      <c r="K290" t="s">
        <v>101</v>
      </c>
      <c r="L290" t="s">
        <v>101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constants'!$E$3:$L$1002,8,FALSE),"")</f>
        <v/>
      </c>
      <c r="S290" s="28">
        <v>0</v>
      </c>
      <c r="T290" s="3" t="str">
        <f>VLOOKUP(S290,'LibSets constants'!$A$2:$B$16,2,FALSE)</f>
        <v>Included in base game</v>
      </c>
      <c r="W290" s="3" t="str">
        <f>IF(X290&lt;&gt;"",VLOOKUP(X290,'ESO zone constants'!$E$3:$L$1002,6,FALSE),"")</f>
        <v/>
      </c>
      <c r="AA290" s="3" t="str">
        <f>IF(AB290&lt;&gt;"",VLOOKUP(AB290,'ESO zone constants'!$E$3:$L$1002,6,FALSE),"")</f>
        <v/>
      </c>
      <c r="AE290" s="31" t="str">
        <f>IF(A290&lt;&gt;"",CONCATENATE("[",A290,"] = {wayshrines={")&amp;IF(M290&lt;&gt;"",CONCATENATE(M290,","),"")&amp;IF(N290&lt;&gt;"",CONCATENATE(N290,","),"")&amp;IF(O290&lt;&gt;"",CONCATENATE(O290,","),"")&amp;CONCATENATE("}")&amp;IF(VALUE(P290)&gt;0,CONCATENATE(", traitsNeeded=",P290),"")&amp;CONCATENATE(", dlcId=",S290,),"")</f>
        <v>[420] = {wayshrines={-1,-1,-1,}, dlcId=0</v>
      </c>
      <c r="AF290" s="31" t="str">
        <f>IF(A290&lt;&gt;"",IF(Q290&lt;&gt;"",CONCATENATE(", zoneIds={",Q290),"")&amp;IF(W290&lt;&gt;"",CONCATENATE(",",W290),"")&amp;IF(AA290&lt;&gt;"",CONCATENATE(",",AA290),"")&amp;IF(Q290&lt;&gt;"",CONCATENATE("}",""),"")&amp;IF(OR(K290="true",K290="false",K290&lt;&gt;""), CONCATENATE(", veteran=", K290), ""),"")</f>
        <v>, veteran=false</v>
      </c>
      <c r="AG290" s="31" t="str">
        <f>IF(A290&lt;&gt;"",IF(I290="Trial",", isTrial=true",IF(I290="Arena",", isArena=true", IF(I290="Monster",", isMonster=true",""))) &amp; IF(L290="true", CONCATENATE(", multiTrialSet=true"), ""),"")</f>
        <v/>
      </c>
      <c r="AH290" s="31" t="str">
        <f>IF(C290&lt;&gt;"",CONCATENATE(" --",C290," / ",B290),"")</f>
        <v xml:space="preserve"> --Soldier of Anguish / Soldat der Pein</v>
      </c>
      <c r="AI290" s="31" t="str">
        <f>IF(A290&lt;&gt;"",IF(VALUE(P290)&gt;0,CONCATENATE("[",A290,"] = true,        --",C290, " / ", B290), ""),"")</f>
        <v/>
      </c>
    </row>
    <row r="291" spans="1:35" x14ac:dyDescent="0.25">
      <c r="A291" s="5">
        <v>81</v>
      </c>
      <c r="B291" t="s">
        <v>1563</v>
      </c>
      <c r="C291" t="s">
        <v>1565</v>
      </c>
      <c r="D291" t="s">
        <v>1564</v>
      </c>
      <c r="I291" t="str">
        <f t="array" ref="I291">IF(VALUE(P291)&gt;0,"Crafted",IF(OR(EXACT(A291,'LibSets constants'!#REF!)),"Monster",IF(OR(EXACT(A291,'LibSets constants'!#REF!)),"Trial",IF(OR(EXACT(A291,'LibSets constants'!#REF!)),"Arena",IF(OR(EXACT(A291,'LibSets constants'!$H$2:$H$99)),"Overland","")))))</f>
        <v>Crafted</v>
      </c>
      <c r="K291" t="s">
        <v>101</v>
      </c>
      <c r="L291" t="s">
        <v>101</v>
      </c>
      <c r="M291">
        <v>137</v>
      </c>
      <c r="N291">
        <v>103</v>
      </c>
      <c r="O291">
        <v>89</v>
      </c>
      <c r="P291">
        <v>5</v>
      </c>
      <c r="Q291" s="3" t="str">
        <f>IF(R291&lt;&gt;"",VLOOKUP(R291,'ESO zone constants'!$E$3:$L$1002,8,FALSE),"")</f>
        <v/>
      </c>
      <c r="S291" s="28">
        <v>0</v>
      </c>
      <c r="T291" s="3" t="str">
        <f>VLOOKUP(S291,'LibSets constants'!$A$2:$B$16,2,FALSE)</f>
        <v>Included in base game</v>
      </c>
      <c r="U291" s="21" t="s">
        <v>2592</v>
      </c>
      <c r="W291" s="3" t="str">
        <f>IF(X291&lt;&gt;"",VLOOKUP(X291,'ESO zone constants'!$E$3:$L$1002,6,FALSE),"")</f>
        <v/>
      </c>
      <c r="AA291" s="3" t="str">
        <f>IF(AB291&lt;&gt;"",VLOOKUP(AB291,'ESO zone constants'!$E$3:$L$1002,6,FALSE),"")</f>
        <v/>
      </c>
      <c r="AE291" s="31" t="str">
        <f>IF(A291&lt;&gt;"",CONCATENATE("[",A291,"] = {wayshrines={")&amp;IF(M291&lt;&gt;"",CONCATENATE(M291,","),"")&amp;IF(N291&lt;&gt;"",CONCATENATE(N291,","),"")&amp;IF(O291&lt;&gt;"",CONCATENATE(O291,","),"")&amp;CONCATENATE("}")&amp;IF(VALUE(P291)&gt;0,CONCATENATE(", traitsNeeded=",P291),"")&amp;CONCATENATE(", dlcId=",S291,),"")</f>
        <v>[81] = {wayshrines={137,103,89,}, traitsNeeded=5, dlcId=0</v>
      </c>
      <c r="AF291" s="31" t="str">
        <f>IF(A291&lt;&gt;"",IF(Q291&lt;&gt;"",CONCATENATE(", zoneIds={",Q291),"")&amp;IF(W291&lt;&gt;"",CONCATENATE(",",W291),"")&amp;IF(AA291&lt;&gt;"",CONCATENATE(",",AA291),"")&amp;IF(Q291&lt;&gt;"",CONCATENATE("}",""),"")&amp;IF(OR(K291="true",K291="false",K291&lt;&gt;""), CONCATENATE(", veteran=", K291), ""),"")</f>
        <v>, veteran=false</v>
      </c>
      <c r="AG291" s="31" t="str">
        <f>IF(A291&lt;&gt;"",IF(I291="Trial",", isTrial=true",IF(I291="Arena",", isArena=true", IF(I291="Monster",", isMonster=true",""))) &amp; IF(L291="true", CONCATENATE(", multiTrialSet=true"), ""),"")</f>
        <v/>
      </c>
      <c r="AH291" s="31" t="str">
        <f>IF(C291&lt;&gt;"",CONCATENATE(" --",C291," / ",B291),"")</f>
        <v xml:space="preserve"> --Song of Lamae / Lied der Lamien</v>
      </c>
      <c r="AI291" s="31" t="str">
        <f>IF(A291&lt;&gt;"",IF(VALUE(P291)&gt;0,CONCATENATE("[",A291,"] = true,        --",C291, " / ", B291), ""),"")</f>
        <v>[81] = true,        --Song of Lamae / Lied der Lamien</v>
      </c>
    </row>
    <row r="292" spans="1:35" x14ac:dyDescent="0.25">
      <c r="A292" s="13">
        <v>114</v>
      </c>
      <c r="B292" t="s">
        <v>1661</v>
      </c>
      <c r="C292" t="s">
        <v>1663</v>
      </c>
      <c r="D292" t="s">
        <v>1662</v>
      </c>
      <c r="K292" t="s">
        <v>101</v>
      </c>
      <c r="L292" t="s">
        <v>101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constants'!$E$3:$L$1002,8,FALSE),"")</f>
        <v/>
      </c>
      <c r="S292" s="28">
        <v>0</v>
      </c>
      <c r="T292" s="3" t="str">
        <f>VLOOKUP(S292,'LibSets constants'!$A$2:$B$16,2,FALSE)</f>
        <v>Included in base game</v>
      </c>
      <c r="W292" s="3" t="str">
        <f>IF(X292&lt;&gt;"",VLOOKUP(X292,'ESO zone constants'!$E$3:$L$1002,6,FALSE),"")</f>
        <v/>
      </c>
      <c r="AA292" s="3" t="str">
        <f>IF(AB292&lt;&gt;"",VLOOKUP(AB292,'ESO zone constants'!$E$3:$L$1002,6,FALSE),"")</f>
        <v/>
      </c>
      <c r="AE292" s="31" t="str">
        <f>IF(A292&lt;&gt;"",CONCATENATE("[",A292,"] = {wayshrines={")&amp;IF(M292&lt;&gt;"",CONCATENATE(M292,","),"")&amp;IF(N292&lt;&gt;"",CONCATENATE(N292,","),"")&amp;IF(O292&lt;&gt;"",CONCATENATE(O292,","),"")&amp;CONCATENATE("}")&amp;IF(VALUE(P292)&gt;0,CONCATENATE(", traitsNeeded=",P292),"")&amp;CONCATENATE(", dlcId=",S292,),"")</f>
        <v>[114] = {wayshrines={-1,-1,-1,}, dlcId=0</v>
      </c>
      <c r="AF292" s="31" t="str">
        <f>IF(A292&lt;&gt;"",IF(Q292&lt;&gt;"",CONCATENATE(", zoneIds={",Q292),"")&amp;IF(W292&lt;&gt;"",CONCATENATE(",",W292),"")&amp;IF(AA292&lt;&gt;"",CONCATENATE(",",AA292),"")&amp;IF(Q292&lt;&gt;"",CONCATENATE("}",""),"")&amp;IF(OR(K292="true",K292="false",K292&lt;&gt;""), CONCATENATE(", veteran=", K292), ""),"")</f>
        <v>, veteran=false</v>
      </c>
      <c r="AG292" s="31" t="str">
        <f>IF(A292&lt;&gt;"",IF(I292="Trial",", isTrial=true",IF(I292="Arena",", isArena=true", IF(I292="Monster",", isMonster=true",""))) &amp; IF(L292="true", CONCATENATE(", multiTrialSet=true"), ""),"")</f>
        <v/>
      </c>
      <c r="AH292" s="31" t="str">
        <f>IF(C292&lt;&gt;"",CONCATENATE(" --",C292," / ",B292),"")</f>
        <v xml:space="preserve"> --Soulshine / Seelenschein</v>
      </c>
      <c r="AI292" s="31" t="str">
        <f>IF(A292&lt;&gt;"",IF(VALUE(P292)&gt;0,CONCATENATE("[",A292,"] = true,        --",C292, " / ", B292), ""),"")</f>
        <v/>
      </c>
    </row>
    <row r="293" spans="1:35" x14ac:dyDescent="0.25">
      <c r="A293" s="5">
        <v>162</v>
      </c>
      <c r="B293" t="s">
        <v>1784</v>
      </c>
      <c r="C293" t="s">
        <v>24</v>
      </c>
      <c r="D293" t="s">
        <v>1785</v>
      </c>
      <c r="I293" t="s">
        <v>2556</v>
      </c>
      <c r="J293">
        <v>2</v>
      </c>
      <c r="K293" t="s">
        <v>2465</v>
      </c>
      <c r="L293" t="s">
        <v>101</v>
      </c>
      <c r="M293">
        <v>-1</v>
      </c>
      <c r="N293">
        <v>-1</v>
      </c>
      <c r="O293">
        <v>-1</v>
      </c>
      <c r="P293">
        <v>0</v>
      </c>
      <c r="Q293" s="3">
        <f>IF(R293&lt;&gt;"",VLOOKUP(R293,'ESO zone constants'!$E$3:$L$1002,8,FALSE),"")</f>
        <v>934</v>
      </c>
      <c r="R293" t="s">
        <v>63</v>
      </c>
      <c r="S293" s="28">
        <v>0</v>
      </c>
      <c r="T293" s="3" t="str">
        <f>VLOOKUP(S293,'LibSets constants'!$A$2:$B$16,2,FALSE)</f>
        <v>Included in base game</v>
      </c>
      <c r="U293" t="s">
        <v>2579</v>
      </c>
      <c r="W293" s="3" t="str">
        <f>IF(X293&lt;&gt;"",VLOOKUP(X293,'ESO zone constants'!$E$3:$L$1002,6,FALSE),"")</f>
        <v/>
      </c>
      <c r="AA293" s="32" t="str">
        <f>IF(AB293&lt;&gt;"",VLOOKUP(AB293,'ESO zone constants'!$E$3:$L$1002,6,FALSE),"")</f>
        <v/>
      </c>
      <c r="AE293" s="31" t="str">
        <f>IF(A293&lt;&gt;"",CONCATENATE("[",A293,"] = {wayshrines={")&amp;IF(M293&lt;&gt;"",CONCATENATE(M293,","),"")&amp;IF(N293&lt;&gt;"",CONCATENATE(N293,","),"")&amp;IF(O293&lt;&gt;"",CONCATENATE(O293,","),"")&amp;CONCATENATE("}")&amp;IF(VALUE(P293)&gt;0,CONCATENATE(", traitsNeeded=",P293),"")&amp;CONCATENATE(", dlcId=",S293,),"")</f>
        <v>[162] = {wayshrines={-1,-1,-1,}, dlcId=0</v>
      </c>
      <c r="AF293" s="31" t="str">
        <f>IF(A293&lt;&gt;"",IF(Q293&lt;&gt;"",CONCATENATE(", zoneIds={",Q293),"")&amp;IF(W293&lt;&gt;"",CONCATENATE(",",W293),"")&amp;IF(AA293&lt;&gt;"",CONCATENATE(",",AA293),"")&amp;IF(Q293&lt;&gt;"",CONCATENATE("}",""),"")&amp;IF(OR(K293="true",K293="false",K293&lt;&gt;""), CONCATENATE(", veteran=", K293), ""),"")</f>
        <v>, zoneIds={934}, veteran={EQUIP_TYPE_HEAD=true, EQUIP_TYPE_SHOULDERS=false}</v>
      </c>
      <c r="AG293" s="31" t="str">
        <f>IF(A293&lt;&gt;"",IF(I293="Trial",", isTrial=true",IF(I293="Arena",", isArena=true", IF(I293="Monster",", isMonster=true",""))) &amp; IF(L293="true", CONCATENATE(", multiTrialSet=true"), ""),"")</f>
        <v>, isMonster=true</v>
      </c>
      <c r="AH293" s="31" t="str">
        <f>IF(C293&lt;&gt;"",CONCATENATE(" --",C293," / ",B293),"")</f>
        <v xml:space="preserve"> --Spawn of Mephala / Mephalas Brut</v>
      </c>
      <c r="AI293" s="31" t="str">
        <f>IF(A293&lt;&gt;"",IF(VALUE(P293)&gt;0,CONCATENATE("[",A293,"] = true,        --",C293, " / ", B293), ""),"")</f>
        <v/>
      </c>
    </row>
    <row r="294" spans="1:35" x14ac:dyDescent="0.25">
      <c r="A294" s="13">
        <v>413</v>
      </c>
      <c r="B294" t="s">
        <v>2384</v>
      </c>
      <c r="C294" t="s">
        <v>2386</v>
      </c>
      <c r="D294" t="s">
        <v>2385</v>
      </c>
      <c r="I294" t="s">
        <v>2468</v>
      </c>
      <c r="K294" t="s">
        <v>101</v>
      </c>
      <c r="L294" t="s">
        <v>101</v>
      </c>
      <c r="M294">
        <v>-1</v>
      </c>
      <c r="N294">
        <v>-1</v>
      </c>
      <c r="O294">
        <v>-1</v>
      </c>
      <c r="P294">
        <v>0</v>
      </c>
      <c r="Q294" s="3">
        <f>IF(R294&lt;&gt;"",VLOOKUP(R294,'ESO zone constants'!$E$3:$L$1002,8,FALSE),"")</f>
        <v>1082</v>
      </c>
      <c r="R294" t="s">
        <v>804</v>
      </c>
      <c r="S294" s="28">
        <v>12</v>
      </c>
      <c r="T294" s="3" t="str">
        <f>VLOOKUP(S294,'LibSets constants'!$A$2:$B$16,2,FALSE)</f>
        <v>Murkmire</v>
      </c>
      <c r="U294" t="s">
        <v>2591</v>
      </c>
      <c r="W294" s="3" t="str">
        <f>IF(X294&lt;&gt;"",VLOOKUP(X294,'ESO zone constants'!$E$3:$L$1002,6,FALSE),"")</f>
        <v/>
      </c>
      <c r="AA294" s="3" t="str">
        <f>IF(AB294&lt;&gt;"",VLOOKUP(AB294,'ESO zone constants'!$E$3:$L$1002,6,FALSE),"")</f>
        <v/>
      </c>
      <c r="AE294" s="31" t="str">
        <f>IF(A294&lt;&gt;"",CONCATENATE("[",A294,"] = {wayshrines={")&amp;IF(M294&lt;&gt;"",CONCATENATE(M294,","),"")&amp;IF(N294&lt;&gt;"",CONCATENATE(N294,","),"")&amp;IF(O294&lt;&gt;"",CONCATENATE(O294,","),"")&amp;CONCATENATE("}")&amp;IF(VALUE(P294)&gt;0,CONCATENATE(", traitsNeeded=",P294),"")&amp;CONCATENATE(", dlcId=",S294,),"")</f>
        <v>[413] = {wayshrines={-1,-1,-1,}, dlcId=12</v>
      </c>
      <c r="AF294" s="31" t="str">
        <f>IF(A294&lt;&gt;"",IF(Q294&lt;&gt;"",CONCATENATE(", zoneIds={",Q294),"")&amp;IF(W294&lt;&gt;"",CONCATENATE(",",W294),"")&amp;IF(AA294&lt;&gt;"",CONCATENATE(",",AA294),"")&amp;IF(Q294&lt;&gt;"",CONCATENATE("}",""),"")&amp;IF(OR(K294="true",K294="false",K294&lt;&gt;""), CONCATENATE(", veteran=", K294), ""),"")</f>
        <v>, zoneIds={1082}, veteran=false</v>
      </c>
      <c r="AG294" s="31" t="str">
        <f>IF(A294&lt;&gt;"",IF(I294="Trial",", isTrial=true",IF(I294="Arena",", isArena=true", IF(I294="Monster",", isMonster=true",""))) &amp; IF(L294="true", CONCATENATE(", multiTrialSet=true"), ""),"")</f>
        <v>, isArena=true</v>
      </c>
      <c r="AH294" s="31" t="str">
        <f>IF(C294&lt;&gt;"",CONCATENATE(" --",C294," / ",B294),"")</f>
        <v xml:space="preserve"> --Spectral Cloak / Spektraler Mantel</v>
      </c>
      <c r="AI294" s="31" t="str">
        <f>IF(A294&lt;&gt;"",IF(VALUE(P294)&gt;0,CONCATENATE("[",A294,"] = true,        --",C294, " / ", B294), ""),"")</f>
        <v/>
      </c>
    </row>
    <row r="295" spans="1:35" x14ac:dyDescent="0.25">
      <c r="A295" s="5">
        <v>74</v>
      </c>
      <c r="B295" t="s">
        <v>1542</v>
      </c>
      <c r="C295" t="s">
        <v>1544</v>
      </c>
      <c r="D295" t="s">
        <v>1543</v>
      </c>
      <c r="I295" t="str">
        <f t="array" ref="I295">IF(VALUE(P295)&gt;0,"Crafted",IF(OR(EXACT(A295,'LibSets constants'!#REF!)),"Monster",IF(OR(EXACT(A295,'LibSets constants'!#REF!)),"Trial",IF(OR(EXACT(A295,'LibSets constants'!#REF!)),"Arena",IF(OR(EXACT(A295,'LibSets constants'!$H$2:$H$99)),"Overland","")))))</f>
        <v>Crafted</v>
      </c>
      <c r="K295" t="s">
        <v>101</v>
      </c>
      <c r="L295" t="s">
        <v>101</v>
      </c>
      <c r="M295">
        <v>133</v>
      </c>
      <c r="N295">
        <v>133</v>
      </c>
      <c r="O295">
        <v>133</v>
      </c>
      <c r="P295">
        <v>8</v>
      </c>
      <c r="Q295" s="3" t="str">
        <f>IF(R295&lt;&gt;"",VLOOKUP(R295,'ESO zone constants'!$E$3:$L$1002,8,FALSE),"")</f>
        <v/>
      </c>
      <c r="S295" s="28">
        <v>0</v>
      </c>
      <c r="T295" s="3" t="str">
        <f>VLOOKUP(S295,'LibSets constants'!$A$2:$B$16,2,FALSE)</f>
        <v>Included in base game</v>
      </c>
      <c r="U295" s="21" t="s">
        <v>2592</v>
      </c>
      <c r="W295" s="3" t="str">
        <f>IF(X295&lt;&gt;"",VLOOKUP(X295,'ESO zone constants'!$E$3:$L$1002,6,FALSE),"")</f>
        <v/>
      </c>
      <c r="AA295" s="3" t="str">
        <f>IF(AB295&lt;&gt;"",VLOOKUP(AB295,'ESO zone constants'!$E$3:$L$1002,6,FALSE),"")</f>
        <v/>
      </c>
      <c r="AE295" s="31" t="str">
        <f>IF(A295&lt;&gt;"",CONCATENATE("[",A295,"] = {wayshrines={")&amp;IF(M295&lt;&gt;"",CONCATENATE(M295,","),"")&amp;IF(N295&lt;&gt;"",CONCATENATE(N295,","),"")&amp;IF(O295&lt;&gt;"",CONCATENATE(O295,","),"")&amp;CONCATENATE("}")&amp;IF(VALUE(P295)&gt;0,CONCATENATE(", traitsNeeded=",P295),"")&amp;CONCATENATE(", dlcId=",S295,),"")</f>
        <v>[74] = {wayshrines={133,133,133,}, traitsNeeded=8, dlcId=0</v>
      </c>
      <c r="AF295" s="31" t="str">
        <f>IF(A295&lt;&gt;"",IF(Q295&lt;&gt;"",CONCATENATE(", zoneIds={",Q295),"")&amp;IF(W295&lt;&gt;"",CONCATENATE(",",W295),"")&amp;IF(AA295&lt;&gt;"",CONCATENATE(",",AA295),"")&amp;IF(Q295&lt;&gt;"",CONCATENATE("}",""),"")&amp;IF(OR(K295="true",K295="false",K295&lt;&gt;""), CONCATENATE(", veteran=", K295), ""),"")</f>
        <v>, veteran=false</v>
      </c>
      <c r="AG295" s="31" t="str">
        <f>IF(A295&lt;&gt;"",IF(I295="Trial",", isTrial=true",IF(I295="Arena",", isArena=true", IF(I295="Monster",", isMonster=true",""))) &amp; IF(L295="true", CONCATENATE(", multiTrialSet=true"), ""),"")</f>
        <v/>
      </c>
      <c r="AH295" s="31" t="str">
        <f>IF(C295&lt;&gt;"",CONCATENATE(" --",C295," / ",B295),"")</f>
        <v xml:space="preserve"> --Spectre's Eye / Schemenauge</v>
      </c>
      <c r="AI295" s="31" t="str">
        <f>IF(A295&lt;&gt;"",IF(VALUE(P295)&gt;0,CONCATENATE("[",A295,"] = true,        --",C295, " / ", B295), ""),"")</f>
        <v>[74] = true,        --Spectre's Eye / Schemenauge</v>
      </c>
    </row>
    <row r="296" spans="1:35" x14ac:dyDescent="0.25">
      <c r="A296" s="13">
        <v>185</v>
      </c>
      <c r="B296" t="s">
        <v>1829</v>
      </c>
      <c r="C296" t="s">
        <v>1831</v>
      </c>
      <c r="D296" t="s">
        <v>1830</v>
      </c>
      <c r="K296" t="s">
        <v>101</v>
      </c>
      <c r="L296" t="s">
        <v>101</v>
      </c>
      <c r="M296">
        <v>-1</v>
      </c>
      <c r="N296">
        <v>-1</v>
      </c>
      <c r="O296">
        <v>-1</v>
      </c>
      <c r="P296">
        <v>0</v>
      </c>
      <c r="Q296" s="3">
        <f>IF(R296&lt;&gt;"",VLOOKUP(R296,'ESO zone constants'!$E$3:$L$1002,8,FALSE),"")</f>
        <v>848</v>
      </c>
      <c r="R296" t="s">
        <v>72</v>
      </c>
      <c r="S296" s="28">
        <v>0</v>
      </c>
      <c r="T296" s="3" t="str">
        <f>VLOOKUP(S296,'LibSets constants'!$A$2:$B$16,2,FALSE)</f>
        <v>Included in base game</v>
      </c>
      <c r="W296" s="3" t="str">
        <f>IF(X296&lt;&gt;"",VLOOKUP(X296,'ESO zone constants'!$E$3:$L$1002,6,FALSE),"")</f>
        <v/>
      </c>
      <c r="AA296" s="3" t="str">
        <f>IF(AB296&lt;&gt;"",VLOOKUP(AB296,'ESO zone constants'!$E$3:$L$1002,6,FALSE),"")</f>
        <v/>
      </c>
      <c r="AE296" s="31" t="str">
        <f>IF(A296&lt;&gt;"",CONCATENATE("[",A296,"] = {wayshrines={")&amp;IF(M296&lt;&gt;"",CONCATENATE(M296,","),"")&amp;IF(N296&lt;&gt;"",CONCATENATE(N296,","),"")&amp;IF(O296&lt;&gt;"",CONCATENATE(O296,","),"")&amp;CONCATENATE("}")&amp;IF(VALUE(P296)&gt;0,CONCATENATE(", traitsNeeded=",P296),"")&amp;CONCATENATE(", dlcId=",S296,),"")</f>
        <v>[185] = {wayshrines={-1,-1,-1,}, dlcId=0</v>
      </c>
      <c r="AF296" s="31" t="str">
        <f>IF(A296&lt;&gt;"",IF(Q296&lt;&gt;"",CONCATENATE(", zoneIds={",Q296),"")&amp;IF(W296&lt;&gt;"",CONCATENATE(",",W296),"")&amp;IF(AA296&lt;&gt;"",CONCATENATE(",",AA296),"")&amp;IF(Q296&lt;&gt;"",CONCATENATE("}",""),"")&amp;IF(OR(K296="true",K296="false",K296&lt;&gt;""), CONCATENATE(", veteran=", K296), ""),"")</f>
        <v>, zoneIds={848}, veteran=false</v>
      </c>
      <c r="AG296" s="31" t="str">
        <f>IF(A296&lt;&gt;"",IF(I296="Trial",", isTrial=true",IF(I296="Arena",", isArena=true", IF(I296="Monster",", isMonster=true",""))) &amp; IF(L296="true", CONCATENATE(", multiTrialSet=true"), ""),"")</f>
        <v/>
      </c>
      <c r="AH296" s="31" t="str">
        <f>IF(C296&lt;&gt;"",CONCATENATE(" --",C296," / ",B296),"")</f>
        <v xml:space="preserve"> --Spell Power Cure / Magiekraftheilung</v>
      </c>
      <c r="AI296" s="31" t="str">
        <f>IF(A296&lt;&gt;"",IF(VALUE(P296)&gt;0,CONCATENATE("[",A296,"] = true,        --",C296, " / ", B296), ""),"")</f>
        <v/>
      </c>
    </row>
    <row r="297" spans="1:35" x14ac:dyDescent="0.25">
      <c r="A297" s="13">
        <v>418</v>
      </c>
      <c r="B297" t="s">
        <v>2399</v>
      </c>
      <c r="C297" t="s">
        <v>2401</v>
      </c>
      <c r="D297" t="s">
        <v>2400</v>
      </c>
      <c r="K297" t="s">
        <v>101</v>
      </c>
      <c r="L297" t="s">
        <v>101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constants'!$E$3:$L$1002,8,FALSE),"")</f>
        <v/>
      </c>
      <c r="S297" s="28">
        <v>0</v>
      </c>
      <c r="T297" s="3" t="str">
        <f>VLOOKUP(S297,'LibSets constants'!$A$2:$B$16,2,FALSE)</f>
        <v>Included in base game</v>
      </c>
      <c r="W297" s="3" t="str">
        <f>IF(X297&lt;&gt;"",VLOOKUP(X297,'ESO zone constants'!$E$3:$L$1002,6,FALSE),"")</f>
        <v/>
      </c>
      <c r="AA297" s="3" t="str">
        <f>IF(AB297&lt;&gt;"",VLOOKUP(AB297,'ESO zone constants'!$E$3:$L$1002,6,FALSE),"")</f>
        <v/>
      </c>
      <c r="AE297" s="31" t="str">
        <f>IF(A297&lt;&gt;"",CONCATENATE("[",A297,"] = {wayshrines={")&amp;IF(M297&lt;&gt;"",CONCATENATE(M297,","),"")&amp;IF(N297&lt;&gt;"",CONCATENATE(N297,","),"")&amp;IF(O297&lt;&gt;"",CONCATENATE(O297,","),"")&amp;CONCATENATE("}")&amp;IF(VALUE(P297)&gt;0,CONCATENATE(", traitsNeeded=",P297),"")&amp;CONCATENATE(", dlcId=",S297,),"")</f>
        <v>[418] = {wayshrines={-1,-1,-1,}, dlcId=0</v>
      </c>
      <c r="AF297" s="31" t="str">
        <f>IF(A297&lt;&gt;"",IF(Q297&lt;&gt;"",CONCATENATE(", zoneIds={",Q297),"")&amp;IF(W297&lt;&gt;"",CONCATENATE(",",W297),"")&amp;IF(AA297&lt;&gt;"",CONCATENATE(",",AA297),"")&amp;IF(Q297&lt;&gt;"",CONCATENATE("}",""),"")&amp;IF(OR(K297="true",K297="false",K297&lt;&gt;""), CONCATENATE(", veteran=", K297), ""),"")</f>
        <v>, veteran=false</v>
      </c>
      <c r="AG297" s="31" t="str">
        <f>IF(A297&lt;&gt;"",IF(I297="Trial",", isTrial=true",IF(I297="Arena",", isArena=true", IF(I297="Monster",", isMonster=true",""))) &amp; IF(L297="true", CONCATENATE(", multiTrialSet=true"), ""),"")</f>
        <v/>
      </c>
      <c r="AH297" s="31" t="str">
        <f>IF(C297&lt;&gt;"",CONCATENATE(" --",C297," / ",B297),"")</f>
        <v xml:space="preserve"> --Spell Strategist / Zauberstratege</v>
      </c>
      <c r="AI297" s="31" t="str">
        <f>IF(A297&lt;&gt;"",IF(VALUE(P297)&gt;0,CONCATENATE("[",A297,"] = true,        --",C297, " / ", B297), ""),"")</f>
        <v/>
      </c>
    </row>
    <row r="298" spans="1:35" x14ac:dyDescent="0.25">
      <c r="A298" s="13">
        <v>296</v>
      </c>
      <c r="B298" t="s">
        <v>2078</v>
      </c>
      <c r="C298" t="s">
        <v>2080</v>
      </c>
      <c r="D298" t="s">
        <v>2079</v>
      </c>
      <c r="K298" t="s">
        <v>101</v>
      </c>
      <c r="L298" t="s">
        <v>101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constants'!$E$3:$L$1002,8,FALSE),"")</f>
        <v/>
      </c>
      <c r="S298" s="28">
        <v>0</v>
      </c>
      <c r="T298" s="3" t="str">
        <f>VLOOKUP(S298,'LibSets constants'!$A$2:$B$16,2,FALSE)</f>
        <v>Included in base game</v>
      </c>
      <c r="W298" s="3" t="str">
        <f>IF(X298&lt;&gt;"",VLOOKUP(X298,'ESO zone constants'!$E$3:$L$1002,6,FALSE),"")</f>
        <v/>
      </c>
      <c r="AA298" s="3" t="str">
        <f>IF(AB298&lt;&gt;"",VLOOKUP(AB298,'ESO zone constants'!$E$3:$L$1002,6,FALSE),"")</f>
        <v/>
      </c>
      <c r="AE298" s="31" t="str">
        <f>IF(A298&lt;&gt;"",CONCATENATE("[",A298,"] = {wayshrines={")&amp;IF(M298&lt;&gt;"",CONCATENATE(M298,","),"")&amp;IF(N298&lt;&gt;"",CONCATENATE(N298,","),"")&amp;IF(O298&lt;&gt;"",CONCATENATE(O298,","),"")&amp;CONCATENATE("}")&amp;IF(VALUE(P298)&gt;0,CONCATENATE(", traitsNeeded=",P298),"")&amp;CONCATENATE(", dlcId=",S298,),"")</f>
        <v>[296] = {wayshrines={-1,-1,-1,}, dlcId=0</v>
      </c>
      <c r="AF298" s="31" t="str">
        <f>IF(A298&lt;&gt;"",IF(Q298&lt;&gt;"",CONCATENATE(", zoneIds={",Q298),"")&amp;IF(W298&lt;&gt;"",CONCATENATE(",",W298),"")&amp;IF(AA298&lt;&gt;"",CONCATENATE(",",AA298),"")&amp;IF(Q298&lt;&gt;"",CONCATENATE("}",""),"")&amp;IF(OR(K298="true",K298="false",K298&lt;&gt;""), CONCATENATE(", veteran=", K298), ""),"")</f>
        <v>, veteran=false</v>
      </c>
      <c r="AG298" s="31" t="str">
        <f>IF(A298&lt;&gt;"",IF(I298="Trial",", isTrial=true",IF(I298="Arena",", isArena=true", IF(I298="Monster",", isMonster=true",""))) &amp; IF(L298="true", CONCATENATE(", multiTrialSet=true"), ""),"")</f>
        <v/>
      </c>
      <c r="AH298" s="31" t="str">
        <f>IF(C298&lt;&gt;"",CONCATENATE(" --",C298," / ",B298),"")</f>
        <v xml:space="preserve"> --Spelunker / Höhlenforscher</v>
      </c>
      <c r="AI298" s="31" t="str">
        <f>IF(A298&lt;&gt;"",IF(VALUE(P298)&gt;0,CONCATENATE("[",A298,"] = true,        --",C298, " / ", B298), ""),"")</f>
        <v/>
      </c>
    </row>
    <row r="299" spans="1:35" x14ac:dyDescent="0.25">
      <c r="A299" s="13">
        <v>297</v>
      </c>
      <c r="B299" t="s">
        <v>2081</v>
      </c>
      <c r="C299" t="s">
        <v>2083</v>
      </c>
      <c r="D299" t="s">
        <v>2082</v>
      </c>
      <c r="K299" t="s">
        <v>101</v>
      </c>
      <c r="L299" t="s">
        <v>101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constants'!$E$3:$L$1002,8,FALSE),"")</f>
        <v/>
      </c>
      <c r="S299" s="28">
        <v>0</v>
      </c>
      <c r="T299" s="3" t="str">
        <f>VLOOKUP(S299,'LibSets constants'!$A$2:$B$16,2,FALSE)</f>
        <v>Included in base game</v>
      </c>
      <c r="W299" s="3" t="str">
        <f>IF(X299&lt;&gt;"",VLOOKUP(X299,'ESO zone constants'!$E$3:$L$1002,6,FALSE),"")</f>
        <v/>
      </c>
      <c r="AA299" s="3" t="str">
        <f>IF(AB299&lt;&gt;"",VLOOKUP(AB299,'ESO zone constants'!$E$3:$L$1002,6,FALSE),"")</f>
        <v/>
      </c>
      <c r="AE299" s="31" t="str">
        <f>IF(A299&lt;&gt;"",CONCATENATE("[",A299,"] = {wayshrines={")&amp;IF(M299&lt;&gt;"",CONCATENATE(M299,","),"")&amp;IF(N299&lt;&gt;"",CONCATENATE(N299,","),"")&amp;IF(O299&lt;&gt;"",CONCATENATE(O299,","),"")&amp;CONCATENATE("}")&amp;IF(VALUE(P299)&gt;0,CONCATENATE(", traitsNeeded=",P299),"")&amp;CONCATENATE(", dlcId=",S299,),"")</f>
        <v>[297] = {wayshrines={-1,-1,-1,}, dlcId=0</v>
      </c>
      <c r="AF299" s="31" t="str">
        <f>IF(A299&lt;&gt;"",IF(Q299&lt;&gt;"",CONCATENATE(", zoneIds={",Q299),"")&amp;IF(W299&lt;&gt;"",CONCATENATE(",",W299),"")&amp;IF(AA299&lt;&gt;"",CONCATENATE(",",AA299),"")&amp;IF(Q299&lt;&gt;"",CONCATENATE("}",""),"")&amp;IF(OR(K299="true",K299="false",K299&lt;&gt;""), CONCATENATE(", veteran=", K299), ""),"")</f>
        <v>, veteran=false</v>
      </c>
      <c r="AG299" s="31" t="str">
        <f>IF(A299&lt;&gt;"",IF(I299="Trial",", isTrial=true",IF(I299="Arena",", isArena=true", IF(I299="Monster",", isMonster=true",""))) &amp; IF(L299="true", CONCATENATE(", multiTrialSet=true"), ""),"")</f>
        <v/>
      </c>
      <c r="AH299" s="31" t="str">
        <f>IF(C299&lt;&gt;"",CONCATENATE(" --",C299," / ",B299),"")</f>
        <v xml:space="preserve"> --Spider Cultist Cowl / Spinnenkultistenkutte</v>
      </c>
      <c r="AI299" s="31" t="str">
        <f>IF(A299&lt;&gt;"",IF(VALUE(P299)&gt;0,CONCATENATE("[",A299,"] = true,        --",C299, " / ", B299), ""),"")</f>
        <v/>
      </c>
    </row>
    <row r="300" spans="1:35" x14ac:dyDescent="0.25">
      <c r="A300" s="13">
        <v>289</v>
      </c>
      <c r="B300" t="s">
        <v>2057</v>
      </c>
      <c r="C300" t="s">
        <v>2059</v>
      </c>
      <c r="D300" t="s">
        <v>2058</v>
      </c>
      <c r="K300" t="s">
        <v>101</v>
      </c>
      <c r="L300" t="s">
        <v>101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constants'!$E$3:$L$1002,8,FALSE),"")</f>
        <v/>
      </c>
      <c r="S300" s="28">
        <v>0</v>
      </c>
      <c r="T300" s="3" t="str">
        <f>VLOOKUP(S300,'LibSets constants'!$A$2:$B$16,2,FALSE)</f>
        <v>Included in base game</v>
      </c>
      <c r="W300" s="3" t="str">
        <f>IF(X300&lt;&gt;"",VLOOKUP(X300,'ESO zone constants'!$E$3:$L$1002,6,FALSE),"")</f>
        <v/>
      </c>
      <c r="AA300" s="3" t="str">
        <f>IF(AB300&lt;&gt;"",VLOOKUP(AB300,'ESO zone constants'!$E$3:$L$1002,6,FALSE),"")</f>
        <v/>
      </c>
      <c r="AE300" s="31" t="str">
        <f>IF(A300&lt;&gt;"",CONCATENATE("[",A300,"] = {wayshrines={")&amp;IF(M300&lt;&gt;"",CONCATENATE(M300,","),"")&amp;IF(N300&lt;&gt;"",CONCATENATE(N300,","),"")&amp;IF(O300&lt;&gt;"",CONCATENATE(O300,","),"")&amp;CONCATENATE("}")&amp;IF(VALUE(P300)&gt;0,CONCATENATE(", traitsNeeded=",P300),"")&amp;CONCATENATE(", dlcId=",S300,),"")</f>
        <v>[289] = {wayshrines={-1,-1,-1,}, dlcId=0</v>
      </c>
      <c r="AF300" s="31" t="str">
        <f>IF(A300&lt;&gt;"",IF(Q300&lt;&gt;"",CONCATENATE(", zoneIds={",Q300),"")&amp;IF(W300&lt;&gt;"",CONCATENATE(",",W300),"")&amp;IF(AA300&lt;&gt;"",CONCATENATE(",",AA300),"")&amp;IF(Q300&lt;&gt;"",CONCATENATE("}",""),"")&amp;IF(OR(K300="true",K300="false",K300&lt;&gt;""), CONCATENATE(", veteran=", K300), ""),"")</f>
        <v>, veteran=false</v>
      </c>
      <c r="AG300" s="31" t="str">
        <f>IF(A300&lt;&gt;"",IF(I300="Trial",", isTrial=true",IF(I300="Arena",", isArena=true", IF(I300="Monster",", isMonster=true",""))) &amp; IF(L300="true", CONCATENATE(", multiTrialSet=true"), ""),"")</f>
        <v/>
      </c>
      <c r="AH300" s="31" t="str">
        <f>IF(C300&lt;&gt;"",CONCATENATE(" --",C300," / ",B300),"")</f>
        <v xml:space="preserve"> --Spinner's Garments / Gewänder des Webers</v>
      </c>
      <c r="AI300" s="31" t="str">
        <f>IF(A300&lt;&gt;"",IF(VALUE(P300)&gt;0,CONCATENATE("[",A300,"] = true,        --",C300, " / ", B300), ""),"")</f>
        <v/>
      </c>
    </row>
    <row r="301" spans="1:35" x14ac:dyDescent="0.25">
      <c r="A301" s="13">
        <v>286</v>
      </c>
      <c r="B301" t="s">
        <v>2048</v>
      </c>
      <c r="C301" t="s">
        <v>2050</v>
      </c>
      <c r="D301" t="s">
        <v>2049</v>
      </c>
      <c r="K301" t="s">
        <v>101</v>
      </c>
      <c r="L301" t="s">
        <v>101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constants'!$E$3:$L$1002,8,FALSE),"")</f>
        <v/>
      </c>
      <c r="S301" s="28">
        <v>0</v>
      </c>
      <c r="T301" s="3" t="str">
        <f>VLOOKUP(S301,'LibSets constants'!$A$2:$B$16,2,FALSE)</f>
        <v>Included in base game</v>
      </c>
      <c r="W301" s="3" t="str">
        <f>IF(X301&lt;&gt;"",VLOOKUP(X301,'ESO zone constants'!$E$3:$L$1002,6,FALSE),"")</f>
        <v/>
      </c>
      <c r="AA301" s="3" t="str">
        <f>IF(AB301&lt;&gt;"",VLOOKUP(AB301,'ESO zone constants'!$E$3:$L$1002,6,FALSE),"")</f>
        <v/>
      </c>
      <c r="AE301" s="31" t="str">
        <f>IF(A301&lt;&gt;"",CONCATENATE("[",A301,"] = {wayshrines={")&amp;IF(M301&lt;&gt;"",CONCATENATE(M301,","),"")&amp;IF(N301&lt;&gt;"",CONCATENATE(N301,","),"")&amp;IF(O301&lt;&gt;"",CONCATENATE(O301,","),"")&amp;CONCATENATE("}")&amp;IF(VALUE(P301)&gt;0,CONCATENATE(", traitsNeeded=",P301),"")&amp;CONCATENATE(", dlcId=",S301,),"")</f>
        <v>[286] = {wayshrines={-1,-1,-1,}, dlcId=0</v>
      </c>
      <c r="AF301" s="31" t="str">
        <f>IF(A301&lt;&gt;"",IF(Q301&lt;&gt;"",CONCATENATE(", zoneIds={",Q301),"")&amp;IF(W301&lt;&gt;"",CONCATENATE(",",W301),"")&amp;IF(AA301&lt;&gt;"",CONCATENATE(",",AA301),"")&amp;IF(Q301&lt;&gt;"",CONCATENATE("}",""),"")&amp;IF(OR(K301="true",K301="false",K301&lt;&gt;""), CONCATENATE(", veteran=", K301), ""),"")</f>
        <v>, veteran=false</v>
      </c>
      <c r="AG301" s="31" t="str">
        <f>IF(A301&lt;&gt;"",IF(I301="Trial",", isTrial=true",IF(I301="Arena",", isArena=true", IF(I301="Monster",", isMonster=true",""))) &amp; IF(L301="true", CONCATENATE(", multiTrialSet=true"), ""),"")</f>
        <v/>
      </c>
      <c r="AH301" s="31" t="str">
        <f>IF(C301&lt;&gt;"",CONCATENATE(" --",C301," / ",B301),"")</f>
        <v xml:space="preserve"> --Spriggan's Thorns / Dornen des Zweiglings</v>
      </c>
      <c r="AI301" s="31" t="str">
        <f>IF(A301&lt;&gt;"",IF(VALUE(P301)&gt;0,CONCATENATE("[",A301,"] = true,        --",C301, " / ", B301), ""),"")</f>
        <v/>
      </c>
    </row>
    <row r="302" spans="1:35" x14ac:dyDescent="0.25">
      <c r="A302" s="13">
        <v>421</v>
      </c>
      <c r="B302" t="s">
        <v>2408</v>
      </c>
      <c r="C302" t="s">
        <v>2410</v>
      </c>
      <c r="D302" t="s">
        <v>2409</v>
      </c>
      <c r="K302" t="s">
        <v>101</v>
      </c>
      <c r="L302" t="s">
        <v>101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constants'!$E$3:$L$1002,8,FALSE),"")</f>
        <v/>
      </c>
      <c r="S302" s="28">
        <v>0</v>
      </c>
      <c r="T302" s="3" t="str">
        <f>VLOOKUP(S302,'LibSets constants'!$A$2:$B$16,2,FALSE)</f>
        <v>Included in base game</v>
      </c>
      <c r="W302" s="3" t="str">
        <f>IF(X302&lt;&gt;"",VLOOKUP(X302,'ESO zone constants'!$E$3:$L$1002,6,FALSE),"")</f>
        <v/>
      </c>
      <c r="AA302" s="3" t="str">
        <f>IF(AB302&lt;&gt;"",VLOOKUP(AB302,'ESO zone constants'!$E$3:$L$1002,6,FALSE),"")</f>
        <v/>
      </c>
      <c r="AE302" s="31" t="str">
        <f>IF(A302&lt;&gt;"",CONCATENATE("[",A302,"] = {wayshrines={")&amp;IF(M302&lt;&gt;"",CONCATENATE(M302,","),"")&amp;IF(N302&lt;&gt;"",CONCATENATE(N302,","),"")&amp;IF(O302&lt;&gt;"",CONCATENATE(O302,","),"")&amp;CONCATENATE("}")&amp;IF(VALUE(P302)&gt;0,CONCATENATE(", traitsNeeded=",P302),"")&amp;CONCATENATE(", dlcId=",S302,),"")</f>
        <v>[421] = {wayshrines={-1,-1,-1,}, dlcId=0</v>
      </c>
      <c r="AF302" s="31" t="str">
        <f>IF(A302&lt;&gt;"",IF(Q302&lt;&gt;"",CONCATENATE(", zoneIds={",Q302),"")&amp;IF(W302&lt;&gt;"",CONCATENATE(",",W302),"")&amp;IF(AA302&lt;&gt;"",CONCATENATE(",",AA302),"")&amp;IF(Q302&lt;&gt;"",CONCATENATE("}",""),"")&amp;IF(OR(K302="true",K302="false",K302&lt;&gt;""), CONCATENATE(", veteran=", K302), ""),"")</f>
        <v>, veteran=false</v>
      </c>
      <c r="AG302" s="31" t="str">
        <f>IF(A302&lt;&gt;"",IF(I302="Trial",", isTrial=true",IF(I302="Arena",", isArena=true", IF(I302="Monster",", isMonster=true",""))) &amp; IF(L302="true", CONCATENATE(", multiTrialSet=true"), ""),"")</f>
        <v/>
      </c>
      <c r="AH302" s="31" t="str">
        <f>IF(C302&lt;&gt;"",CONCATENATE(" --",C302," / ",B302),"")</f>
        <v xml:space="preserve"> --Steadfast Hero / Standhafter Held</v>
      </c>
      <c r="AI302" s="31" t="str">
        <f>IF(A302&lt;&gt;"",IF(VALUE(P302)&gt;0,CONCATENATE("[",A302,"] = true,        --",C302, " / ", B302), ""),"")</f>
        <v/>
      </c>
    </row>
    <row r="303" spans="1:35" x14ac:dyDescent="0.25">
      <c r="A303" s="13">
        <v>56</v>
      </c>
      <c r="B303" t="s">
        <v>1488</v>
      </c>
      <c r="C303" t="s">
        <v>1490</v>
      </c>
      <c r="D303" t="s">
        <v>1489</v>
      </c>
      <c r="K303" t="s">
        <v>101</v>
      </c>
      <c r="L303" t="s">
        <v>101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constants'!$E$3:$L$1002,8,FALSE),"")</f>
        <v/>
      </c>
      <c r="S303" s="28">
        <v>0</v>
      </c>
      <c r="T303" s="3" t="str">
        <f>VLOOKUP(S303,'LibSets constants'!$A$2:$B$16,2,FALSE)</f>
        <v>Included in base game</v>
      </c>
      <c r="W303" s="3" t="str">
        <f>IF(X303&lt;&gt;"",VLOOKUP(X303,'ESO zone constants'!$E$3:$L$1002,6,FALSE),"")</f>
        <v/>
      </c>
      <c r="AA303" s="3" t="str">
        <f>IF(AB303&lt;&gt;"",VLOOKUP(AB303,'ESO zone constants'!$E$3:$L$1002,6,FALSE),"")</f>
        <v/>
      </c>
      <c r="AE303" s="31" t="str">
        <f>IF(A303&lt;&gt;"",CONCATENATE("[",A303,"] = {wayshrines={")&amp;IF(M303&lt;&gt;"",CONCATENATE(M303,","),"")&amp;IF(N303&lt;&gt;"",CONCATENATE(N303,","),"")&amp;IF(O303&lt;&gt;"",CONCATENATE(O303,","),"")&amp;CONCATENATE("}")&amp;IF(VALUE(P303)&gt;0,CONCATENATE(", traitsNeeded=",P303),"")&amp;CONCATENATE(", dlcId=",S303,),"")</f>
        <v>[56] = {wayshrines={-1,-1,-1,}, dlcId=0</v>
      </c>
      <c r="AF303" s="31" t="str">
        <f>IF(A303&lt;&gt;"",IF(Q303&lt;&gt;"",CONCATENATE(", zoneIds={",Q303),"")&amp;IF(W303&lt;&gt;"",CONCATENATE(",",W303),"")&amp;IF(AA303&lt;&gt;"",CONCATENATE(",",AA303),"")&amp;IF(Q303&lt;&gt;"",CONCATENATE("}",""),"")&amp;IF(OR(K303="true",K303="false",K303&lt;&gt;""), CONCATENATE(", veteran=", K303), ""),"")</f>
        <v>, veteran=false</v>
      </c>
      <c r="AG303" s="31" t="str">
        <f>IF(A303&lt;&gt;"",IF(I303="Trial",", isTrial=true",IF(I303="Arena",", isArena=true", IF(I303="Monster",", isMonster=true",""))) &amp; IF(L303="true", CONCATENATE(", multiTrialSet=true"), ""),"")</f>
        <v/>
      </c>
      <c r="AH303" s="31" t="str">
        <f>IF(C303&lt;&gt;"",CONCATENATE(" --",C303," / ",B303),"")</f>
        <v xml:space="preserve"> --Stendarr's Embrace / Stendarrs Umarmung</v>
      </c>
      <c r="AI303" s="31" t="str">
        <f>IF(A303&lt;&gt;"",IF(VALUE(P303)&gt;0,CONCATENATE("[",A303,"] = true,        --",C303, " / ", B303), ""),"")</f>
        <v/>
      </c>
    </row>
    <row r="304" spans="1:35" x14ac:dyDescent="0.25">
      <c r="A304" s="13">
        <v>315</v>
      </c>
      <c r="B304" t="s">
        <v>2128</v>
      </c>
      <c r="C304" t="s">
        <v>2130</v>
      </c>
      <c r="D304" t="s">
        <v>2129</v>
      </c>
      <c r="I304" t="s">
        <v>2468</v>
      </c>
      <c r="K304" t="s">
        <v>102</v>
      </c>
      <c r="L304" t="s">
        <v>101</v>
      </c>
      <c r="M304">
        <v>-1</v>
      </c>
      <c r="N304">
        <v>-1</v>
      </c>
      <c r="O304">
        <v>-1</v>
      </c>
      <c r="P304">
        <v>0</v>
      </c>
      <c r="Q304" s="3">
        <f>IF(R304&lt;&gt;"",VLOOKUP(R304,'ESO zone constants'!$E$3:$L$1002,8,FALSE),"")</f>
        <v>635</v>
      </c>
      <c r="R304" t="s">
        <v>489</v>
      </c>
      <c r="S304" s="28">
        <v>0</v>
      </c>
      <c r="T304" s="3" t="str">
        <f>VLOOKUP(S304,'LibSets constants'!$A$2:$B$16,2,FALSE)</f>
        <v>Included in base game</v>
      </c>
      <c r="U304" t="s">
        <v>2591</v>
      </c>
      <c r="W304" s="3" t="str">
        <f>IF(X304&lt;&gt;"",VLOOKUP(X304,'ESO zone constants'!$E$3:$L$1002,6,FALSE),"")</f>
        <v/>
      </c>
      <c r="AA304" s="3" t="str">
        <f>IF(AB304&lt;&gt;"",VLOOKUP(AB304,'ESO zone constants'!$E$3:$L$1002,6,FALSE),"")</f>
        <v/>
      </c>
      <c r="AE304" s="31" t="str">
        <f>IF(A304&lt;&gt;"",CONCATENATE("[",A304,"] = {wayshrines={")&amp;IF(M304&lt;&gt;"",CONCATENATE(M304,","),"")&amp;IF(N304&lt;&gt;"",CONCATENATE(N304,","),"")&amp;IF(O304&lt;&gt;"",CONCATENATE(O304,","),"")&amp;CONCATENATE("}")&amp;IF(VALUE(P304)&gt;0,CONCATENATE(", traitsNeeded=",P304),"")&amp;CONCATENATE(", dlcId=",S304,),"")</f>
        <v>[315] = {wayshrines={-1,-1,-1,}, dlcId=0</v>
      </c>
      <c r="AF304" s="31" t="str">
        <f>IF(A304&lt;&gt;"",IF(Q304&lt;&gt;"",CONCATENATE(", zoneIds={",Q304),"")&amp;IF(W304&lt;&gt;"",CONCATENATE(",",W304),"")&amp;IF(AA304&lt;&gt;"",CONCATENATE(",",AA304),"")&amp;IF(Q304&lt;&gt;"",CONCATENATE("}",""),"")&amp;IF(OR(K304="true",K304="false",K304&lt;&gt;""), CONCATENATE(", veteran=", K304), ""),"")</f>
        <v>, zoneIds={635}, veteran=true</v>
      </c>
      <c r="AG304" s="31" t="str">
        <f>IF(A304&lt;&gt;"",IF(I304="Trial",", isTrial=true",IF(I304="Arena",", isArena=true", IF(I304="Monster",", isMonster=true",""))) &amp; IF(L304="true", CONCATENATE(", multiTrialSet=true"), ""),"")</f>
        <v>, isArena=true</v>
      </c>
      <c r="AH304" s="31" t="str">
        <f>IF(C304&lt;&gt;"",CONCATENATE(" --",C304," / ",B304),"")</f>
        <v xml:space="preserve"> --Stinging Slashes / Stechende Schnitte</v>
      </c>
      <c r="AI304" s="31" t="str">
        <f>IF(A304&lt;&gt;"",IF(VALUE(P304)&gt;0,CONCATENATE("[",A304,"] = true,        --",C304, " / ", B304), ""),"")</f>
        <v/>
      </c>
    </row>
    <row r="305" spans="1:35" x14ac:dyDescent="0.25">
      <c r="A305" s="5">
        <v>432</v>
      </c>
      <c r="B305" t="s">
        <v>2441</v>
      </c>
      <c r="C305" t="s">
        <v>25</v>
      </c>
      <c r="D305" t="s">
        <v>2442</v>
      </c>
      <c r="I305" t="s">
        <v>2556</v>
      </c>
      <c r="J305">
        <v>3</v>
      </c>
      <c r="K305" t="s">
        <v>2465</v>
      </c>
      <c r="L305" t="s">
        <v>101</v>
      </c>
      <c r="M305">
        <v>-1</v>
      </c>
      <c r="N305">
        <v>-1</v>
      </c>
      <c r="O305">
        <v>-1</v>
      </c>
      <c r="P305">
        <v>0</v>
      </c>
      <c r="Q305" s="3">
        <f>IF(R305&lt;&gt;"",VLOOKUP(R305,'ESO zone constants'!$E$3:$L$1002,8,FALSE),"")</f>
        <v>1080</v>
      </c>
      <c r="R305" t="s">
        <v>64</v>
      </c>
      <c r="S305" s="28">
        <v>13</v>
      </c>
      <c r="T305" s="3" t="str">
        <f>VLOOKUP(S305,'LibSets constants'!$A$2:$B$16,2,FALSE)</f>
        <v>Wrathstone</v>
      </c>
      <c r="U305" t="s">
        <v>2580</v>
      </c>
      <c r="W305" s="3" t="str">
        <f>IF(X305&lt;&gt;"",VLOOKUP(X305,'ESO zone constants'!$E$3:$L$1002,6,FALSE),"")</f>
        <v/>
      </c>
      <c r="AA305" s="32" t="str">
        <f>IF(AB305&lt;&gt;"",VLOOKUP(AB305,'ESO zone constants'!$E$3:$L$1002,6,FALSE),"")</f>
        <v/>
      </c>
      <c r="AE305" s="31" t="str">
        <f>IF(A305&lt;&gt;"",CONCATENATE("[",A305,"] = {wayshrines={")&amp;IF(M305&lt;&gt;"",CONCATENATE(M305,","),"")&amp;IF(N305&lt;&gt;"",CONCATENATE(N305,","),"")&amp;IF(O305&lt;&gt;"",CONCATENATE(O305,","),"")&amp;CONCATENATE("}")&amp;IF(VALUE(P305)&gt;0,CONCATENATE(", traitsNeeded=",P305),"")&amp;CONCATENATE(", dlcId=",S305,),"")</f>
        <v>[432] = {wayshrines={-1,-1,-1,}, dlcId=13</v>
      </c>
      <c r="AF305" s="31" t="str">
        <f>IF(A305&lt;&gt;"",IF(Q305&lt;&gt;"",CONCATENATE(", zoneIds={",Q305),"")&amp;IF(W305&lt;&gt;"",CONCATENATE(",",W305),"")&amp;IF(AA305&lt;&gt;"",CONCATENATE(",",AA305),"")&amp;IF(Q305&lt;&gt;"",CONCATENATE("}",""),"")&amp;IF(OR(K305="true",K305="false",K305&lt;&gt;""), CONCATENATE(", veteran=", K305), ""),"")</f>
        <v>, zoneIds={1080}, veteran={EQUIP_TYPE_HEAD=true, EQUIP_TYPE_SHOULDERS=false}</v>
      </c>
      <c r="AG305" s="31" t="str">
        <f>IF(A305&lt;&gt;"",IF(I305="Trial",", isTrial=true",IF(I305="Arena",", isArena=true", IF(I305="Monster",", isMonster=true",""))) &amp; IF(L305="true", CONCATENATE(", multiTrialSet=true"), ""),"")</f>
        <v>, isMonster=true</v>
      </c>
      <c r="AH305" s="31" t="str">
        <f>IF(C305&lt;&gt;"",CONCATENATE(" --",C305," / ",B305),"")</f>
        <v xml:space="preserve"> --Stonekeeper / Steinwahrer</v>
      </c>
      <c r="AI305" s="31" t="str">
        <f>IF(A305&lt;&gt;"",IF(VALUE(P305)&gt;0,CONCATENATE("[",A305,"] = true,        --",C305, " / ", B305), ""),"")</f>
        <v/>
      </c>
    </row>
    <row r="306" spans="1:35" x14ac:dyDescent="0.25">
      <c r="A306" s="13">
        <v>93</v>
      </c>
      <c r="B306" t="s">
        <v>1599</v>
      </c>
      <c r="C306" t="s">
        <v>1601</v>
      </c>
      <c r="D306" t="s">
        <v>1600</v>
      </c>
      <c r="K306" t="s">
        <v>101</v>
      </c>
      <c r="L306" t="s">
        <v>101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constants'!$E$3:$L$1002,8,FALSE),"")</f>
        <v/>
      </c>
      <c r="S306" s="28">
        <v>0</v>
      </c>
      <c r="T306" s="3" t="str">
        <f>VLOOKUP(S306,'LibSets constants'!$A$2:$B$16,2,FALSE)</f>
        <v>Included in base game</v>
      </c>
      <c r="W306" s="3" t="str">
        <f>IF(X306&lt;&gt;"",VLOOKUP(X306,'ESO zone constants'!$E$3:$L$1002,6,FALSE),"")</f>
        <v/>
      </c>
      <c r="AA306" s="3" t="str">
        <f>IF(AB306&lt;&gt;"",VLOOKUP(AB306,'ESO zone constants'!$E$3:$L$1002,6,FALSE),"")</f>
        <v/>
      </c>
      <c r="AE306" s="31" t="str">
        <f>IF(A306&lt;&gt;"",CONCATENATE("[",A306,"] = {wayshrines={")&amp;IF(M306&lt;&gt;"",CONCATENATE(M306,","),"")&amp;IF(N306&lt;&gt;"",CONCATENATE(N306,","),"")&amp;IF(O306&lt;&gt;"",CONCATENATE(O306,","),"")&amp;CONCATENATE("}")&amp;IF(VALUE(P306)&gt;0,CONCATENATE(", traitsNeeded=",P306),"")&amp;CONCATENATE(", dlcId=",S306,),"")</f>
        <v>[93] = {wayshrines={-1,-1,-1,}, dlcId=0</v>
      </c>
      <c r="AF306" s="31" t="str">
        <f>IF(A306&lt;&gt;"",IF(Q306&lt;&gt;"",CONCATENATE(", zoneIds={",Q306),"")&amp;IF(W306&lt;&gt;"",CONCATENATE(",",W306),"")&amp;IF(AA306&lt;&gt;"",CONCATENATE(",",AA306),"")&amp;IF(Q306&lt;&gt;"",CONCATENATE("}",""),"")&amp;IF(OR(K306="true",K306="false",K306&lt;&gt;""), CONCATENATE(", veteran=", K306), ""),"")</f>
        <v>, veteran=false</v>
      </c>
      <c r="AG306" s="31" t="str">
        <f>IF(A306&lt;&gt;"",IF(I306="Trial",", isTrial=true",IF(I306="Arena",", isArena=true", IF(I306="Monster",", isMonster=true",""))) &amp; IF(L306="true", CONCATENATE(", multiTrialSet=true"), ""),"")</f>
        <v/>
      </c>
      <c r="AH306" s="31" t="str">
        <f>IF(C306&lt;&gt;"",CONCATENATE(" --",C306," / ",B306),"")</f>
        <v xml:space="preserve"> --Storm Knight's Plate / Wut des Sturmritters</v>
      </c>
      <c r="AI306" s="31" t="str">
        <f>IF(A306&lt;&gt;"",IF(VALUE(P306)&gt;0,CONCATENATE("[",A306,"] = true,        --",C306, " / ", B306), ""),"")</f>
        <v/>
      </c>
    </row>
    <row r="307" spans="1:35" x14ac:dyDescent="0.25">
      <c r="A307" s="13">
        <v>188</v>
      </c>
      <c r="B307" t="s">
        <v>1838</v>
      </c>
      <c r="C307" t="s">
        <v>1840</v>
      </c>
      <c r="D307" t="s">
        <v>1839</v>
      </c>
      <c r="K307" t="s">
        <v>101</v>
      </c>
      <c r="L307" t="s">
        <v>101</v>
      </c>
      <c r="M307">
        <v>-1</v>
      </c>
      <c r="N307">
        <v>-1</v>
      </c>
      <c r="O307">
        <v>-1</v>
      </c>
      <c r="P307">
        <v>0</v>
      </c>
      <c r="Q307" s="3">
        <f>IF(R307&lt;&gt;"",VLOOKUP(R307,'ESO zone constants'!$E$3:$L$1002,8,FALSE),"")</f>
        <v>131</v>
      </c>
      <c r="R307" t="s">
        <v>65</v>
      </c>
      <c r="S307" s="28">
        <v>0</v>
      </c>
      <c r="T307" s="3" t="str">
        <f>VLOOKUP(S307,'LibSets constants'!$A$2:$B$16,2,FALSE)</f>
        <v>Included in base game</v>
      </c>
      <c r="W307" s="3" t="str">
        <f>IF(X307&lt;&gt;"",VLOOKUP(X307,'ESO zone constants'!$E$3:$L$1002,6,FALSE),"")</f>
        <v/>
      </c>
      <c r="AA307" s="3" t="str">
        <f>IF(AB307&lt;&gt;"",VLOOKUP(AB307,'ESO zone constants'!$E$3:$L$1002,6,FALSE),"")</f>
        <v/>
      </c>
      <c r="AE307" s="31" t="str">
        <f>IF(A307&lt;&gt;"",CONCATENATE("[",A307,"] = {wayshrines={")&amp;IF(M307&lt;&gt;"",CONCATENATE(M307,","),"")&amp;IF(N307&lt;&gt;"",CONCATENATE(N307,","),"")&amp;IF(O307&lt;&gt;"",CONCATENATE(O307,","),"")&amp;CONCATENATE("}")&amp;IF(VALUE(P307)&gt;0,CONCATENATE(", traitsNeeded=",P307),"")&amp;CONCATENATE(", dlcId=",S307,),"")</f>
        <v>[188] = {wayshrines={-1,-1,-1,}, dlcId=0</v>
      </c>
      <c r="AF307" s="31" t="str">
        <f>IF(A307&lt;&gt;"",IF(Q307&lt;&gt;"",CONCATENATE(", zoneIds={",Q307),"")&amp;IF(W307&lt;&gt;"",CONCATENATE(",",W307),"")&amp;IF(AA307&lt;&gt;"",CONCATENATE(",",AA307),"")&amp;IF(Q307&lt;&gt;"",CONCATENATE("}",""),"")&amp;IF(OR(K307="true",K307="false",K307&lt;&gt;""), CONCATENATE(", veteran=", K307), ""),"")</f>
        <v>, zoneIds={131}, veteran=false</v>
      </c>
      <c r="AG307" s="31" t="str">
        <f>IF(A307&lt;&gt;"",IF(I307="Trial",", isTrial=true",IF(I307="Arena",", isArena=true", IF(I307="Monster",", isMonster=true",""))) &amp; IF(L307="true", CONCATENATE(", multiTrialSet=true"), ""),"")</f>
        <v/>
      </c>
      <c r="AH307" s="31" t="str">
        <f>IF(C307&lt;&gt;"",CONCATENATE(" --",C307," / ",B307),"")</f>
        <v xml:space="preserve"> --Storm Master / Sturmmeister</v>
      </c>
      <c r="AI307" s="31" t="str">
        <f>IF(A307&lt;&gt;"",IF(VALUE(P307)&gt;0,CONCATENATE("[",A307,"] = true,        --",C307, " / ", B307), ""),"")</f>
        <v/>
      </c>
    </row>
    <row r="308" spans="1:35" x14ac:dyDescent="0.25">
      <c r="A308" s="5">
        <v>275</v>
      </c>
      <c r="B308" t="s">
        <v>2023</v>
      </c>
      <c r="C308" t="s">
        <v>26</v>
      </c>
      <c r="D308" t="s">
        <v>2024</v>
      </c>
      <c r="I308" t="s">
        <v>2556</v>
      </c>
      <c r="J308">
        <v>1</v>
      </c>
      <c r="K308" t="s">
        <v>2465</v>
      </c>
      <c r="L308" t="s">
        <v>101</v>
      </c>
      <c r="M308">
        <v>-1</v>
      </c>
      <c r="N308">
        <v>-1</v>
      </c>
      <c r="O308">
        <v>-1</v>
      </c>
      <c r="P308">
        <v>0</v>
      </c>
      <c r="Q308" s="3">
        <f>IF(R308&lt;&gt;"",VLOOKUP(R308,'ESO zone constants'!$E$3:$L$1002,8,FALSE),"")</f>
        <v>131</v>
      </c>
      <c r="R308" t="s">
        <v>65</v>
      </c>
      <c r="S308" s="28">
        <v>0</v>
      </c>
      <c r="T308" s="3" t="str">
        <f>VLOOKUP(S308,'LibSets constants'!$A$2:$B$16,2,FALSE)</f>
        <v>Included in base game</v>
      </c>
      <c r="U308" t="s">
        <v>2581</v>
      </c>
      <c r="W308" s="3" t="str">
        <f>IF(X308&lt;&gt;"",VLOOKUP(X308,'ESO zone constants'!$E$3:$L$1002,6,FALSE),"")</f>
        <v/>
      </c>
      <c r="AA308" s="32" t="str">
        <f>IF(AB308&lt;&gt;"",VLOOKUP(AB308,'ESO zone constants'!$E$3:$L$1002,6,FALSE),"")</f>
        <v/>
      </c>
      <c r="AE308" s="31" t="str">
        <f>IF(A308&lt;&gt;"",CONCATENATE("[",A308,"] = {wayshrines={")&amp;IF(M308&lt;&gt;"",CONCATENATE(M308,","),"")&amp;IF(N308&lt;&gt;"",CONCATENATE(N308,","),"")&amp;IF(O308&lt;&gt;"",CONCATENATE(O308,","),"")&amp;CONCATENATE("}")&amp;IF(VALUE(P308)&gt;0,CONCATENATE(", traitsNeeded=",P308),"")&amp;CONCATENATE(", dlcId=",S308,),"")</f>
        <v>[275] = {wayshrines={-1,-1,-1,}, dlcId=0</v>
      </c>
      <c r="AF308" s="31" t="str">
        <f>IF(A308&lt;&gt;"",IF(Q308&lt;&gt;"",CONCATENATE(", zoneIds={",Q308),"")&amp;IF(W308&lt;&gt;"",CONCATENATE(",",W308),"")&amp;IF(AA308&lt;&gt;"",CONCATENATE(",",AA308),"")&amp;IF(Q308&lt;&gt;"",CONCATENATE("}",""),"")&amp;IF(OR(K308="true",K308="false",K308&lt;&gt;""), CONCATENATE(", veteran=", K308), ""),"")</f>
        <v>, zoneIds={131}, veteran={EQUIP_TYPE_HEAD=true, EQUIP_TYPE_SHOULDERS=false}</v>
      </c>
      <c r="AG308" s="31" t="str">
        <f>IF(A308&lt;&gt;"",IF(I308="Trial",", isTrial=true",IF(I308="Arena",", isArena=true", IF(I308="Monster",", isMonster=true",""))) &amp; IF(L308="true", CONCATENATE(", multiTrialSet=true"), ""),"")</f>
        <v>, isMonster=true</v>
      </c>
      <c r="AH308" s="31" t="str">
        <f>IF(C308&lt;&gt;"",CONCATENATE(" --",C308," / ",B308),"")</f>
        <v xml:space="preserve"> --Stormfist / Sturmfaust</v>
      </c>
      <c r="AI308" s="31" t="str">
        <f>IF(A308&lt;&gt;"",IF(VALUE(P308)&gt;0,CONCATENATE("[",A308,"] = true,        --",C308, " / ", B308), ""),"")</f>
        <v/>
      </c>
    </row>
    <row r="309" spans="1:35" x14ac:dyDescent="0.25">
      <c r="A309" s="13">
        <v>301</v>
      </c>
      <c r="B309" t="s">
        <v>2093</v>
      </c>
      <c r="C309" t="s">
        <v>2095</v>
      </c>
      <c r="D309" t="s">
        <v>2094</v>
      </c>
      <c r="K309" t="s">
        <v>101</v>
      </c>
      <c r="L309" t="s">
        <v>101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constants'!$E$3:$L$1002,8,FALSE),"")</f>
        <v/>
      </c>
      <c r="S309" s="28">
        <v>0</v>
      </c>
      <c r="T309" s="3" t="str">
        <f>VLOOKUP(S309,'LibSets constants'!$A$2:$B$16,2,FALSE)</f>
        <v>Included in base game</v>
      </c>
      <c r="W309" s="3" t="str">
        <f>IF(X309&lt;&gt;"",VLOOKUP(X309,'ESO zone constants'!$E$3:$L$1002,6,FALSE),"")</f>
        <v/>
      </c>
      <c r="AA309" s="3" t="str">
        <f>IF(AB309&lt;&gt;"",VLOOKUP(AB309,'ESO zone constants'!$E$3:$L$1002,6,FALSE),"")</f>
        <v/>
      </c>
      <c r="AE309" s="31" t="str">
        <f>IF(A309&lt;&gt;"",CONCATENATE("[",A309,"] = {wayshrines={")&amp;IF(M309&lt;&gt;"",CONCATENATE(M309,","),"")&amp;IF(N309&lt;&gt;"",CONCATENATE(N309,","),"")&amp;IF(O309&lt;&gt;"",CONCATENATE(O309,","),"")&amp;CONCATENATE("}")&amp;IF(VALUE(P309)&gt;0,CONCATENATE(", traitsNeeded=",P309),"")&amp;CONCATENATE(", dlcId=",S309,),"")</f>
        <v>[301] = {wayshrines={-1,-1,-1,}, dlcId=0</v>
      </c>
      <c r="AF309" s="31" t="str">
        <f>IF(A309&lt;&gt;"",IF(Q309&lt;&gt;"",CONCATENATE(", zoneIds={",Q309),"")&amp;IF(W309&lt;&gt;"",CONCATENATE(",",W309),"")&amp;IF(AA309&lt;&gt;"",CONCATENATE(",",AA309),"")&amp;IF(Q309&lt;&gt;"",CONCATENATE("}",""),"")&amp;IF(OR(K309="true",K309="false",K309&lt;&gt;""), CONCATENATE(", veteran=", K309), ""),"")</f>
        <v>, veteran=false</v>
      </c>
      <c r="AG309" s="31" t="str">
        <f>IF(A309&lt;&gt;"",IF(I309="Trial",", isTrial=true",IF(I309="Arena",", isArena=true", IF(I309="Monster",", isMonster=true",""))) &amp; IF(L309="true", CONCATENATE(", multiTrialSet=true"), ""),"")</f>
        <v/>
      </c>
      <c r="AH309" s="31" t="str">
        <f>IF(C309&lt;&gt;"",CONCATENATE(" --",C309," / ",B309),"")</f>
        <v xml:space="preserve"> --Strength of the Automaton / Stärke des Automaten</v>
      </c>
      <c r="AI309" s="31" t="str">
        <f>IF(A309&lt;&gt;"",IF(VALUE(P309)&gt;0,CONCATENATE("[",A309,"] = true,        --",C309, " / ", B309), ""),"")</f>
        <v/>
      </c>
    </row>
    <row r="310" spans="1:35" x14ac:dyDescent="0.25">
      <c r="A310" s="13">
        <v>68</v>
      </c>
      <c r="B310" t="s">
        <v>1524</v>
      </c>
      <c r="C310" t="s">
        <v>1526</v>
      </c>
      <c r="D310" t="s">
        <v>1525</v>
      </c>
      <c r="K310" t="s">
        <v>101</v>
      </c>
      <c r="L310" t="s">
        <v>101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constants'!$E$3:$L$1002,8,FALSE),"")</f>
        <v/>
      </c>
      <c r="S310" s="28">
        <v>0</v>
      </c>
      <c r="T310" s="3" t="str">
        <f>VLOOKUP(S310,'LibSets constants'!$A$2:$B$16,2,FALSE)</f>
        <v>Included in base game</v>
      </c>
      <c r="W310" s="3" t="str">
        <f>IF(X310&lt;&gt;"",VLOOKUP(X310,'ESO zone constants'!$E$3:$L$1002,6,FALSE),"")</f>
        <v/>
      </c>
      <c r="AA310" s="3" t="str">
        <f>IF(AB310&lt;&gt;"",VLOOKUP(AB310,'ESO zone constants'!$E$3:$L$1002,6,FALSE),"")</f>
        <v/>
      </c>
      <c r="AE310" s="31" t="str">
        <f>IF(A310&lt;&gt;"",CONCATENATE("[",A310,"] = {wayshrines={")&amp;IF(M310&lt;&gt;"",CONCATENATE(M310,","),"")&amp;IF(N310&lt;&gt;"",CONCATENATE(N310,","),"")&amp;IF(O310&lt;&gt;"",CONCATENATE(O310,","),"")&amp;CONCATENATE("}")&amp;IF(VALUE(P310)&gt;0,CONCATENATE(", traitsNeeded=",P310),"")&amp;CONCATENATE(", dlcId=",S310,),"")</f>
        <v>[68] = {wayshrines={-1,-1,-1,}, dlcId=0</v>
      </c>
      <c r="AF310" s="31" t="str">
        <f>IF(A310&lt;&gt;"",IF(Q310&lt;&gt;"",CONCATENATE(", zoneIds={",Q310),"")&amp;IF(W310&lt;&gt;"",CONCATENATE(",",W310),"")&amp;IF(AA310&lt;&gt;"",CONCATENATE(",",AA310),"")&amp;IF(Q310&lt;&gt;"",CONCATENATE("}",""),"")&amp;IF(OR(K310="true",K310="false",K310&lt;&gt;""), CONCATENATE(", veteran=", K310), ""),"")</f>
        <v>, veteran=false</v>
      </c>
      <c r="AG310" s="31" t="str">
        <f>IF(A310&lt;&gt;"",IF(I310="Trial",", isTrial=true",IF(I310="Arena",", isArena=true", IF(I310="Monster",", isMonster=true",""))) &amp; IF(L310="true", CONCATENATE(", multiTrialSet=true"), ""),"")</f>
        <v/>
      </c>
      <c r="AH310" s="31" t="str">
        <f>IF(C310&lt;&gt;"",CONCATENATE(" --",C310," / ",B310),"")</f>
        <v xml:space="preserve"> --Stygian / Stygier</v>
      </c>
      <c r="AI310" s="31" t="str">
        <f>IF(A310&lt;&gt;"",IF(VALUE(P310)&gt;0,CONCATENATE("[",A310,"] = true,        --",C310, " / ", B310), ""),"")</f>
        <v/>
      </c>
    </row>
    <row r="311" spans="1:35" x14ac:dyDescent="0.25">
      <c r="A311" s="13">
        <v>159</v>
      </c>
      <c r="B311" t="s">
        <v>1775</v>
      </c>
      <c r="C311" t="s">
        <v>1777</v>
      </c>
      <c r="D311" t="s">
        <v>1776</v>
      </c>
      <c r="K311" t="s">
        <v>101</v>
      </c>
      <c r="L311" t="s">
        <v>101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constants'!$E$3:$L$1002,8,FALSE),"")</f>
        <v/>
      </c>
      <c r="S311" s="28">
        <v>0</v>
      </c>
      <c r="T311" s="3" t="str">
        <f>VLOOKUP(S311,'LibSets constants'!$A$2:$B$16,2,FALSE)</f>
        <v>Included in base game</v>
      </c>
      <c r="W311" s="3" t="str">
        <f>IF(X311&lt;&gt;"",VLOOKUP(X311,'ESO zone constants'!$E$3:$L$1002,6,FALSE),"")</f>
        <v/>
      </c>
      <c r="AA311" s="3" t="str">
        <f>IF(AB311&lt;&gt;"",VLOOKUP(AB311,'ESO zone constants'!$E$3:$L$1002,6,FALSE),"")</f>
        <v/>
      </c>
      <c r="AE311" s="31" t="str">
        <f>IF(A311&lt;&gt;"",CONCATENATE("[",A311,"] = {wayshrines={")&amp;IF(M311&lt;&gt;"",CONCATENATE(M311,","),"")&amp;IF(N311&lt;&gt;"",CONCATENATE(N311,","),"")&amp;IF(O311&lt;&gt;"",CONCATENATE(O311,","),"")&amp;CONCATENATE("}")&amp;IF(VALUE(P311)&gt;0,CONCATENATE(", traitsNeeded=",P311),"")&amp;CONCATENATE(", dlcId=",S311,),"")</f>
        <v>[159] = {wayshrines={-1,-1,-1,}, dlcId=0</v>
      </c>
      <c r="AF311" s="31" t="str">
        <f>IF(A311&lt;&gt;"",IF(Q311&lt;&gt;"",CONCATENATE(", zoneIds={",Q311),"")&amp;IF(W311&lt;&gt;"",CONCATENATE(",",W311),"")&amp;IF(AA311&lt;&gt;"",CONCATENATE(",",AA311),"")&amp;IF(Q311&lt;&gt;"",CONCATENATE("}",""),"")&amp;IF(OR(K311="true",K311="false",K311&lt;&gt;""), CONCATENATE(", veteran=", K311), ""),"")</f>
        <v>, veteran=false</v>
      </c>
      <c r="AG311" s="31" t="str">
        <f>IF(A311&lt;&gt;"",IF(I311="Trial",", isTrial=true",IF(I311="Arena",", isArena=true", IF(I311="Monster",", isMonster=true",""))) &amp; IF(L311="true", CONCATENATE(", multiTrialSet=true"), ""),"")</f>
        <v/>
      </c>
      <c r="AH311" s="31" t="str">
        <f>IF(C311&lt;&gt;"",CONCATENATE(" --",C311," / ",B311),"")</f>
        <v xml:space="preserve"> --Sunderflame / Trennflamme</v>
      </c>
      <c r="AI311" s="31" t="str">
        <f>IF(A311&lt;&gt;"",IF(VALUE(P311)&gt;0,CONCATENATE("[",A311,"] = true,        --",C311, " / ", B311), ""),"")</f>
        <v/>
      </c>
    </row>
    <row r="312" spans="1:35" x14ac:dyDescent="0.25">
      <c r="A312" s="13">
        <v>187</v>
      </c>
      <c r="B312" t="s">
        <v>1835</v>
      </c>
      <c r="C312" t="s">
        <v>1837</v>
      </c>
      <c r="D312" t="s">
        <v>1836</v>
      </c>
      <c r="K312" t="s">
        <v>101</v>
      </c>
      <c r="L312" t="s">
        <v>101</v>
      </c>
      <c r="M312">
        <v>-1</v>
      </c>
      <c r="N312">
        <v>-1</v>
      </c>
      <c r="O312">
        <v>-1</v>
      </c>
      <c r="P312">
        <v>0</v>
      </c>
      <c r="Q312" s="3">
        <f>IF(R312&lt;&gt;"",VLOOKUP(R312,'ESO zone constants'!$E$3:$L$1002,8,FALSE),"")</f>
        <v>449</v>
      </c>
      <c r="R312" t="s">
        <v>48</v>
      </c>
      <c r="S312" s="28">
        <v>0</v>
      </c>
      <c r="T312" s="3" t="str">
        <f>VLOOKUP(S312,'LibSets constants'!$A$2:$B$16,2,FALSE)</f>
        <v>Included in base game</v>
      </c>
      <c r="W312" s="3" t="str">
        <f>IF(X312&lt;&gt;"",VLOOKUP(X312,'ESO zone constants'!$E$3:$L$1002,6,FALSE),"")</f>
        <v/>
      </c>
      <c r="AA312" s="3" t="str">
        <f>IF(AB312&lt;&gt;"",VLOOKUP(AB312,'ESO zone constants'!$E$3:$L$1002,6,FALSE),"")</f>
        <v/>
      </c>
      <c r="AE312" s="31" t="str">
        <f>IF(A312&lt;&gt;"",CONCATENATE("[",A312,"] = {wayshrines={")&amp;IF(M312&lt;&gt;"",CONCATENATE(M312,","),"")&amp;IF(N312&lt;&gt;"",CONCATENATE(N312,","),"")&amp;IF(O312&lt;&gt;"",CONCATENATE(O312,","),"")&amp;CONCATENATE("}")&amp;IF(VALUE(P312)&gt;0,CONCATENATE(", traitsNeeded=",P312),"")&amp;CONCATENATE(", dlcId=",S312,),"")</f>
        <v>[187] = {wayshrines={-1,-1,-1,}, dlcId=0</v>
      </c>
      <c r="AF312" s="31" t="str">
        <f>IF(A312&lt;&gt;"",IF(Q312&lt;&gt;"",CONCATENATE(", zoneIds={",Q312),"")&amp;IF(W312&lt;&gt;"",CONCATENATE(",",W312),"")&amp;IF(AA312&lt;&gt;"",CONCATENATE(",",AA312),"")&amp;IF(Q312&lt;&gt;"",CONCATENATE("}",""),"")&amp;IF(OR(K312="true",K312="false",K312&lt;&gt;""), CONCATENATE(", veteran=", K312), ""),"")</f>
        <v>, zoneIds={449}, veteran=false</v>
      </c>
      <c r="AG312" s="31" t="str">
        <f>IF(A312&lt;&gt;"",IF(I312="Trial",", isTrial=true",IF(I312="Arena",", isArena=true", IF(I312="Monster",", isMonster=true",""))) &amp; IF(L312="true", CONCATENATE(", multiTrialSet=true"), ""),"")</f>
        <v/>
      </c>
      <c r="AH312" s="31" t="str">
        <f>IF(C312&lt;&gt;"",CONCATENATE(" --",C312," / ",B312),"")</f>
        <v xml:space="preserve"> --Swamp Raider / Sumpfräuber</v>
      </c>
      <c r="AI312" s="31" t="str">
        <f>IF(A312&lt;&gt;"",IF(VALUE(P312)&gt;0,CONCATENATE("[",A312,"] = true,        --",C312, " / ", B312), ""),"")</f>
        <v/>
      </c>
    </row>
    <row r="313" spans="1:35" x14ac:dyDescent="0.25">
      <c r="A313" s="5">
        <v>267</v>
      </c>
      <c r="B313" t="s">
        <v>2011</v>
      </c>
      <c r="C313" t="s">
        <v>27</v>
      </c>
      <c r="D313" t="s">
        <v>2012</v>
      </c>
      <c r="I313" t="s">
        <v>2556</v>
      </c>
      <c r="J313">
        <v>2</v>
      </c>
      <c r="K313" t="s">
        <v>2465</v>
      </c>
      <c r="L313" t="s">
        <v>101</v>
      </c>
      <c r="M313">
        <v>-1</v>
      </c>
      <c r="N313">
        <v>-1</v>
      </c>
      <c r="O313">
        <v>-1</v>
      </c>
      <c r="P313">
        <v>0</v>
      </c>
      <c r="Q313" s="3">
        <f>IF(R313&lt;&gt;"",VLOOKUP(R313,'ESO zone constants'!$E$3:$L$1002,8,FALSE),"")</f>
        <v>144</v>
      </c>
      <c r="R313" t="s">
        <v>66</v>
      </c>
      <c r="S313" s="28">
        <v>0</v>
      </c>
      <c r="T313" s="3" t="str">
        <f>VLOOKUP(S313,'LibSets constants'!$A$2:$B$16,2,FALSE)</f>
        <v>Included in base game</v>
      </c>
      <c r="U313" t="s">
        <v>2582</v>
      </c>
      <c r="W313" s="3" t="str">
        <f>IF(X313&lt;&gt;"",VLOOKUP(X313,'ESO zone constants'!$E$3:$L$1002,6,FALSE),"")</f>
        <v/>
      </c>
      <c r="AA313" s="32" t="str">
        <f>IF(AB313&lt;&gt;"",VLOOKUP(AB313,'ESO zone constants'!$E$3:$L$1002,6,FALSE),"")</f>
        <v/>
      </c>
      <c r="AE313" s="31" t="str">
        <f>IF(A313&lt;&gt;"",CONCATENATE("[",A313,"] = {wayshrines={")&amp;IF(M313&lt;&gt;"",CONCATENATE(M313,","),"")&amp;IF(N313&lt;&gt;"",CONCATENATE(N313,","),"")&amp;IF(O313&lt;&gt;"",CONCATENATE(O313,","),"")&amp;CONCATENATE("}")&amp;IF(VALUE(P313)&gt;0,CONCATENATE(", traitsNeeded=",P313),"")&amp;CONCATENATE(", dlcId=",S313,),"")</f>
        <v>[267] = {wayshrines={-1,-1,-1,}, dlcId=0</v>
      </c>
      <c r="AF313" s="31" t="str">
        <f>IF(A313&lt;&gt;"",IF(Q313&lt;&gt;"",CONCATENATE(", zoneIds={",Q313),"")&amp;IF(W313&lt;&gt;"",CONCATENATE(",",W313),"")&amp;IF(AA313&lt;&gt;"",CONCATENATE(",",AA313),"")&amp;IF(Q313&lt;&gt;"",CONCATENATE("}",""),"")&amp;IF(OR(K313="true",K313="false",K313&lt;&gt;""), CONCATENATE(", veteran=", K313), ""),"")</f>
        <v>, zoneIds={144}, veteran={EQUIP_TYPE_HEAD=true, EQUIP_TYPE_SHOULDERS=false}</v>
      </c>
      <c r="AG313" s="31" t="str">
        <f>IF(A313&lt;&gt;"",IF(I313="Trial",", isTrial=true",IF(I313="Arena",", isArena=true", IF(I313="Monster",", isMonster=true",""))) &amp; IF(L313="true", CONCATENATE(", multiTrialSet=true"), ""),"")</f>
        <v>, isMonster=true</v>
      </c>
      <c r="AH313" s="31" t="str">
        <f>IF(C313&lt;&gt;"",CONCATENATE(" --",C313," / ",B313),"")</f>
        <v xml:space="preserve"> --Swarm Mother / Schwarmmutter</v>
      </c>
      <c r="AI313" s="31" t="str">
        <f>IF(A313&lt;&gt;"",IF(VALUE(P313)&gt;0,CONCATENATE("[",A313,"] = true,        --",C313, " / ", B313), ""),"")</f>
        <v/>
      </c>
    </row>
    <row r="314" spans="1:35" x14ac:dyDescent="0.25">
      <c r="A314" s="13">
        <v>310</v>
      </c>
      <c r="B314" t="s">
        <v>2116</v>
      </c>
      <c r="C314" t="s">
        <v>2118</v>
      </c>
      <c r="D314" t="s">
        <v>2117</v>
      </c>
      <c r="K314" t="s">
        <v>101</v>
      </c>
      <c r="L314" t="s">
        <v>101</v>
      </c>
      <c r="M314">
        <v>-1</v>
      </c>
      <c r="N314">
        <v>-1</v>
      </c>
      <c r="O314">
        <v>-1</v>
      </c>
      <c r="P314">
        <v>0</v>
      </c>
      <c r="Q314" s="3" t="str">
        <f>IF(R314&lt;&gt;"",VLOOKUP(R314,'ESO zone constants'!$E$3:$L$1002,8,FALSE),"")</f>
        <v/>
      </c>
      <c r="S314" s="28">
        <v>0</v>
      </c>
      <c r="T314" s="3" t="str">
        <f>VLOOKUP(S314,'LibSets constants'!$A$2:$B$16,2,FALSE)</f>
        <v>Included in base game</v>
      </c>
      <c r="W314" s="3" t="str">
        <f>IF(X314&lt;&gt;"",VLOOKUP(X314,'ESO zone constants'!$E$3:$L$1002,6,FALSE),"")</f>
        <v/>
      </c>
      <c r="AA314" s="3" t="str">
        <f>IF(AB314&lt;&gt;"",VLOOKUP(AB314,'ESO zone constants'!$E$3:$L$1002,6,FALSE),"")</f>
        <v/>
      </c>
      <c r="AE314" s="31" t="str">
        <f>IF(A314&lt;&gt;"",CONCATENATE("[",A314,"] = {wayshrines={")&amp;IF(M314&lt;&gt;"",CONCATENATE(M314,","),"")&amp;IF(N314&lt;&gt;"",CONCATENATE(N314,","),"")&amp;IF(O314&lt;&gt;"",CONCATENATE(O314,","),"")&amp;CONCATENATE("}")&amp;IF(VALUE(P314)&gt;0,CONCATENATE(", traitsNeeded=",P314),"")&amp;CONCATENATE(", dlcId=",S314,),"")</f>
        <v>[310] = {wayshrines={-1,-1,-1,}, dlcId=0</v>
      </c>
      <c r="AF314" s="31" t="str">
        <f>IF(A314&lt;&gt;"",IF(Q314&lt;&gt;"",CONCATENATE(", zoneIds={",Q314),"")&amp;IF(W314&lt;&gt;"",CONCATENATE(",",W314),"")&amp;IF(AA314&lt;&gt;"",CONCATENATE(",",AA314),"")&amp;IF(Q314&lt;&gt;"",CONCATENATE("}",""),"")&amp;IF(OR(K314="true",K314="false",K314&lt;&gt;""), CONCATENATE(", veteran=", K314), ""),"")</f>
        <v>, veteran=false</v>
      </c>
      <c r="AG314" s="31" t="str">
        <f>IF(A314&lt;&gt;"",IF(I314="Trial",", isTrial=true",IF(I314="Arena",", isArena=true", IF(I314="Monster",", isMonster=true",""))) &amp; IF(L314="true", CONCATENATE(", multiTrialSet=true"), ""),"")</f>
        <v/>
      </c>
      <c r="AH314" s="31" t="str">
        <f>IF(C314&lt;&gt;"",CONCATENATE(" --",C314," / ",B314),"")</f>
        <v xml:space="preserve"> --Sword Dancer / Schwerttänzer</v>
      </c>
      <c r="AI314" s="31" t="str">
        <f>IF(A314&lt;&gt;"",IF(VALUE(P314)&gt;0,CONCATENATE("[",A314,"] = true,        --",C314, " / ", B314), ""),"")</f>
        <v/>
      </c>
    </row>
    <row r="315" spans="1:35" x14ac:dyDescent="0.25">
      <c r="A315" s="13">
        <v>283</v>
      </c>
      <c r="B315" t="s">
        <v>2039</v>
      </c>
      <c r="C315" t="s">
        <v>2041</v>
      </c>
      <c r="D315" t="s">
        <v>2040</v>
      </c>
      <c r="K315" t="s">
        <v>101</v>
      </c>
      <c r="L315" t="s">
        <v>101</v>
      </c>
      <c r="M315">
        <v>-1</v>
      </c>
      <c r="N315">
        <v>-1</v>
      </c>
      <c r="O315">
        <v>-1</v>
      </c>
      <c r="P315">
        <v>0</v>
      </c>
      <c r="Q315" s="3" t="str">
        <f>IF(R315&lt;&gt;"",VLOOKUP(R315,'ESO zone constants'!$E$3:$L$1002,8,FALSE),"")</f>
        <v/>
      </c>
      <c r="S315" s="28">
        <v>0</v>
      </c>
      <c r="T315" s="3" t="str">
        <f>VLOOKUP(S315,'LibSets constants'!$A$2:$B$16,2,FALSE)</f>
        <v>Included in base game</v>
      </c>
      <c r="W315" s="3" t="str">
        <f>IF(X315&lt;&gt;"",VLOOKUP(X315,'ESO zone constants'!$E$3:$L$1002,6,FALSE),"")</f>
        <v/>
      </c>
      <c r="AA315" s="3" t="str">
        <f>IF(AB315&lt;&gt;"",VLOOKUP(AB315,'ESO zone constants'!$E$3:$L$1002,6,FALSE),"")</f>
        <v/>
      </c>
      <c r="AE315" s="31" t="str">
        <f>IF(A315&lt;&gt;"",CONCATENATE("[",A315,"] = {wayshrines={")&amp;IF(M315&lt;&gt;"",CONCATENATE(M315,","),"")&amp;IF(N315&lt;&gt;"",CONCATENATE(N315,","),"")&amp;IF(O315&lt;&gt;"",CONCATENATE(O315,","),"")&amp;CONCATENATE("}")&amp;IF(VALUE(P315)&gt;0,CONCATENATE(", traitsNeeded=",P315),"")&amp;CONCATENATE(", dlcId=",S315,),"")</f>
        <v>[283] = {wayshrines={-1,-1,-1,}, dlcId=0</v>
      </c>
      <c r="AF315" s="31" t="str">
        <f>IF(A315&lt;&gt;"",IF(Q315&lt;&gt;"",CONCATENATE(", zoneIds={",Q315),"")&amp;IF(W315&lt;&gt;"",CONCATENATE(",",W315),"")&amp;IF(AA315&lt;&gt;"",CONCATENATE(",",AA315),"")&amp;IF(Q315&lt;&gt;"",CONCATENATE("}",""),"")&amp;IF(OR(K315="true",K315="false",K315&lt;&gt;""), CONCATENATE(", veteran=", K315), ""),"")</f>
        <v>, veteran=false</v>
      </c>
      <c r="AG315" s="31" t="str">
        <f>IF(A315&lt;&gt;"",IF(I315="Trial",", isTrial=true",IF(I315="Arena",", isArena=true", IF(I315="Monster",", isMonster=true",""))) &amp; IF(L315="true", CONCATENATE(", multiTrialSet=true"), ""),"")</f>
        <v/>
      </c>
      <c r="AH315" s="31" t="str">
        <f>IF(C315&lt;&gt;"",CONCATENATE(" --",C315," / ",B315),"")</f>
        <v xml:space="preserve"> --Sword-Singer / Schwertsänger</v>
      </c>
      <c r="AI315" s="31" t="str">
        <f>IF(A315&lt;&gt;"",IF(VALUE(P315)&gt;0,CONCATENATE("[",A315,"] = true,        --",C315, " / ", B315), ""),"")</f>
        <v/>
      </c>
    </row>
    <row r="316" spans="1:35" x14ac:dyDescent="0.25">
      <c r="A316" s="5">
        <v>436</v>
      </c>
      <c r="B316" t="s">
        <v>2452</v>
      </c>
      <c r="C316" t="s">
        <v>28</v>
      </c>
      <c r="D316" t="s">
        <v>2453</v>
      </c>
      <c r="I316" t="s">
        <v>2556</v>
      </c>
      <c r="J316">
        <v>3</v>
      </c>
      <c r="K316" t="s">
        <v>2465</v>
      </c>
      <c r="L316" t="s">
        <v>101</v>
      </c>
      <c r="M316">
        <v>-1</v>
      </c>
      <c r="N316">
        <v>-1</v>
      </c>
      <c r="O316">
        <v>-1</v>
      </c>
      <c r="P316">
        <v>0</v>
      </c>
      <c r="Q316" s="3">
        <f>IF(R316&lt;&gt;"",VLOOKUP(R316,'ESO zone constants'!$E$3:$L$1002,8,FALSE),"")</f>
        <v>1081</v>
      </c>
      <c r="R316" t="s">
        <v>67</v>
      </c>
      <c r="S316" s="28">
        <v>13</v>
      </c>
      <c r="T316" s="3" t="str">
        <f>VLOOKUP(S316,'LibSets constants'!$A$2:$B$16,2,FALSE)</f>
        <v>Wrathstone</v>
      </c>
      <c r="U316" t="s">
        <v>2583</v>
      </c>
      <c r="W316" s="3" t="str">
        <f>IF(X316&lt;&gt;"",VLOOKUP(X316,'ESO zone constants'!$E$3:$L$1002,6,FALSE),"")</f>
        <v/>
      </c>
      <c r="AA316" s="32" t="str">
        <f>IF(AB316&lt;&gt;"",VLOOKUP(AB316,'ESO zone constants'!$E$3:$L$1002,6,FALSE),"")</f>
        <v/>
      </c>
      <c r="AE316" s="31" t="str">
        <f>IF(A316&lt;&gt;"",CONCATENATE("[",A316,"] = {wayshrines={")&amp;IF(M316&lt;&gt;"",CONCATENATE(M316,","),"")&amp;IF(N316&lt;&gt;"",CONCATENATE(N316,","),"")&amp;IF(O316&lt;&gt;"",CONCATENATE(O316,","),"")&amp;CONCATENATE("}")&amp;IF(VALUE(P316)&gt;0,CONCATENATE(", traitsNeeded=",P316),"")&amp;CONCATENATE(", dlcId=",S316,),"")</f>
        <v>[436] = {wayshrines={-1,-1,-1,}, dlcId=13</v>
      </c>
      <c r="AF316" s="31" t="str">
        <f>IF(A316&lt;&gt;"",IF(Q316&lt;&gt;"",CONCATENATE(", zoneIds={",Q316),"")&amp;IF(W316&lt;&gt;"",CONCATENATE(",",W316),"")&amp;IF(AA316&lt;&gt;"",CONCATENATE(",",AA316),"")&amp;IF(Q316&lt;&gt;"",CONCATENATE("}",""),"")&amp;IF(OR(K316="true",K316="false",K316&lt;&gt;""), CONCATENATE(", veteran=", K316), ""),"")</f>
        <v>, zoneIds={1081}, veteran={EQUIP_TYPE_HEAD=true, EQUIP_TYPE_SHOULDERS=false}</v>
      </c>
      <c r="AG316" s="31" t="str">
        <f>IF(A316&lt;&gt;"",IF(I316="Trial",", isTrial=true",IF(I316="Arena",", isArena=true", IF(I316="Monster",", isMonster=true",""))) &amp; IF(L316="true", CONCATENATE(", multiTrialSet=true"), ""),"")</f>
        <v>, isMonster=true</v>
      </c>
      <c r="AH316" s="31" t="str">
        <f>IF(C316&lt;&gt;"",CONCATENATE(" --",C316," / ",B316),"")</f>
        <v xml:space="preserve"> --Symphony of Blades / Sinfonie der Klingen</v>
      </c>
      <c r="AI316" s="31" t="str">
        <f>IF(A316&lt;&gt;"",IF(VALUE(P316)&gt;0,CONCATENATE("[",A316,"] = true,        --",C316, " / ", B316), ""),"")</f>
        <v/>
      </c>
    </row>
    <row r="317" spans="1:35" x14ac:dyDescent="0.25">
      <c r="A317" s="13">
        <v>57</v>
      </c>
      <c r="B317" t="s">
        <v>1491</v>
      </c>
      <c r="C317" t="s">
        <v>1493</v>
      </c>
      <c r="D317" t="s">
        <v>1492</v>
      </c>
      <c r="K317" t="s">
        <v>101</v>
      </c>
      <c r="L317" t="s">
        <v>101</v>
      </c>
      <c r="M317">
        <v>-1</v>
      </c>
      <c r="N317">
        <v>-1</v>
      </c>
      <c r="O317">
        <v>-1</v>
      </c>
      <c r="P317">
        <v>0</v>
      </c>
      <c r="Q317" s="3" t="str">
        <f>IF(R317&lt;&gt;"",VLOOKUP(R317,'ESO zone constants'!$E$3:$L$1002,8,FALSE),"")</f>
        <v/>
      </c>
      <c r="S317" s="28">
        <v>0</v>
      </c>
      <c r="T317" s="3" t="str">
        <f>VLOOKUP(S317,'LibSets constants'!$A$2:$B$16,2,FALSE)</f>
        <v>Included in base game</v>
      </c>
      <c r="W317" s="3" t="str">
        <f>IF(X317&lt;&gt;"",VLOOKUP(X317,'ESO zone constants'!$E$3:$L$1002,6,FALSE),"")</f>
        <v/>
      </c>
      <c r="AA317" s="3" t="str">
        <f>IF(AB317&lt;&gt;"",VLOOKUP(AB317,'ESO zone constants'!$E$3:$L$1002,6,FALSE),"")</f>
        <v/>
      </c>
      <c r="AE317" s="31" t="str">
        <f>IF(A317&lt;&gt;"",CONCATENATE("[",A317,"] = {wayshrines={")&amp;IF(M317&lt;&gt;"",CONCATENATE(M317,","),"")&amp;IF(N317&lt;&gt;"",CONCATENATE(N317,","),"")&amp;IF(O317&lt;&gt;"",CONCATENATE(O317,","),"")&amp;CONCATENATE("}")&amp;IF(VALUE(P317)&gt;0,CONCATENATE(", traitsNeeded=",P317),"")&amp;CONCATENATE(", dlcId=",S317,),"")</f>
        <v>[57] = {wayshrines={-1,-1,-1,}, dlcId=0</v>
      </c>
      <c r="AF317" s="31" t="str">
        <f>IF(A317&lt;&gt;"",IF(Q317&lt;&gt;"",CONCATENATE(", zoneIds={",Q317),"")&amp;IF(W317&lt;&gt;"",CONCATENATE(",",W317),"")&amp;IF(AA317&lt;&gt;"",CONCATENATE(",",AA317),"")&amp;IF(Q317&lt;&gt;"",CONCATENATE("}",""),"")&amp;IF(OR(K317="true",K317="false",K317&lt;&gt;""), CONCATENATE(", veteran=", K317), ""),"")</f>
        <v>, veteran=false</v>
      </c>
      <c r="AG317" s="31" t="str">
        <f>IF(A317&lt;&gt;"",IF(I317="Trial",", isTrial=true",IF(I317="Arena",", isArena=true", IF(I317="Monster",", isMonster=true",""))) &amp; IF(L317="true", CONCATENATE(", multiTrialSet=true"), ""),"")</f>
        <v/>
      </c>
      <c r="AH317" s="31" t="str">
        <f>IF(C317&lt;&gt;"",CONCATENATE(" --",C317," / ",B317),"")</f>
        <v xml:space="preserve"> --Syrabane's Grip / Syrabanns Griff</v>
      </c>
      <c r="AI317" s="31" t="str">
        <f>IF(A317&lt;&gt;"",IF(VALUE(P317)&gt;0,CONCATENATE("[",A317,"] = true,        --",C317, " / ", B317), ""),"")</f>
        <v/>
      </c>
    </row>
    <row r="318" spans="1:35" x14ac:dyDescent="0.25">
      <c r="A318" s="13">
        <v>228</v>
      </c>
      <c r="B318" t="s">
        <v>1923</v>
      </c>
      <c r="C318" t="s">
        <v>1925</v>
      </c>
      <c r="D318" t="s">
        <v>1924</v>
      </c>
      <c r="K318" t="s">
        <v>101</v>
      </c>
      <c r="L318" t="s">
        <v>101</v>
      </c>
      <c r="M318">
        <v>-1</v>
      </c>
      <c r="N318">
        <v>-1</v>
      </c>
      <c r="O318">
        <v>-1</v>
      </c>
      <c r="P318">
        <v>0</v>
      </c>
      <c r="Q318" s="3" t="str">
        <f>IF(R318&lt;&gt;"",VLOOKUP(R318,'ESO zone constants'!$E$3:$L$1002,8,FALSE),"")</f>
        <v/>
      </c>
      <c r="S318" s="28">
        <v>0</v>
      </c>
      <c r="T318" s="3" t="str">
        <f>VLOOKUP(S318,'LibSets constants'!$A$2:$B$16,2,FALSE)</f>
        <v>Included in base game</v>
      </c>
      <c r="W318" s="3" t="str">
        <f>IF(X318&lt;&gt;"",VLOOKUP(X318,'ESO zone constants'!$E$3:$L$1002,6,FALSE),"")</f>
        <v/>
      </c>
      <c r="AA318" s="3" t="str">
        <f>IF(AB318&lt;&gt;"",VLOOKUP(AB318,'ESO zone constants'!$E$3:$L$1002,6,FALSE),"")</f>
        <v/>
      </c>
      <c r="AE318" s="31" t="str">
        <f>IF(A318&lt;&gt;"",CONCATENATE("[",A318,"] = {wayshrines={")&amp;IF(M318&lt;&gt;"",CONCATENATE(M318,","),"")&amp;IF(N318&lt;&gt;"",CONCATENATE(N318,","),"")&amp;IF(O318&lt;&gt;"",CONCATENATE(O318,","),"")&amp;CONCATENATE("}")&amp;IF(VALUE(P318)&gt;0,CONCATENATE(", traitsNeeded=",P318),"")&amp;CONCATENATE(", dlcId=",S318,),"")</f>
        <v>[228] = {wayshrines={-1,-1,-1,}, dlcId=0</v>
      </c>
      <c r="AF318" s="31" t="str">
        <f>IF(A318&lt;&gt;"",IF(Q318&lt;&gt;"",CONCATENATE(", zoneIds={",Q318),"")&amp;IF(W318&lt;&gt;"",CONCATENATE(",",W318),"")&amp;IF(AA318&lt;&gt;"",CONCATENATE(",",AA318),"")&amp;IF(Q318&lt;&gt;"",CONCATENATE("}",""),"")&amp;IF(OR(K318="true",K318="false",K318&lt;&gt;""), CONCATENATE(", veteran=", K318), ""),"")</f>
        <v>, veteran=false</v>
      </c>
      <c r="AG318" s="31" t="str">
        <f>IF(A318&lt;&gt;"",IF(I318="Trial",", isTrial=true",IF(I318="Arena",", isArena=true", IF(I318="Monster",", isMonster=true",""))) &amp; IF(L318="true", CONCATENATE(", multiTrialSet=true"), ""),"")</f>
        <v/>
      </c>
      <c r="AH318" s="31" t="str">
        <f>IF(C318&lt;&gt;"",CONCATENATE(" --",C318," / ",B318),"")</f>
        <v xml:space="preserve"> --Syvarra's Scales / Syvarras Schuppen</v>
      </c>
      <c r="AI318" s="31" t="str">
        <f>IF(A318&lt;&gt;"",IF(VALUE(P318)&gt;0,CONCATENATE("[",A318,"] = true,        --",C318, " / ", B318), ""),"")</f>
        <v/>
      </c>
    </row>
    <row r="319" spans="1:35" x14ac:dyDescent="0.25">
      <c r="A319" s="5">
        <v>224</v>
      </c>
      <c r="B319" t="s">
        <v>1911</v>
      </c>
      <c r="C319" t="s">
        <v>1913</v>
      </c>
      <c r="D319" t="s">
        <v>1912</v>
      </c>
      <c r="I319" t="str">
        <f t="array" ref="I319">IF(VALUE(P319)&gt;0,"Crafted",IF(OR(EXACT(A319,'LibSets constants'!#REF!)),"Monster",IF(OR(EXACT(A319,'LibSets constants'!#REF!)),"Trial",IF(OR(EXACT(A319,'LibSets constants'!#REF!)),"Arena",IF(OR(EXACT(A319,'LibSets constants'!$H$2:$H$99)),"Overland","")))))</f>
        <v>Crafted</v>
      </c>
      <c r="K319" t="s">
        <v>101</v>
      </c>
      <c r="L319" t="s">
        <v>101</v>
      </c>
      <c r="M319">
        <v>257</v>
      </c>
      <c r="N319">
        <v>257</v>
      </c>
      <c r="O319">
        <v>257</v>
      </c>
      <c r="P319">
        <v>5</v>
      </c>
      <c r="Q319" s="3" t="str">
        <f>IF(R319&lt;&gt;"",VLOOKUP(R319,'ESO zone constants'!$E$3:$L$1002,8,FALSE),"")</f>
        <v/>
      </c>
      <c r="S319" s="28">
        <v>3</v>
      </c>
      <c r="T319" s="3" t="str">
        <f>VLOOKUP(S319,'LibSets constants'!$A$2:$B$16,2,FALSE)</f>
        <v>Thieves Guild</v>
      </c>
      <c r="U319" s="21" t="s">
        <v>2592</v>
      </c>
      <c r="W319" s="3" t="str">
        <f>IF(X319&lt;&gt;"",VLOOKUP(X319,'ESO zone constants'!$E$3:$L$1002,6,FALSE),"")</f>
        <v/>
      </c>
      <c r="AA319" s="3" t="str">
        <f>IF(AB319&lt;&gt;"",VLOOKUP(AB319,'ESO zone constants'!$E$3:$L$1002,6,FALSE),"")</f>
        <v/>
      </c>
      <c r="AE319" s="31" t="str">
        <f>IF(A319&lt;&gt;"",CONCATENATE("[",A319,"] = {wayshrines={")&amp;IF(M319&lt;&gt;"",CONCATENATE(M319,","),"")&amp;IF(N319&lt;&gt;"",CONCATENATE(N319,","),"")&amp;IF(O319&lt;&gt;"",CONCATENATE(O319,","),"")&amp;CONCATENATE("}")&amp;IF(VALUE(P319)&gt;0,CONCATENATE(", traitsNeeded=",P319),"")&amp;CONCATENATE(", dlcId=",S319,),"")</f>
        <v>[224] = {wayshrines={257,257,257,}, traitsNeeded=5, dlcId=3</v>
      </c>
      <c r="AF319" s="31" t="str">
        <f>IF(A319&lt;&gt;"",IF(Q319&lt;&gt;"",CONCATENATE(", zoneIds={",Q319),"")&amp;IF(W319&lt;&gt;"",CONCATENATE(",",W319),"")&amp;IF(AA319&lt;&gt;"",CONCATENATE(",",AA319),"")&amp;IF(Q319&lt;&gt;"",CONCATENATE("}",""),"")&amp;IF(OR(K319="true",K319="false",K319&lt;&gt;""), CONCATENATE(", veteran=", K319), ""),"")</f>
        <v>, veteran=false</v>
      </c>
      <c r="AG319" s="31" t="str">
        <f>IF(A319&lt;&gt;"",IF(I319="Trial",", isTrial=true",IF(I319="Arena",", isArena=true", IF(I319="Monster",", isMonster=true",""))) &amp; IF(L319="true", CONCATENATE(", multiTrialSet=true"), ""),"")</f>
        <v/>
      </c>
      <c r="AH319" s="31" t="str">
        <f>IF(C319&lt;&gt;"",CONCATENATE(" --",C319," / ",B319),"")</f>
        <v xml:space="preserve"> --Tava's Favor / Tavas Gunst</v>
      </c>
      <c r="AI319" s="31" t="str">
        <f>IF(A319&lt;&gt;"",IF(VALUE(P319)&gt;0,CONCATENATE("[",A319,"] = true,        --",C319, " / ", B319), ""),"")</f>
        <v>[224] = true,        --Tava's Favor / Tavas Gunst</v>
      </c>
    </row>
    <row r="320" spans="1:35" x14ac:dyDescent="0.25">
      <c r="A320" s="13">
        <v>97</v>
      </c>
      <c r="B320" t="s">
        <v>1611</v>
      </c>
      <c r="C320" t="s">
        <v>1613</v>
      </c>
      <c r="D320" t="s">
        <v>1612</v>
      </c>
      <c r="K320" t="s">
        <v>101</v>
      </c>
      <c r="L320" t="s">
        <v>101</v>
      </c>
      <c r="M320">
        <v>-1</v>
      </c>
      <c r="N320">
        <v>-1</v>
      </c>
      <c r="O320">
        <v>-1</v>
      </c>
      <c r="P320">
        <v>0</v>
      </c>
      <c r="Q320" s="3" t="str">
        <f>IF(R320&lt;&gt;"",VLOOKUP(R320,'ESO zone constants'!$E$3:$L$1002,8,FALSE),"")</f>
        <v/>
      </c>
      <c r="S320" s="28">
        <v>0</v>
      </c>
      <c r="T320" s="3" t="str">
        <f>VLOOKUP(S320,'LibSets constants'!$A$2:$B$16,2,FALSE)</f>
        <v>Included in base game</v>
      </c>
      <c r="W320" s="3" t="str">
        <f>IF(X320&lt;&gt;"",VLOOKUP(X320,'ESO zone constants'!$E$3:$L$1002,6,FALSE),"")</f>
        <v/>
      </c>
      <c r="AA320" s="3" t="str">
        <f>IF(AB320&lt;&gt;"",VLOOKUP(AB320,'ESO zone constants'!$E$3:$L$1002,6,FALSE),"")</f>
        <v/>
      </c>
      <c r="AE320" s="31" t="str">
        <f>IF(A320&lt;&gt;"",CONCATENATE("[",A320,"] = {wayshrines={")&amp;IF(M320&lt;&gt;"",CONCATENATE(M320,","),"")&amp;IF(N320&lt;&gt;"",CONCATENATE(N320,","),"")&amp;IF(O320&lt;&gt;"",CONCATENATE(O320,","),"")&amp;CONCATENATE("}")&amp;IF(VALUE(P320)&gt;0,CONCATENATE(", traitsNeeded=",P320),"")&amp;CONCATENATE(", dlcId=",S320,),"")</f>
        <v>[97] = {wayshrines={-1,-1,-1,}, dlcId=0</v>
      </c>
      <c r="AF320" s="31" t="str">
        <f>IF(A320&lt;&gt;"",IF(Q320&lt;&gt;"",CONCATENATE(", zoneIds={",Q320),"")&amp;IF(W320&lt;&gt;"",CONCATENATE(",",W320),"")&amp;IF(AA320&lt;&gt;"",CONCATENATE(",",AA320),"")&amp;IF(Q320&lt;&gt;"",CONCATENATE("}",""),"")&amp;IF(OR(K320="true",K320="false",K320&lt;&gt;""), CONCATENATE(", veteran=", K320), ""),"")</f>
        <v>, veteran=false</v>
      </c>
      <c r="AG320" s="31" t="str">
        <f>IF(A320&lt;&gt;"",IF(I320="Trial",", isTrial=true",IF(I320="Arena",", isArena=true", IF(I320="Monster",", isMonster=true",""))) &amp; IF(L320="true", CONCATENATE(", multiTrialSet=true"), ""),"")</f>
        <v/>
      </c>
      <c r="AH320" s="31" t="str">
        <f>IF(C320&lt;&gt;"",CONCATENATE(" --",C320," / ",B320),"")</f>
        <v xml:space="preserve"> --The Arch-Mage / Erzmagier</v>
      </c>
      <c r="AI320" s="31" t="str">
        <f>IF(A320&lt;&gt;"",IF(VALUE(P320)&gt;0,CONCATENATE("[",A320,"] = true,        --",C320, " / ", B320), ""),"")</f>
        <v/>
      </c>
    </row>
    <row r="321" spans="1:35" x14ac:dyDescent="0.25">
      <c r="A321" s="13">
        <v>116</v>
      </c>
      <c r="B321" t="s">
        <v>1664</v>
      </c>
      <c r="C321" t="s">
        <v>1666</v>
      </c>
      <c r="D321" t="s">
        <v>1665</v>
      </c>
      <c r="K321" t="s">
        <v>101</v>
      </c>
      <c r="L321" t="s">
        <v>101</v>
      </c>
      <c r="M321">
        <v>-1</v>
      </c>
      <c r="N321">
        <v>-1</v>
      </c>
      <c r="O321">
        <v>-1</v>
      </c>
      <c r="P321">
        <v>0</v>
      </c>
      <c r="Q321" s="3" t="str">
        <f>IF(R321&lt;&gt;"",VLOOKUP(R321,'ESO zone constants'!$E$3:$L$1002,8,FALSE),"")</f>
        <v/>
      </c>
      <c r="S321" s="28">
        <v>0</v>
      </c>
      <c r="T321" s="3" t="str">
        <f>VLOOKUP(S321,'LibSets constants'!$A$2:$B$16,2,FALSE)</f>
        <v>Included in base game</v>
      </c>
      <c r="W321" s="3" t="str">
        <f>IF(X321&lt;&gt;"",VLOOKUP(X321,'ESO zone constants'!$E$3:$L$1002,6,FALSE),"")</f>
        <v/>
      </c>
      <c r="AA321" s="3" t="str">
        <f>IF(AB321&lt;&gt;"",VLOOKUP(AB321,'ESO zone constants'!$E$3:$L$1002,6,FALSE),"")</f>
        <v/>
      </c>
      <c r="AE321" s="31" t="str">
        <f>IF(A321&lt;&gt;"",CONCATENATE("[",A321,"] = {wayshrines={")&amp;IF(M321&lt;&gt;"",CONCATENATE(M321,","),"")&amp;IF(N321&lt;&gt;"",CONCATENATE(N321,","),"")&amp;IF(O321&lt;&gt;"",CONCATENATE(O321,","),"")&amp;CONCATENATE("}")&amp;IF(VALUE(P321)&gt;0,CONCATENATE(", traitsNeeded=",P321),"")&amp;CONCATENATE(", dlcId=",S321,),"")</f>
        <v>[116] = {wayshrines={-1,-1,-1,}, dlcId=0</v>
      </c>
      <c r="AF321" s="31" t="str">
        <f>IF(A321&lt;&gt;"",IF(Q321&lt;&gt;"",CONCATENATE(", zoneIds={",Q321),"")&amp;IF(W321&lt;&gt;"",CONCATENATE(",",W321),"")&amp;IF(AA321&lt;&gt;"",CONCATENATE(",",AA321),"")&amp;IF(Q321&lt;&gt;"",CONCATENATE("}",""),"")&amp;IF(OR(K321="true",K321="false",K321&lt;&gt;""), CONCATENATE(", veteran=", K321), ""),"")</f>
        <v>, veteran=false</v>
      </c>
      <c r="AG321" s="31" t="str">
        <f>IF(A321&lt;&gt;"",IF(I321="Trial",", isTrial=true",IF(I321="Arena",", isArena=true", IF(I321="Monster",", isMonster=true",""))) &amp; IF(L321="true", CONCATENATE(", multiTrialSet=true"), ""),"")</f>
        <v/>
      </c>
      <c r="AH321" s="31" t="str">
        <f>IF(C321&lt;&gt;"",CONCATENATE(" --",C321," / ",B321),"")</f>
        <v xml:space="preserve"> --The Destruction Suite / Garnitur der Zerstörung</v>
      </c>
      <c r="AI321" s="31" t="str">
        <f>IF(A321&lt;&gt;"",IF(VALUE(P321)&gt;0,CONCATENATE("[",A321,"] = true,        --",C321, " / ", B321), ""),"")</f>
        <v/>
      </c>
    </row>
    <row r="322" spans="1:35" x14ac:dyDescent="0.25">
      <c r="A322" s="13">
        <v>53</v>
      </c>
      <c r="B322" t="s">
        <v>1479</v>
      </c>
      <c r="C322" t="s">
        <v>1481</v>
      </c>
      <c r="D322" t="s">
        <v>1480</v>
      </c>
      <c r="K322" t="s">
        <v>101</v>
      </c>
      <c r="L322" t="s">
        <v>101</v>
      </c>
      <c r="M322">
        <v>-1</v>
      </c>
      <c r="N322">
        <v>-1</v>
      </c>
      <c r="O322">
        <v>-1</v>
      </c>
      <c r="P322">
        <v>0</v>
      </c>
      <c r="Q322" s="3" t="str">
        <f>IF(R322&lt;&gt;"",VLOOKUP(R322,'ESO zone constants'!$E$3:$L$1002,8,FALSE),"")</f>
        <v/>
      </c>
      <c r="S322" s="28">
        <v>0</v>
      </c>
      <c r="T322" s="3" t="str">
        <f>VLOOKUP(S322,'LibSets constants'!$A$2:$B$16,2,FALSE)</f>
        <v>Included in base game</v>
      </c>
      <c r="W322" s="3" t="str">
        <f>IF(X322&lt;&gt;"",VLOOKUP(X322,'ESO zone constants'!$E$3:$L$1002,6,FALSE),"")</f>
        <v/>
      </c>
      <c r="AA322" s="3" t="str">
        <f>IF(AB322&lt;&gt;"",VLOOKUP(AB322,'ESO zone constants'!$E$3:$L$1002,6,FALSE),"")</f>
        <v/>
      </c>
      <c r="AE322" s="31" t="str">
        <f>IF(A322&lt;&gt;"",CONCATENATE("[",A322,"] = {wayshrines={")&amp;IF(M322&lt;&gt;"",CONCATENATE(M322,","),"")&amp;IF(N322&lt;&gt;"",CONCATENATE(N322,","),"")&amp;IF(O322&lt;&gt;"",CONCATENATE(O322,","),"")&amp;CONCATENATE("}")&amp;IF(VALUE(P322)&gt;0,CONCATENATE(", traitsNeeded=",P322),"")&amp;CONCATENATE(", dlcId=",S322,),"")</f>
        <v>[53] = {wayshrines={-1,-1,-1,}, dlcId=0</v>
      </c>
      <c r="AF322" s="31" t="str">
        <f>IF(A322&lt;&gt;"",IF(Q322&lt;&gt;"",CONCATENATE(", zoneIds={",Q322),"")&amp;IF(W322&lt;&gt;"",CONCATENATE(",",W322),"")&amp;IF(AA322&lt;&gt;"",CONCATENATE(",",AA322),"")&amp;IF(Q322&lt;&gt;"",CONCATENATE("}",""),"")&amp;IF(OR(K322="true",K322="false",K322&lt;&gt;""), CONCATENATE(", veteran=", K322), ""),"")</f>
        <v>, veteran=false</v>
      </c>
      <c r="AG322" s="31" t="str">
        <f>IF(A322&lt;&gt;"",IF(I322="Trial",", isTrial=true",IF(I322="Arena",", isArena=true", IF(I322="Monster",", isMonster=true",""))) &amp; IF(L322="true", CONCATENATE(", multiTrialSet=true"), ""),"")</f>
        <v/>
      </c>
      <c r="AH322" s="31" t="str">
        <f>IF(C322&lt;&gt;"",CONCATENATE(" --",C322," / ",B322),"")</f>
        <v xml:space="preserve"> --The Ice Furnace / Eisschmiede</v>
      </c>
      <c r="AI322" s="31" t="str">
        <f>IF(A322&lt;&gt;"",IF(VALUE(P322)&gt;0,CONCATENATE("[",A322,"] = true,        --",C322, " / ", B322), ""),"")</f>
        <v/>
      </c>
    </row>
    <row r="323" spans="1:35" x14ac:dyDescent="0.25">
      <c r="A323" s="13">
        <v>63</v>
      </c>
      <c r="B323" t="s">
        <v>1509</v>
      </c>
      <c r="C323" t="s">
        <v>1511</v>
      </c>
      <c r="D323" t="s">
        <v>1510</v>
      </c>
      <c r="K323" t="s">
        <v>101</v>
      </c>
      <c r="L323" t="s">
        <v>101</v>
      </c>
      <c r="M323">
        <v>-1</v>
      </c>
      <c r="N323">
        <v>-1</v>
      </c>
      <c r="O323">
        <v>-1</v>
      </c>
      <c r="P323">
        <v>0</v>
      </c>
      <c r="Q323" s="3" t="str">
        <f>IF(R323&lt;&gt;"",VLOOKUP(R323,'ESO zone constants'!$E$3:$L$1002,8,FALSE),"")</f>
        <v/>
      </c>
      <c r="S323" s="28">
        <v>0</v>
      </c>
      <c r="T323" s="3" t="str">
        <f>VLOOKUP(S323,'LibSets constants'!$A$2:$B$16,2,FALSE)</f>
        <v>Included in base game</v>
      </c>
      <c r="W323" s="3" t="str">
        <f>IF(X323&lt;&gt;"",VLOOKUP(X323,'ESO zone constants'!$E$3:$L$1002,6,FALSE),"")</f>
        <v/>
      </c>
      <c r="AA323" s="3" t="str">
        <f>IF(AB323&lt;&gt;"",VLOOKUP(AB323,'ESO zone constants'!$E$3:$L$1002,6,FALSE),"")</f>
        <v/>
      </c>
      <c r="AE323" s="31" t="str">
        <f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dlcId=",S323,),"")</f>
        <v>[63] = {wayshrines={-1,-1,-1,}, dlcId=0</v>
      </c>
      <c r="AF323" s="31" t="str">
        <f>IF(A323&lt;&gt;"",IF(Q323&lt;&gt;"",CONCATENATE(", zoneIds={",Q323),"")&amp;IF(W323&lt;&gt;"",CONCATENATE(",",W323),"")&amp;IF(AA323&lt;&gt;"",CONCATENATE(",",AA323),"")&amp;IF(Q323&lt;&gt;"",CONCATENATE("}",""),"")&amp;IF(OR(K323="true",K323="false",K323&lt;&gt;""), CONCATENATE(", veteran=", K323), ""),"")</f>
        <v>, veteran=false</v>
      </c>
      <c r="AG323" s="31" t="str">
        <f>IF(A323&lt;&gt;"",IF(I323="Trial",", isTrial=true",IF(I323="Arena",", isArena=true", IF(I323="Monster",", isMonster=true",""))) &amp; IF(L323="true", CONCATENATE(", multiTrialSet=true"), ""),"")</f>
        <v/>
      </c>
      <c r="AH323" s="31" t="str">
        <f>IF(C323&lt;&gt;"",CONCATENATE(" --",C323," / ",B323),"")</f>
        <v xml:space="preserve"> --The Juggernaut / Koloss</v>
      </c>
      <c r="AI323" s="31" t="str">
        <f>IF(A323&lt;&gt;"",IF(VALUE(P323)&gt;0,CONCATENATE("[",A323,"] = true,        --",C323, " / ", B323), ""),"")</f>
        <v/>
      </c>
    </row>
    <row r="324" spans="1:35" x14ac:dyDescent="0.25">
      <c r="A324" s="5" t="s">
        <v>2467</v>
      </c>
      <c r="B324" t="s">
        <v>2471</v>
      </c>
      <c r="C324" t="s">
        <v>2470</v>
      </c>
      <c r="H324" t="s">
        <v>2510</v>
      </c>
      <c r="I324" t="s">
        <v>2468</v>
      </c>
      <c r="K324" t="s">
        <v>102</v>
      </c>
      <c r="L324" t="s">
        <v>101</v>
      </c>
      <c r="M324">
        <v>-1</v>
      </c>
      <c r="N324">
        <v>-1</v>
      </c>
      <c r="O324">
        <v>-1</v>
      </c>
      <c r="P324">
        <v>0</v>
      </c>
      <c r="Q324" s="3">
        <f>IF(R324&lt;&gt;"",VLOOKUP(R324,'ESO zone constants'!$E$3:$L$1002,8,FALSE),"")</f>
        <v>677</v>
      </c>
      <c r="R324" t="s">
        <v>499</v>
      </c>
      <c r="S324" s="28">
        <v>2</v>
      </c>
      <c r="T324" s="3" t="str">
        <f>VLOOKUP(S324,'LibSets constants'!$A$2:$B$16,2,FALSE)</f>
        <v>Orsinium</v>
      </c>
      <c r="U324" t="s">
        <v>2591</v>
      </c>
      <c r="W324" s="3" t="str">
        <f>IF(X324&lt;&gt;"",VLOOKUP(X324,'ESO zone constants'!$E$3:$L$1002,6,FALSE),"")</f>
        <v/>
      </c>
      <c r="AA324" s="3" t="str">
        <f>IF(AB324&lt;&gt;"",VLOOKUP(AB324,'ESO zone constants'!$E$3:$L$1002,6,FALSE),"")</f>
        <v/>
      </c>
      <c r="AE324" s="31" t="str">
        <f>IF(A324&lt;&gt;"",CONCATENATE("[",A324,"] = {wayshrines={")&amp;IF(M324&lt;&gt;"",CONCATENATE(M324,","),"")&amp;IF(N324&lt;&gt;"",CONCATENATE(N324,","),"")&amp;IF(O324&lt;&gt;"",CONCATENATE(O324,","),"")&amp;CONCATENATE("}")&amp;IF(VALUE(P324)&gt;0,CONCATENATE(", traitsNeeded=",P324),"")&amp;CONCATENATE(", dlcId=",S324,),"")</f>
        <v>[???] = {wayshrines={-1,-1,-1,}, dlcId=2</v>
      </c>
      <c r="AF324" s="31" t="str">
        <f>IF(A324&lt;&gt;"",IF(Q324&lt;&gt;"",CONCATENATE(", zoneIds={",Q324),"")&amp;IF(W324&lt;&gt;"",CONCATENATE(",",W324),"")&amp;IF(AA324&lt;&gt;"",CONCATENATE(",",AA324),"")&amp;IF(Q324&lt;&gt;"",CONCATENATE("}",""),"")&amp;IF(OR(K324="true",K324="false",K324&lt;&gt;""), CONCATENATE(", veteran=", K324), ""),"")</f>
        <v>, zoneIds={677}, veteran=true</v>
      </c>
      <c r="AG324" s="31" t="str">
        <f>IF(A324&lt;&gt;"",IF(I324="Trial",", isTrial=true",IF(I324="Arena",", isArena=true", IF(I324="Monster",", isMonster=true",""))) &amp; IF(L324="true", CONCATENATE(", multiTrialSet=true"), ""),"")</f>
        <v>, isArena=true</v>
      </c>
      <c r="AH324" s="31" t="str">
        <f>IF(C324&lt;&gt;"",CONCATENATE(" --",C324," / ",B324),"")</f>
        <v xml:space="preserve"> --The Maelstrom's Axe / Axt des Mahlstroms</v>
      </c>
      <c r="AI324" s="31" t="str">
        <f>IF(A324&lt;&gt;"",IF(VALUE(P324)&gt;0,CONCATENATE("[",A324,"] = true,        --",C324, " / ", B324), ""),"")</f>
        <v/>
      </c>
    </row>
    <row r="325" spans="1:35" x14ac:dyDescent="0.25">
      <c r="A325" s="5" t="s">
        <v>2467</v>
      </c>
      <c r="B325" t="s">
        <v>2506</v>
      </c>
      <c r="C325" t="s">
        <v>2507</v>
      </c>
      <c r="H325" t="s">
        <v>2510</v>
      </c>
      <c r="I325" t="s">
        <v>2468</v>
      </c>
      <c r="K325" t="s">
        <v>102</v>
      </c>
      <c r="L325" t="s">
        <v>101</v>
      </c>
      <c r="M325">
        <v>-1</v>
      </c>
      <c r="N325">
        <v>-1</v>
      </c>
      <c r="O325">
        <v>-1</v>
      </c>
      <c r="P325">
        <v>0</v>
      </c>
      <c r="Q325" s="3">
        <f>IF(R325&lt;&gt;"",VLOOKUP(R325,'ESO zone constants'!$E$3:$L$1002,8,FALSE),"")</f>
        <v>677</v>
      </c>
      <c r="R325" t="s">
        <v>499</v>
      </c>
      <c r="S325" s="28">
        <v>2</v>
      </c>
      <c r="T325" s="3" t="str">
        <f>VLOOKUP(S325,'LibSets constants'!$A$2:$B$16,2,FALSE)</f>
        <v>Orsinium</v>
      </c>
      <c r="U325" t="s">
        <v>2591</v>
      </c>
      <c r="W325" s="3" t="str">
        <f>IF(X325&lt;&gt;"",VLOOKUP(X325,'ESO zone constants'!$E$3:$L$1002,6,FALSE),"")</f>
        <v/>
      </c>
      <c r="AA325" s="3" t="str">
        <f>IF(AB325&lt;&gt;"",VLOOKUP(AB325,'ESO zone constants'!$E$3:$L$1002,6,FALSE),"")</f>
        <v/>
      </c>
      <c r="AE325" s="31" t="str">
        <f>IF(A325&lt;&gt;"",CONCATENATE("[",A325,"] = {wayshrines={")&amp;IF(M325&lt;&gt;"",CONCATENATE(M325,","),"")&amp;IF(N325&lt;&gt;"",CONCATENATE(N325,","),"")&amp;IF(O325&lt;&gt;"",CONCATENATE(O325,","),"")&amp;CONCATENATE("}")&amp;IF(VALUE(P325)&gt;0,CONCATENATE(", traitsNeeded=",P325),"")&amp;CONCATENATE(", dlcId=",S325,),"")</f>
        <v>[???] = {wayshrines={-1,-1,-1,}, dlcId=2</v>
      </c>
      <c r="AF325" s="31" t="str">
        <f>IF(A325&lt;&gt;"",IF(Q325&lt;&gt;"",CONCATENATE(", zoneIds={",Q325),"")&amp;IF(W325&lt;&gt;"",CONCATENATE(",",W325),"")&amp;IF(AA325&lt;&gt;"",CONCATENATE(",",AA325),"")&amp;IF(Q325&lt;&gt;"",CONCATENATE("}",""),"")&amp;IF(OR(K325="true",K325="false",K325&lt;&gt;""), CONCATENATE(", veteran=", K325), ""),"")</f>
        <v>, zoneIds={677}, veteran=true</v>
      </c>
      <c r="AG325" s="31" t="str">
        <f>IF(A325&lt;&gt;"",IF(I325="Trial",", isTrial=true",IF(I325="Arena",", isArena=true", IF(I325="Monster",", isMonster=true",""))) &amp; IF(L325="true", CONCATENATE(", multiTrialSet=true"), ""),"")</f>
        <v>, isArena=true</v>
      </c>
      <c r="AH325" s="31" t="str">
        <f>IF(C325&lt;&gt;"",CONCATENATE(" --",C325," / ",B325),"")</f>
        <v xml:space="preserve"> --The Maelstrom's Battle Axe / Streitaxt des Mahlstroms</v>
      </c>
      <c r="AI325" s="31" t="str">
        <f>IF(A325&lt;&gt;"",IF(VALUE(P325)&gt;0,CONCATENATE("[",A325,"] = true,        --",C325, " / ", B325), ""),"")</f>
        <v/>
      </c>
    </row>
    <row r="326" spans="1:35" x14ac:dyDescent="0.25">
      <c r="A326" s="5" t="s">
        <v>2467</v>
      </c>
      <c r="B326" t="s">
        <v>2480</v>
      </c>
      <c r="C326" t="s">
        <v>2481</v>
      </c>
      <c r="H326" t="s">
        <v>2510</v>
      </c>
      <c r="I326" t="s">
        <v>2468</v>
      </c>
      <c r="K326" t="s">
        <v>102</v>
      </c>
      <c r="L326" t="s">
        <v>101</v>
      </c>
      <c r="M326">
        <v>-1</v>
      </c>
      <c r="N326">
        <v>-1</v>
      </c>
      <c r="O326">
        <v>-1</v>
      </c>
      <c r="P326">
        <v>0</v>
      </c>
      <c r="Q326" s="3">
        <f>IF(R326&lt;&gt;"",VLOOKUP(R326,'ESO zone constants'!$E$3:$L$1002,8,FALSE),"")</f>
        <v>677</v>
      </c>
      <c r="R326" t="s">
        <v>499</v>
      </c>
      <c r="S326" s="28">
        <v>2</v>
      </c>
      <c r="T326" s="3" t="str">
        <f>VLOOKUP(S326,'LibSets constants'!$A$2:$B$16,2,FALSE)</f>
        <v>Orsinium</v>
      </c>
      <c r="U326" t="s">
        <v>2591</v>
      </c>
      <c r="W326" s="3" t="str">
        <f>IF(X326&lt;&gt;"",VLOOKUP(X326,'ESO zone constants'!$E$3:$L$1002,6,FALSE),"")</f>
        <v/>
      </c>
      <c r="AA326" s="3" t="str">
        <f>IF(AB326&lt;&gt;"",VLOOKUP(AB326,'ESO zone constants'!$E$3:$L$1002,6,FALSE),"")</f>
        <v/>
      </c>
      <c r="AE326" s="31" t="str">
        <f>IF(A326&lt;&gt;"",CONCATENATE("[",A326,"] = {wayshrines={")&amp;IF(M326&lt;&gt;"",CONCATENATE(M326,","),"")&amp;IF(N326&lt;&gt;"",CONCATENATE(N326,","),"")&amp;IF(O326&lt;&gt;"",CONCATENATE(O326,","),"")&amp;CONCATENATE("}")&amp;IF(VALUE(P326)&gt;0,CONCATENATE(", traitsNeeded=",P326),"")&amp;CONCATENATE(", dlcId=",S326,),"")</f>
        <v>[???] = {wayshrines={-1,-1,-1,}, dlcId=2</v>
      </c>
      <c r="AF326" s="31" t="str">
        <f>IF(A326&lt;&gt;"",IF(Q326&lt;&gt;"",CONCATENATE(", zoneIds={",Q326),"")&amp;IF(W326&lt;&gt;"",CONCATENATE(",",W326),"")&amp;IF(AA326&lt;&gt;"",CONCATENATE(",",AA326),"")&amp;IF(Q326&lt;&gt;"",CONCATENATE("}",""),"")&amp;IF(OR(K326="true",K326="false",K326&lt;&gt;""), CONCATENATE(", veteran=", K326), ""),"")</f>
        <v>, zoneIds={677}, veteran=true</v>
      </c>
      <c r="AG326" s="31" t="str">
        <f>IF(A326&lt;&gt;"",IF(I326="Trial",", isTrial=true",IF(I326="Arena",", isArena=true", IF(I326="Monster",", isMonster=true",""))) &amp; IF(L326="true", CONCATENATE(", multiTrialSet=true"), ""),"")</f>
        <v>, isArena=true</v>
      </c>
      <c r="AH326" s="31" t="str">
        <f>IF(C326&lt;&gt;"",CONCATENATE(" --",C326," / ",B326),"")</f>
        <v xml:space="preserve"> --The Maelstrom's Bow / Bogen des Mahlstroms</v>
      </c>
      <c r="AI326" s="31" t="str">
        <f>IF(A326&lt;&gt;"",IF(VALUE(P326)&gt;0,CONCATENATE("[",A326,"] = true,        --",C326, " / ", B326), ""),"")</f>
        <v/>
      </c>
    </row>
    <row r="327" spans="1:35" x14ac:dyDescent="0.25">
      <c r="A327" s="5" t="s">
        <v>2467</v>
      </c>
      <c r="B327" t="s">
        <v>2484</v>
      </c>
      <c r="C327" t="s">
        <v>2485</v>
      </c>
      <c r="H327" t="s">
        <v>2510</v>
      </c>
      <c r="I327" t="s">
        <v>2468</v>
      </c>
      <c r="K327" t="s">
        <v>102</v>
      </c>
      <c r="L327" t="s">
        <v>101</v>
      </c>
      <c r="M327">
        <v>-1</v>
      </c>
      <c r="N327">
        <v>-1</v>
      </c>
      <c r="O327">
        <v>-1</v>
      </c>
      <c r="P327">
        <v>0</v>
      </c>
      <c r="Q327" s="3">
        <f>IF(R327&lt;&gt;"",VLOOKUP(R327,'ESO zone constants'!$E$3:$L$1002,8,FALSE),"")</f>
        <v>677</v>
      </c>
      <c r="R327" t="s">
        <v>499</v>
      </c>
      <c r="S327" s="28">
        <v>2</v>
      </c>
      <c r="T327" s="3" t="str">
        <f>VLOOKUP(S327,'LibSets constants'!$A$2:$B$16,2,FALSE)</f>
        <v>Orsinium</v>
      </c>
      <c r="U327" t="s">
        <v>2591</v>
      </c>
      <c r="W327" s="3" t="str">
        <f>IF(X327&lt;&gt;"",VLOOKUP(X327,'ESO zone constants'!$E$3:$L$1002,6,FALSE),"")</f>
        <v/>
      </c>
      <c r="AA327" s="3" t="str">
        <f>IF(AB327&lt;&gt;"",VLOOKUP(AB327,'ESO zone constants'!$E$3:$L$1002,6,FALSE),"")</f>
        <v/>
      </c>
      <c r="AE327" s="31" t="str">
        <f>IF(A327&lt;&gt;"",CONCATENATE("[",A327,"] = {wayshrines={")&amp;IF(M327&lt;&gt;"",CONCATENATE(M327,","),"")&amp;IF(N327&lt;&gt;"",CONCATENATE(N327,","),"")&amp;IF(O327&lt;&gt;"",CONCATENATE(O327,","),"")&amp;CONCATENATE("}")&amp;IF(VALUE(P327)&gt;0,CONCATENATE(", traitsNeeded=",P327),"")&amp;CONCATENATE(", dlcId=",S327,),"")</f>
        <v>[???] = {wayshrines={-1,-1,-1,}, dlcId=2</v>
      </c>
      <c r="AF327" s="31" t="str">
        <f>IF(A327&lt;&gt;"",IF(Q327&lt;&gt;"",CONCATENATE(", zoneIds={",Q327),"")&amp;IF(W327&lt;&gt;"",CONCATENATE(",",W327),"")&amp;IF(AA327&lt;&gt;"",CONCATENATE(",",AA327),"")&amp;IF(Q327&lt;&gt;"",CONCATENATE("}",""),"")&amp;IF(OR(K327="true",K327="false",K327&lt;&gt;""), CONCATENATE(", veteran=", K327), ""),"")</f>
        <v>, zoneIds={677}, veteran=true</v>
      </c>
      <c r="AG327" s="31" t="str">
        <f>IF(A327&lt;&gt;"",IF(I327="Trial",", isTrial=true",IF(I327="Arena",", isArena=true", IF(I327="Monster",", isMonster=true",""))) &amp; IF(L327="true", CONCATENATE(", multiTrialSet=true"), ""),"")</f>
        <v>, isArena=true</v>
      </c>
      <c r="AH327" s="31" t="str">
        <f>IF(C327&lt;&gt;"",CONCATENATE(" --",C327," / ",B327),"")</f>
        <v xml:space="preserve"> --The Maelstrom's Dagger / Dolch des Mahlstroms</v>
      </c>
      <c r="AI327" s="31" t="str">
        <f>IF(A327&lt;&gt;"",IF(VALUE(P327)&gt;0,CONCATENATE("[",A327,"] = true,        --",C327, " / ", B327), ""),"")</f>
        <v/>
      </c>
    </row>
    <row r="328" spans="1:35" x14ac:dyDescent="0.25">
      <c r="A328" s="5" t="s">
        <v>2467</v>
      </c>
      <c r="B328" t="s">
        <v>2472</v>
      </c>
      <c r="C328" t="s">
        <v>2473</v>
      </c>
      <c r="H328" t="s">
        <v>2510</v>
      </c>
      <c r="I328" t="s">
        <v>2468</v>
      </c>
      <c r="K328" t="s">
        <v>102</v>
      </c>
      <c r="L328" t="s">
        <v>101</v>
      </c>
      <c r="M328">
        <v>-1</v>
      </c>
      <c r="N328">
        <v>-1</v>
      </c>
      <c r="O328">
        <v>-1</v>
      </c>
      <c r="P328">
        <v>0</v>
      </c>
      <c r="Q328" s="3">
        <f>IF(R328&lt;&gt;"",VLOOKUP(R328,'ESO zone constants'!$E$3:$L$1002,8,FALSE),"")</f>
        <v>677</v>
      </c>
      <c r="R328" t="s">
        <v>499</v>
      </c>
      <c r="S328" s="28">
        <v>2</v>
      </c>
      <c r="T328" s="3" t="str">
        <f>VLOOKUP(S328,'LibSets constants'!$A$2:$B$16,2,FALSE)</f>
        <v>Orsinium</v>
      </c>
      <c r="U328" t="s">
        <v>2591</v>
      </c>
      <c r="W328" s="3" t="str">
        <f>IF(X328&lt;&gt;"",VLOOKUP(X328,'ESO zone constants'!$E$3:$L$1002,6,FALSE),"")</f>
        <v/>
      </c>
      <c r="AA328" s="3" t="str">
        <f>IF(AB328&lt;&gt;"",VLOOKUP(AB328,'ESO zone constants'!$E$3:$L$1002,6,FALSE),"")</f>
        <v/>
      </c>
      <c r="AE328" s="31" t="str">
        <f>IF(A328&lt;&gt;"",CONCATENATE("[",A328,"] = {wayshrines={")&amp;IF(M328&lt;&gt;"",CONCATENATE(M328,","),"")&amp;IF(N328&lt;&gt;"",CONCATENATE(N328,","),"")&amp;IF(O328&lt;&gt;"",CONCATENATE(O328,","),"")&amp;CONCATENATE("}")&amp;IF(VALUE(P328)&gt;0,CONCATENATE(", traitsNeeded=",P328),"")&amp;CONCATENATE(", dlcId=",S328,),"")</f>
        <v>[???] = {wayshrines={-1,-1,-1,}, dlcId=2</v>
      </c>
      <c r="AF328" s="31" t="str">
        <f>IF(A328&lt;&gt;"",IF(Q328&lt;&gt;"",CONCATENATE(", zoneIds={",Q328),"")&amp;IF(W328&lt;&gt;"",CONCATENATE(",",W328),"")&amp;IF(AA328&lt;&gt;"",CONCATENATE(",",AA328),"")&amp;IF(Q328&lt;&gt;"",CONCATENATE("}",""),"")&amp;IF(OR(K328="true",K328="false",K328&lt;&gt;""), CONCATENATE(", veteran=", K328), ""),"")</f>
        <v>, zoneIds={677}, veteran=true</v>
      </c>
      <c r="AG328" s="31" t="str">
        <f>IF(A328&lt;&gt;"",IF(I328="Trial",", isTrial=true",IF(I328="Arena",", isArena=true", IF(I328="Monster",", isMonster=true",""))) &amp; IF(L328="true", CONCATENATE(", multiTrialSet=true"), ""),"")</f>
        <v>, isArena=true</v>
      </c>
      <c r="AH328" s="31" t="str">
        <f>IF(C328&lt;&gt;"",CONCATENATE(" --",C328," / ",B328),"")</f>
        <v xml:space="preserve"> --The Maelstrom's Greatsword / Bidenhänder des Mahlstroms</v>
      </c>
      <c r="AI328" s="31" t="str">
        <f>IF(A328&lt;&gt;"",IF(VALUE(P328)&gt;0,CONCATENATE("[",A328,"] = true,        --",C328, " / ", B328), ""),"")</f>
        <v/>
      </c>
    </row>
    <row r="329" spans="1:35" x14ac:dyDescent="0.25">
      <c r="A329" s="5" t="s">
        <v>2467</v>
      </c>
      <c r="B329" t="s">
        <v>2494</v>
      </c>
      <c r="C329" t="s">
        <v>2495</v>
      </c>
      <c r="H329" t="s">
        <v>2510</v>
      </c>
      <c r="I329" t="s">
        <v>2468</v>
      </c>
      <c r="K329" t="s">
        <v>102</v>
      </c>
      <c r="L329" t="s">
        <v>101</v>
      </c>
      <c r="M329">
        <v>-1</v>
      </c>
      <c r="N329">
        <v>-1</v>
      </c>
      <c r="O329">
        <v>-1</v>
      </c>
      <c r="P329">
        <v>0</v>
      </c>
      <c r="Q329" s="3">
        <f>IF(R329&lt;&gt;"",VLOOKUP(R329,'ESO zone constants'!$E$3:$L$1002,8,FALSE),"")</f>
        <v>677</v>
      </c>
      <c r="R329" t="s">
        <v>499</v>
      </c>
      <c r="S329" s="28">
        <v>2</v>
      </c>
      <c r="T329" s="3" t="str">
        <f>VLOOKUP(S329,'LibSets constants'!$A$2:$B$16,2,FALSE)</f>
        <v>Orsinium</v>
      </c>
      <c r="U329" t="s">
        <v>2591</v>
      </c>
      <c r="W329" s="3" t="str">
        <f>IF(X329&lt;&gt;"",VLOOKUP(X329,'ESO zone constants'!$E$3:$L$1002,6,FALSE),"")</f>
        <v/>
      </c>
      <c r="AA329" s="3" t="str">
        <f>IF(AB329&lt;&gt;"",VLOOKUP(AB329,'ESO zone constants'!$E$3:$L$1002,6,FALSE),"")</f>
        <v/>
      </c>
      <c r="AE329" s="31" t="str">
        <f>IF(A329&lt;&gt;"",CONCATENATE("[",A329,"] = {wayshrines={")&amp;IF(M329&lt;&gt;"",CONCATENATE(M329,","),"")&amp;IF(N329&lt;&gt;"",CONCATENATE(N329,","),"")&amp;IF(O329&lt;&gt;"",CONCATENATE(O329,","),"")&amp;CONCATENATE("}")&amp;IF(VALUE(P329)&gt;0,CONCATENATE(", traitsNeeded=",P329),"")&amp;CONCATENATE(", dlcId=",S329,),"")</f>
        <v>[???] = {wayshrines={-1,-1,-1,}, dlcId=2</v>
      </c>
      <c r="AF329" s="31" t="str">
        <f>IF(A329&lt;&gt;"",IF(Q329&lt;&gt;"",CONCATENATE(", zoneIds={",Q329),"")&amp;IF(W329&lt;&gt;"",CONCATENATE(",",W329),"")&amp;IF(AA329&lt;&gt;"",CONCATENATE(",",AA329),"")&amp;IF(Q329&lt;&gt;"",CONCATENATE("}",""),"")&amp;IF(OR(K329="true",K329="false",K329&lt;&gt;""), CONCATENATE(", veteran=", K329), ""),"")</f>
        <v>, zoneIds={677}, veteran=true</v>
      </c>
      <c r="AG329" s="31" t="str">
        <f>IF(A329&lt;&gt;"",IF(I329="Trial",", isTrial=true",IF(I329="Arena",", isArena=true", IF(I329="Monster",", isMonster=true",""))) &amp; IF(L329="true", CONCATENATE(", multiTrialSet=true"), ""),"")</f>
        <v>, isArena=true</v>
      </c>
      <c r="AH329" s="31" t="str">
        <f>IF(C329&lt;&gt;"",CONCATENATE(" --",C329," / ",B329),"")</f>
        <v xml:space="preserve"> --The Maelstrom's Ice Staff / Froststab des Mahlstroms</v>
      </c>
      <c r="AI329" s="31" t="str">
        <f>IF(A329&lt;&gt;"",IF(VALUE(P329)&gt;0,CONCATENATE("[",A329,"] = true,        --",C329, " / ", B329), ""),"")</f>
        <v/>
      </c>
    </row>
    <row r="330" spans="1:35" x14ac:dyDescent="0.25">
      <c r="A330" s="5" t="s">
        <v>2467</v>
      </c>
      <c r="B330" t="s">
        <v>2490</v>
      </c>
      <c r="C330" t="s">
        <v>2491</v>
      </c>
      <c r="H330" t="s">
        <v>2510</v>
      </c>
      <c r="I330" t="s">
        <v>2468</v>
      </c>
      <c r="K330" t="s">
        <v>102</v>
      </c>
      <c r="L330" t="s">
        <v>101</v>
      </c>
      <c r="M330">
        <v>-1</v>
      </c>
      <c r="N330">
        <v>-1</v>
      </c>
      <c r="O330">
        <v>-1</v>
      </c>
      <c r="P330">
        <v>0</v>
      </c>
      <c r="Q330" s="3">
        <f>IF(R330&lt;&gt;"",VLOOKUP(R330,'ESO zone constants'!$E$3:$L$1002,8,FALSE),"")</f>
        <v>677</v>
      </c>
      <c r="R330" t="s">
        <v>499</v>
      </c>
      <c r="S330" s="28">
        <v>2</v>
      </c>
      <c r="T330" s="3" t="str">
        <f>VLOOKUP(S330,'LibSets constants'!$A$2:$B$16,2,FALSE)</f>
        <v>Orsinium</v>
      </c>
      <c r="U330" t="s">
        <v>2591</v>
      </c>
      <c r="W330" s="3" t="str">
        <f>IF(X330&lt;&gt;"",VLOOKUP(X330,'ESO zone constants'!$E$3:$L$1002,6,FALSE),"")</f>
        <v/>
      </c>
      <c r="AA330" s="3" t="str">
        <f>IF(AB330&lt;&gt;"",VLOOKUP(AB330,'ESO zone constants'!$E$3:$L$1002,6,FALSE),"")</f>
        <v/>
      </c>
      <c r="AE330" s="31" t="str">
        <f>IF(A330&lt;&gt;"",CONCATENATE("[",A330,"] = {wayshrines={")&amp;IF(M330&lt;&gt;"",CONCATENATE(M330,","),"")&amp;IF(N330&lt;&gt;"",CONCATENATE(N330,","),"")&amp;IF(O330&lt;&gt;"",CONCATENATE(O330,","),"")&amp;CONCATENATE("}")&amp;IF(VALUE(P330)&gt;0,CONCATENATE(", traitsNeeded=",P330),"")&amp;CONCATENATE(", dlcId=",S330,),"")</f>
        <v>[???] = {wayshrines={-1,-1,-1,}, dlcId=2</v>
      </c>
      <c r="AF330" s="31" t="str">
        <f>IF(A330&lt;&gt;"",IF(Q330&lt;&gt;"",CONCATENATE(", zoneIds={",Q330),"")&amp;IF(W330&lt;&gt;"",CONCATENATE(",",W330),"")&amp;IF(AA330&lt;&gt;"",CONCATENATE(",",AA330),"")&amp;IF(Q330&lt;&gt;"",CONCATENATE("}",""),"")&amp;IF(OR(K330="true",K330="false",K330&lt;&gt;""), CONCATENATE(", veteran=", K330), ""),"")</f>
        <v>, zoneIds={677}, veteran=true</v>
      </c>
      <c r="AG330" s="31" t="str">
        <f>IF(A330&lt;&gt;"",IF(I330="Trial",", isTrial=true",IF(I330="Arena",", isArena=true", IF(I330="Monster",", isMonster=true",""))) &amp; IF(L330="true", CONCATENATE(", multiTrialSet=true"), ""),"")</f>
        <v>, isArena=true</v>
      </c>
      <c r="AH330" s="31" t="str">
        <f>IF(C330&lt;&gt;"",CONCATENATE(" --",C330," / ",B330),"")</f>
        <v xml:space="preserve"> --The Maelstrom's Inferno Staff / Flammenstab des Mahlstroms</v>
      </c>
      <c r="AI330" s="31" t="str">
        <f>IF(A330&lt;&gt;"",IF(VALUE(P330)&gt;0,CONCATENATE("[",A330,"] = true,        --",C330, " / ", B330), ""),"")</f>
        <v/>
      </c>
    </row>
    <row r="331" spans="1:35" x14ac:dyDescent="0.25">
      <c r="A331" s="5" t="s">
        <v>2467</v>
      </c>
      <c r="B331" t="s">
        <v>2476</v>
      </c>
      <c r="C331" t="s">
        <v>2477</v>
      </c>
      <c r="H331" t="s">
        <v>2510</v>
      </c>
      <c r="I331" t="s">
        <v>2468</v>
      </c>
      <c r="K331" t="s">
        <v>102</v>
      </c>
      <c r="L331" t="s">
        <v>101</v>
      </c>
      <c r="M331">
        <v>-1</v>
      </c>
      <c r="N331">
        <v>-1</v>
      </c>
      <c r="O331">
        <v>-1</v>
      </c>
      <c r="P331">
        <v>0</v>
      </c>
      <c r="Q331" s="3">
        <f>IF(R331&lt;&gt;"",VLOOKUP(R331,'ESO zone constants'!$E$3:$L$1002,8,FALSE),"")</f>
        <v>677</v>
      </c>
      <c r="R331" t="s">
        <v>499</v>
      </c>
      <c r="S331" s="28">
        <v>2</v>
      </c>
      <c r="T331" s="3" t="str">
        <f>VLOOKUP(S331,'LibSets constants'!$A$2:$B$16,2,FALSE)</f>
        <v>Orsinium</v>
      </c>
      <c r="U331" t="s">
        <v>2591</v>
      </c>
      <c r="W331" s="3" t="str">
        <f>IF(X331&lt;&gt;"",VLOOKUP(X331,'ESO zone constants'!$E$3:$L$1002,6,FALSE),"")</f>
        <v/>
      </c>
      <c r="AA331" s="3" t="str">
        <f>IF(AB331&lt;&gt;"",VLOOKUP(AB331,'ESO zone constants'!$E$3:$L$1002,6,FALSE),"")</f>
        <v/>
      </c>
      <c r="AE331" s="31" t="str">
        <f>IF(A331&lt;&gt;"",CONCATENATE("[",A331,"] = {wayshrines={")&amp;IF(M331&lt;&gt;"",CONCATENATE(M331,","),"")&amp;IF(N331&lt;&gt;"",CONCATENATE(N331,","),"")&amp;IF(O331&lt;&gt;"",CONCATENATE(O331,","),"")&amp;CONCATENATE("}")&amp;IF(VALUE(P331)&gt;0,CONCATENATE(", traitsNeeded=",P331),"")&amp;CONCATENATE(", dlcId=",S331,),"")</f>
        <v>[???] = {wayshrines={-1,-1,-1,}, dlcId=2</v>
      </c>
      <c r="AF331" s="31" t="str">
        <f>IF(A331&lt;&gt;"",IF(Q331&lt;&gt;"",CONCATENATE(", zoneIds={",Q331),"")&amp;IF(W331&lt;&gt;"",CONCATENATE(",",W331),"")&amp;IF(AA331&lt;&gt;"",CONCATENATE(",",AA331),"")&amp;IF(Q331&lt;&gt;"",CONCATENATE("}",""),"")&amp;IF(OR(K331="true",K331="false",K331&lt;&gt;""), CONCATENATE(", veteran=", K331), ""),"")</f>
        <v>, zoneIds={677}, veteran=true</v>
      </c>
      <c r="AG331" s="31" t="str">
        <f>IF(A331&lt;&gt;"",IF(I331="Trial",", isTrial=true",IF(I331="Arena",", isArena=true", IF(I331="Monster",", isMonster=true",""))) &amp; IF(L331="true", CONCATENATE(", multiTrialSet=true"), ""),"")</f>
        <v>, isArena=true</v>
      </c>
      <c r="AH331" s="31" t="str">
        <f>IF(C331&lt;&gt;"",CONCATENATE(" --",C331," / ",B331),"")</f>
        <v xml:space="preserve"> --The Maelstrom's Lightning Staff / Blitzstab des Mahlstroms</v>
      </c>
      <c r="AI331" s="31" t="str">
        <f>IF(A331&lt;&gt;"",IF(VALUE(P331)&gt;0,CONCATENATE("[",A331,"] = true,        --",C331, " / ", B331), ""),"")</f>
        <v/>
      </c>
    </row>
    <row r="332" spans="1:35" x14ac:dyDescent="0.25">
      <c r="A332" s="5" t="s">
        <v>2467</v>
      </c>
      <c r="B332" t="s">
        <v>2500</v>
      </c>
      <c r="C332" t="s">
        <v>2501</v>
      </c>
      <c r="H332" t="s">
        <v>2510</v>
      </c>
      <c r="I332" t="s">
        <v>2468</v>
      </c>
      <c r="K332" t="s">
        <v>102</v>
      </c>
      <c r="L332" t="s">
        <v>101</v>
      </c>
      <c r="M332">
        <v>-1</v>
      </c>
      <c r="N332">
        <v>-1</v>
      </c>
      <c r="O332">
        <v>-1</v>
      </c>
      <c r="P332">
        <v>0</v>
      </c>
      <c r="Q332" s="3">
        <f>IF(R332&lt;&gt;"",VLOOKUP(R332,'ESO zone constants'!$E$3:$L$1002,8,FALSE),"")</f>
        <v>677</v>
      </c>
      <c r="R332" t="s">
        <v>499</v>
      </c>
      <c r="S332" s="28">
        <v>2</v>
      </c>
      <c r="T332" s="3" t="str">
        <f>VLOOKUP(S332,'LibSets constants'!$A$2:$B$16,2,FALSE)</f>
        <v>Orsinium</v>
      </c>
      <c r="U332" t="s">
        <v>2591</v>
      </c>
      <c r="W332" s="3" t="str">
        <f>IF(X332&lt;&gt;"",VLOOKUP(X332,'ESO zone constants'!$E$3:$L$1002,6,FALSE),"")</f>
        <v/>
      </c>
      <c r="AA332" s="3" t="str">
        <f>IF(AB332&lt;&gt;"",VLOOKUP(AB332,'ESO zone constants'!$E$3:$L$1002,6,FALSE),"")</f>
        <v/>
      </c>
      <c r="AE332" s="31" t="str">
        <f>IF(A332&lt;&gt;"",CONCATENATE("[",A332,"] = {wayshrines={")&amp;IF(M332&lt;&gt;"",CONCATENATE(M332,","),"")&amp;IF(N332&lt;&gt;"",CONCATENATE(N332,","),"")&amp;IF(O332&lt;&gt;"",CONCATENATE(O332,","),"")&amp;CONCATENATE("}")&amp;IF(VALUE(P332)&gt;0,CONCATENATE(", traitsNeeded=",P332),"")&amp;CONCATENATE(", dlcId=",S332,),"")</f>
        <v>[???] = {wayshrines={-1,-1,-1,}, dlcId=2</v>
      </c>
      <c r="AF332" s="31" t="str">
        <f>IF(A332&lt;&gt;"",IF(Q332&lt;&gt;"",CONCATENATE(", zoneIds={",Q332),"")&amp;IF(W332&lt;&gt;"",CONCATENATE(",",W332),"")&amp;IF(AA332&lt;&gt;"",CONCATENATE(",",AA332),"")&amp;IF(Q332&lt;&gt;"",CONCATENATE("}",""),"")&amp;IF(OR(K332="true",K332="false",K332&lt;&gt;""), CONCATENATE(", veteran=", K332), ""),"")</f>
        <v>, zoneIds={677}, veteran=true</v>
      </c>
      <c r="AG332" s="31" t="str">
        <f>IF(A332&lt;&gt;"",IF(I332="Trial",", isTrial=true",IF(I332="Arena",", isArena=true", IF(I332="Monster",", isMonster=true",""))) &amp; IF(L332="true", CONCATENATE(", multiTrialSet=true"), ""),"")</f>
        <v>, isArena=true</v>
      </c>
      <c r="AH332" s="31" t="str">
        <f>IF(C332&lt;&gt;"",CONCATENATE(" --",C332," / ",B332),"")</f>
        <v xml:space="preserve"> --The Maelstrom's Mace / Keule des Mahlstroms</v>
      </c>
      <c r="AI332" s="31" t="str">
        <f>IF(A332&lt;&gt;"",IF(VALUE(P332)&gt;0,CONCATENATE("[",A332,"] = true,        --",C332, " / ", B332), ""),"")</f>
        <v/>
      </c>
    </row>
    <row r="333" spans="1:35" x14ac:dyDescent="0.25">
      <c r="A333" s="5" t="s">
        <v>2467</v>
      </c>
      <c r="B333" t="s">
        <v>2508</v>
      </c>
      <c r="C333" t="s">
        <v>2509</v>
      </c>
      <c r="H333" t="s">
        <v>2510</v>
      </c>
      <c r="I333" t="s">
        <v>2468</v>
      </c>
      <c r="K333" t="s">
        <v>102</v>
      </c>
      <c r="L333" t="s">
        <v>101</v>
      </c>
      <c r="M333">
        <v>-1</v>
      </c>
      <c r="N333">
        <v>-1</v>
      </c>
      <c r="O333">
        <v>-1</v>
      </c>
      <c r="P333">
        <v>0</v>
      </c>
      <c r="Q333" s="3">
        <f>IF(R333&lt;&gt;"",VLOOKUP(R333,'ESO zone constants'!$E$3:$L$1002,8,FALSE),"")</f>
        <v>677</v>
      </c>
      <c r="R333" t="s">
        <v>499</v>
      </c>
      <c r="S333" s="28">
        <v>2</v>
      </c>
      <c r="T333" s="3" t="str">
        <f>VLOOKUP(S333,'LibSets constants'!$A$2:$B$16,2,FALSE)</f>
        <v>Orsinium</v>
      </c>
      <c r="U333" t="s">
        <v>2591</v>
      </c>
      <c r="W333" s="3" t="str">
        <f>IF(X333&lt;&gt;"",VLOOKUP(X333,'ESO zone constants'!$E$3:$L$1002,6,FALSE),"")</f>
        <v/>
      </c>
      <c r="AA333" s="3" t="str">
        <f>IF(AB333&lt;&gt;"",VLOOKUP(AB333,'ESO zone constants'!$E$3:$L$1002,6,FALSE),"")</f>
        <v/>
      </c>
      <c r="AE333" s="31" t="str">
        <f>IF(A333&lt;&gt;"",CONCATENATE("[",A333,"] = {wayshrines={")&amp;IF(M333&lt;&gt;"",CONCATENATE(M333,","),"")&amp;IF(N333&lt;&gt;"",CONCATENATE(N333,","),"")&amp;IF(O333&lt;&gt;"",CONCATENATE(O333,","),"")&amp;CONCATENATE("}")&amp;IF(VALUE(P333)&gt;0,CONCATENATE(", traitsNeeded=",P333),"")&amp;CONCATENATE(", dlcId=",S333,),"")</f>
        <v>[???] = {wayshrines={-1,-1,-1,}, dlcId=2</v>
      </c>
      <c r="AF333" s="31" t="str">
        <f>IF(A333&lt;&gt;"",IF(Q333&lt;&gt;"",CONCATENATE(", zoneIds={",Q333),"")&amp;IF(W333&lt;&gt;"",CONCATENATE(",",W333),"")&amp;IF(AA333&lt;&gt;"",CONCATENATE(",",AA333),"")&amp;IF(Q333&lt;&gt;"",CONCATENATE("}",""),"")&amp;IF(OR(K333="true",K333="false",K333&lt;&gt;""), CONCATENATE(", veteran=", K333), ""),"")</f>
        <v>, zoneIds={677}, veteran=true</v>
      </c>
      <c r="AG333" s="31" t="str">
        <f>IF(A333&lt;&gt;"",IF(I333="Trial",", isTrial=true",IF(I333="Arena",", isArena=true", IF(I333="Monster",", isMonster=true",""))) &amp; IF(L333="true", CONCATENATE(", multiTrialSet=true"), ""),"")</f>
        <v>, isArena=true</v>
      </c>
      <c r="AH333" s="31" t="str">
        <f>IF(C333&lt;&gt;"",CONCATENATE(" --",C333," / ",B333),"")</f>
        <v xml:space="preserve"> --The Maelstrom's Maul / Streitkolben des Mahlstroms</v>
      </c>
      <c r="AI333" s="31" t="str">
        <f>IF(A333&lt;&gt;"",IF(VALUE(P333)&gt;0,CONCATENATE("[",A333,"] = true,        --",C333, " / ", B333), ""),"")</f>
        <v/>
      </c>
    </row>
    <row r="334" spans="1:35" x14ac:dyDescent="0.25">
      <c r="A334" s="5" t="s">
        <v>2467</v>
      </c>
      <c r="B334" t="s">
        <v>2496</v>
      </c>
      <c r="C334" t="s">
        <v>2497</v>
      </c>
      <c r="H334" t="s">
        <v>2510</v>
      </c>
      <c r="I334" t="s">
        <v>2468</v>
      </c>
      <c r="K334" t="s">
        <v>102</v>
      </c>
      <c r="L334" t="s">
        <v>101</v>
      </c>
      <c r="M334">
        <v>-1</v>
      </c>
      <c r="N334">
        <v>-1</v>
      </c>
      <c r="O334">
        <v>-1</v>
      </c>
      <c r="P334">
        <v>0</v>
      </c>
      <c r="Q334" s="3">
        <f>IF(R334&lt;&gt;"",VLOOKUP(R334,'ESO zone constants'!$E$3:$L$1002,8,FALSE),"")</f>
        <v>677</v>
      </c>
      <c r="R334" t="s">
        <v>499</v>
      </c>
      <c r="S334" s="28">
        <v>2</v>
      </c>
      <c r="T334" s="3" t="str">
        <f>VLOOKUP(S334,'LibSets constants'!$A$2:$B$16,2,FALSE)</f>
        <v>Orsinium</v>
      </c>
      <c r="U334" t="s">
        <v>2591</v>
      </c>
      <c r="W334" s="3" t="str">
        <f>IF(X334&lt;&gt;"",VLOOKUP(X334,'ESO zone constants'!$E$3:$L$1002,6,FALSE),"")</f>
        <v/>
      </c>
      <c r="AA334" s="3" t="str">
        <f>IF(AB334&lt;&gt;"",VLOOKUP(AB334,'ESO zone constants'!$E$3:$L$1002,6,FALSE),"")</f>
        <v/>
      </c>
      <c r="AE334" s="31" t="str">
        <f>IF(A334&lt;&gt;"",CONCATENATE("[",A334,"] = {wayshrines={")&amp;IF(M334&lt;&gt;"",CONCATENATE(M334,","),"")&amp;IF(N334&lt;&gt;"",CONCATENATE(N334,","),"")&amp;IF(O334&lt;&gt;"",CONCATENATE(O334,","),"")&amp;CONCATENATE("}")&amp;IF(VALUE(P334)&gt;0,CONCATENATE(", traitsNeeded=",P334),"")&amp;CONCATENATE(", dlcId=",S334,),"")</f>
        <v>[???] = {wayshrines={-1,-1,-1,}, dlcId=2</v>
      </c>
      <c r="AF334" s="31" t="str">
        <f>IF(A334&lt;&gt;"",IF(Q334&lt;&gt;"",CONCATENATE(", zoneIds={",Q334),"")&amp;IF(W334&lt;&gt;"",CONCATENATE(",",W334),"")&amp;IF(AA334&lt;&gt;"",CONCATENATE(",",AA334),"")&amp;IF(Q334&lt;&gt;"",CONCATENATE("}",""),"")&amp;IF(OR(K334="true",K334="false",K334&lt;&gt;""), CONCATENATE(", veteran=", K334), ""),"")</f>
        <v>, zoneIds={677}, veteran=true</v>
      </c>
      <c r="AG334" s="31" t="str">
        <f>IF(A334&lt;&gt;"",IF(I334="Trial",", isTrial=true",IF(I334="Arena",", isArena=true", IF(I334="Monster",", isMonster=true",""))) &amp; IF(L334="true", CONCATENATE(", multiTrialSet=true"), ""),"")</f>
        <v>, isArena=true</v>
      </c>
      <c r="AH334" s="31" t="str">
        <f>IF(C334&lt;&gt;"",CONCATENATE(" --",C334," / ",B334),"")</f>
        <v xml:space="preserve"> --The Maelstrom's Restoration Staff / Heilungsstab des Mahlstroms</v>
      </c>
      <c r="AI334" s="31" t="str">
        <f>IF(A334&lt;&gt;"",IF(VALUE(P334)&gt;0,CONCATENATE("[",A334,"] = true,        --",C334, " / ", B334), ""),"")</f>
        <v/>
      </c>
    </row>
    <row r="335" spans="1:35" x14ac:dyDescent="0.25">
      <c r="A335" s="5" t="s">
        <v>2467</v>
      </c>
      <c r="B335" t="s">
        <v>2519</v>
      </c>
      <c r="C335" t="s">
        <v>2520</v>
      </c>
      <c r="H335" t="s">
        <v>2510</v>
      </c>
      <c r="I335" t="s">
        <v>2468</v>
      </c>
      <c r="K335" t="s">
        <v>102</v>
      </c>
      <c r="L335" t="s">
        <v>101</v>
      </c>
      <c r="M335">
        <v>-1</v>
      </c>
      <c r="N335">
        <v>-1</v>
      </c>
      <c r="O335">
        <v>-1</v>
      </c>
      <c r="P335">
        <v>0</v>
      </c>
      <c r="Q335" s="3">
        <f>IF(R335&lt;&gt;"",VLOOKUP(R335,'ESO zone constants'!$E$3:$L$1002,8,FALSE),"")</f>
        <v>677</v>
      </c>
      <c r="R335" t="s">
        <v>499</v>
      </c>
      <c r="S335" s="28">
        <v>2</v>
      </c>
      <c r="T335" s="3" t="str">
        <f>VLOOKUP(S335,'LibSets constants'!$A$2:$B$16,2,FALSE)</f>
        <v>Orsinium</v>
      </c>
      <c r="U335" t="s">
        <v>2591</v>
      </c>
      <c r="W335" s="3" t="str">
        <f>IF(X335&lt;&gt;"",VLOOKUP(X335,'ESO zone constants'!$E$3:$L$1002,6,FALSE),"")</f>
        <v/>
      </c>
      <c r="AA335" s="3" t="str">
        <f>IF(AB335&lt;&gt;"",VLOOKUP(AB335,'ESO zone constants'!$E$3:$L$1002,6,FALSE),"")</f>
        <v/>
      </c>
      <c r="AE335" s="31" t="str">
        <f>IF(A335&lt;&gt;"",CONCATENATE("[",A335,"] = {wayshrines={")&amp;IF(M335&lt;&gt;"",CONCATENATE(M335,","),"")&amp;IF(N335&lt;&gt;"",CONCATENATE(N335,","),"")&amp;IF(O335&lt;&gt;"",CONCATENATE(O335,","),"")&amp;CONCATENATE("}")&amp;IF(VALUE(P335)&gt;0,CONCATENATE(", traitsNeeded=",P335),"")&amp;CONCATENATE(", dlcId=",S335,),"")</f>
        <v>[???] = {wayshrines={-1,-1,-1,}, dlcId=2</v>
      </c>
      <c r="AF335" s="31" t="str">
        <f>IF(A335&lt;&gt;"",IF(Q335&lt;&gt;"",CONCATENATE(", zoneIds={",Q335),"")&amp;IF(W335&lt;&gt;"",CONCATENATE(",",W335),"")&amp;IF(AA335&lt;&gt;"",CONCATENATE(",",AA335),"")&amp;IF(Q335&lt;&gt;"",CONCATENATE("}",""),"")&amp;IF(OR(K335="true",K335="false",K335&lt;&gt;""), CONCATENATE(", veteran=", K335), ""),"")</f>
        <v>, zoneIds={677}, veteran=true</v>
      </c>
      <c r="AG335" s="31" t="str">
        <f>IF(A335&lt;&gt;"",IF(I335="Trial",", isTrial=true",IF(I335="Arena",", isArena=true", IF(I335="Monster",", isMonster=true",""))) &amp; IF(L335="true", CONCATENATE(", multiTrialSet=true"), ""),"")</f>
        <v>, isArena=true</v>
      </c>
      <c r="AH335" s="31" t="str">
        <f>IF(C335&lt;&gt;"",CONCATENATE(" --",C335," / ",B335),"")</f>
        <v xml:space="preserve"> --The Maelstrom's Shield / Schild des Mahlstroms</v>
      </c>
      <c r="AI335" s="31" t="str">
        <f>IF(A335&lt;&gt;"",IF(VALUE(P335)&gt;0,CONCATENATE("[",A335,"] = true,        --",C335, " / ", B335), ""),"")</f>
        <v/>
      </c>
    </row>
    <row r="336" spans="1:35" x14ac:dyDescent="0.25">
      <c r="A336" s="5" t="s">
        <v>2467</v>
      </c>
      <c r="B336" t="s">
        <v>2502</v>
      </c>
      <c r="C336" t="s">
        <v>2503</v>
      </c>
      <c r="H336" t="s">
        <v>2510</v>
      </c>
      <c r="I336" t="s">
        <v>2468</v>
      </c>
      <c r="K336" t="s">
        <v>102</v>
      </c>
      <c r="L336" t="s">
        <v>101</v>
      </c>
      <c r="M336">
        <v>-1</v>
      </c>
      <c r="N336">
        <v>-1</v>
      </c>
      <c r="O336">
        <v>-1</v>
      </c>
      <c r="P336">
        <v>0</v>
      </c>
      <c r="Q336" s="3">
        <f>IF(R336&lt;&gt;"",VLOOKUP(R336,'ESO zone constants'!$E$3:$L$1002,8,FALSE),"")</f>
        <v>677</v>
      </c>
      <c r="R336" t="s">
        <v>499</v>
      </c>
      <c r="S336" s="28">
        <v>2</v>
      </c>
      <c r="T336" s="3" t="str">
        <f>VLOOKUP(S336,'LibSets constants'!$A$2:$B$16,2,FALSE)</f>
        <v>Orsinium</v>
      </c>
      <c r="U336" t="s">
        <v>2591</v>
      </c>
      <c r="W336" s="3" t="str">
        <f>IF(X336&lt;&gt;"",VLOOKUP(X336,'ESO zone constants'!$E$3:$L$1002,6,FALSE),"")</f>
        <v/>
      </c>
      <c r="AA336" s="3" t="str">
        <f>IF(AB336&lt;&gt;"",VLOOKUP(AB336,'ESO zone constants'!$E$3:$L$1002,6,FALSE),"")</f>
        <v/>
      </c>
      <c r="AE336" s="31" t="str">
        <f>IF(A336&lt;&gt;"",CONCATENATE("[",A336,"] = {wayshrines={")&amp;IF(M336&lt;&gt;"",CONCATENATE(M336,","),"")&amp;IF(N336&lt;&gt;"",CONCATENATE(N336,","),"")&amp;IF(O336&lt;&gt;"",CONCATENATE(O336,","),"")&amp;CONCATENATE("}")&amp;IF(VALUE(P336)&gt;0,CONCATENATE(", traitsNeeded=",P336),"")&amp;CONCATENATE(", dlcId=",S336,),"")</f>
        <v>[???] = {wayshrines={-1,-1,-1,}, dlcId=2</v>
      </c>
      <c r="AF336" s="31" t="str">
        <f>IF(A336&lt;&gt;"",IF(Q336&lt;&gt;"",CONCATENATE(", zoneIds={",Q336),"")&amp;IF(W336&lt;&gt;"",CONCATENATE(",",W336),"")&amp;IF(AA336&lt;&gt;"",CONCATENATE(",",AA336),"")&amp;IF(Q336&lt;&gt;"",CONCATENATE("}",""),"")&amp;IF(OR(K336="true",K336="false",K336&lt;&gt;""), CONCATENATE(", veteran=", K336), ""),"")</f>
        <v>, zoneIds={677}, veteran=true</v>
      </c>
      <c r="AG336" s="31" t="str">
        <f>IF(A336&lt;&gt;"",IF(I336="Trial",", isTrial=true",IF(I336="Arena",", isArena=true", IF(I336="Monster",", isMonster=true",""))) &amp; IF(L336="true", CONCATENATE(", multiTrialSet=true"), ""),"")</f>
        <v>, isArena=true</v>
      </c>
      <c r="AH336" s="31" t="str">
        <f>IF(C336&lt;&gt;"",CONCATENATE(" --",C336," / ",B336),"")</f>
        <v xml:space="preserve"> --The Maelstrom's Sword / Schwert des Mahlstroms</v>
      </c>
      <c r="AI336" s="31" t="str">
        <f>IF(A336&lt;&gt;"",IF(VALUE(P336)&gt;0,CONCATENATE("[",A336,"] = true,        --",C336, " / ", B336), ""),"")</f>
        <v/>
      </c>
    </row>
    <row r="337" spans="1:35" x14ac:dyDescent="0.25">
      <c r="A337" s="5" t="s">
        <v>2467</v>
      </c>
      <c r="B337" t="s">
        <v>2513</v>
      </c>
      <c r="C337" t="s">
        <v>2514</v>
      </c>
      <c r="H337" t="s">
        <v>2511</v>
      </c>
      <c r="I337" t="s">
        <v>2468</v>
      </c>
      <c r="K337" t="s">
        <v>102</v>
      </c>
      <c r="L337" t="s">
        <v>101</v>
      </c>
      <c r="M337">
        <v>-1</v>
      </c>
      <c r="N337">
        <v>-1</v>
      </c>
      <c r="O337">
        <v>-1</v>
      </c>
      <c r="P337">
        <v>0</v>
      </c>
      <c r="Q337" s="3">
        <f>IF(R337&lt;&gt;"",VLOOKUP(R337,'ESO zone constants'!$E$3:$L$1002,8,FALSE),"")</f>
        <v>635</v>
      </c>
      <c r="R337" t="s">
        <v>489</v>
      </c>
      <c r="S337" s="28">
        <v>0</v>
      </c>
      <c r="T337" s="3" t="str">
        <f>VLOOKUP(S337,'LibSets constants'!$A$2:$B$16,2,FALSE)</f>
        <v>Included in base game</v>
      </c>
      <c r="U337" t="s">
        <v>2591</v>
      </c>
      <c r="W337" s="3" t="str">
        <f>IF(X337&lt;&gt;"",VLOOKUP(X337,'ESO zone constants'!$E$3:$L$1002,6,FALSE),"")</f>
        <v/>
      </c>
      <c r="AA337" s="3" t="str">
        <f>IF(AB337&lt;&gt;"",VLOOKUP(AB337,'ESO zone constants'!$E$3:$L$1002,6,FALSE),"")</f>
        <v/>
      </c>
      <c r="AE337" s="31" t="str">
        <f>IF(A337&lt;&gt;"",CONCATENATE("[",A337,"] = {wayshrines={")&amp;IF(M337&lt;&gt;"",CONCATENATE(M337,","),"")&amp;IF(N337&lt;&gt;"",CONCATENATE(N337,","),"")&amp;IF(O337&lt;&gt;"",CONCATENATE(O337,","),"")&amp;CONCATENATE("}")&amp;IF(VALUE(P337)&gt;0,CONCATENATE(", traitsNeeded=",P337),"")&amp;CONCATENATE(", dlcId=",S337,),"")</f>
        <v>[???] = {wayshrines={-1,-1,-1,}, dlcId=0</v>
      </c>
      <c r="AF337" s="31" t="str">
        <f>IF(A337&lt;&gt;"",IF(Q337&lt;&gt;"",CONCATENATE(", zoneIds={",Q337),"")&amp;IF(W337&lt;&gt;"",CONCATENATE(",",W337),"")&amp;IF(AA337&lt;&gt;"",CONCATENATE(",",AA337),"")&amp;IF(Q337&lt;&gt;"",CONCATENATE("}",""),"")&amp;IF(OR(K337="true",K337="false",K337&lt;&gt;""), CONCATENATE(", veteran=", K337), ""),"")</f>
        <v>, zoneIds={635}, veteran=true</v>
      </c>
      <c r="AG337" s="31" t="str">
        <f>IF(A337&lt;&gt;"",IF(I337="Trial",", isTrial=true",IF(I337="Arena",", isArena=true", IF(I337="Monster",", isMonster=true",""))) &amp; IF(L337="true", CONCATENATE(", multiTrialSet=true"), ""),"")</f>
        <v>, isArena=true</v>
      </c>
      <c r="AH337" s="31" t="str">
        <f>IF(C337&lt;&gt;"",CONCATENATE(" --",C337," / ",B337),"")</f>
        <v xml:space="preserve"> --The Master's Axe / Axt des Meisters</v>
      </c>
      <c r="AI337" s="31" t="str">
        <f>IF(A337&lt;&gt;"",IF(VALUE(P337)&gt;0,CONCATENATE("[",A337,"] = true,        --",C337, " / ", B337), ""),"")</f>
        <v/>
      </c>
    </row>
    <row r="338" spans="1:35" x14ac:dyDescent="0.25">
      <c r="A338" s="5" t="s">
        <v>2467</v>
      </c>
      <c r="B338" t="s">
        <v>2521</v>
      </c>
      <c r="C338" t="s">
        <v>2523</v>
      </c>
      <c r="H338" t="s">
        <v>2511</v>
      </c>
      <c r="I338" t="s">
        <v>2468</v>
      </c>
      <c r="K338" t="s">
        <v>102</v>
      </c>
      <c r="L338" t="s">
        <v>101</v>
      </c>
      <c r="M338">
        <v>-1</v>
      </c>
      <c r="N338">
        <v>-1</v>
      </c>
      <c r="O338">
        <v>-1</v>
      </c>
      <c r="P338">
        <v>0</v>
      </c>
      <c r="Q338" s="3">
        <f>IF(R338&lt;&gt;"",VLOOKUP(R338,'ESO zone constants'!$E$3:$L$1002,8,FALSE),"")</f>
        <v>635</v>
      </c>
      <c r="R338" t="s">
        <v>489</v>
      </c>
      <c r="S338" s="28">
        <v>0</v>
      </c>
      <c r="T338" s="3" t="str">
        <f>VLOOKUP(S338,'LibSets constants'!$A$2:$B$16,2,FALSE)</f>
        <v>Included in base game</v>
      </c>
      <c r="U338" t="s">
        <v>2591</v>
      </c>
      <c r="W338" s="3" t="str">
        <f>IF(X338&lt;&gt;"",VLOOKUP(X338,'ESO zone constants'!$E$3:$L$1002,6,FALSE),"")</f>
        <v/>
      </c>
      <c r="AA338" s="3" t="str">
        <f>IF(AB338&lt;&gt;"",VLOOKUP(AB338,'ESO zone constants'!$E$3:$L$1002,6,FALSE),"")</f>
        <v/>
      </c>
      <c r="AE338" s="31" t="str">
        <f>IF(A338&lt;&gt;"",CONCATENATE("[",A338,"] = {wayshrines={")&amp;IF(M338&lt;&gt;"",CONCATENATE(M338,","),"")&amp;IF(N338&lt;&gt;"",CONCATENATE(N338,","),"")&amp;IF(O338&lt;&gt;"",CONCATENATE(O338,","),"")&amp;CONCATENATE("}")&amp;IF(VALUE(P338)&gt;0,CONCATENATE(", traitsNeeded=",P338),"")&amp;CONCATENATE(", dlcId=",S338,),"")</f>
        <v>[???] = {wayshrines={-1,-1,-1,}, dlcId=0</v>
      </c>
      <c r="AF338" s="31" t="str">
        <f>IF(A338&lt;&gt;"",IF(Q338&lt;&gt;"",CONCATENATE(", zoneIds={",Q338),"")&amp;IF(W338&lt;&gt;"",CONCATENATE(",",W338),"")&amp;IF(AA338&lt;&gt;"",CONCATENATE(",",AA338),"")&amp;IF(Q338&lt;&gt;"",CONCATENATE("}",""),"")&amp;IF(OR(K338="true",K338="false",K338&lt;&gt;""), CONCATENATE(", veteran=", K338), ""),"")</f>
        <v>, zoneIds={635}, veteran=true</v>
      </c>
      <c r="AG338" s="31" t="str">
        <f>IF(A338&lt;&gt;"",IF(I338="Trial",", isTrial=true",IF(I338="Arena",", isArena=true", IF(I338="Monster",", isMonster=true",""))) &amp; IF(L338="true", CONCATENATE(", multiTrialSet=true"), ""),"")</f>
        <v>, isArena=true</v>
      </c>
      <c r="AH338" s="31" t="str">
        <f>IF(C338&lt;&gt;"",CONCATENATE(" --",C338," / ",B338),"")</f>
        <v xml:space="preserve"> --The Master's Battle Axe / Streitaxt des Meisters</v>
      </c>
      <c r="AI338" s="31" t="str">
        <f>IF(A338&lt;&gt;"",IF(VALUE(P338)&gt;0,CONCATENATE("[",A338,"] = true,        --",C338, " / ", B338), ""),"")</f>
        <v/>
      </c>
    </row>
    <row r="339" spans="1:35" x14ac:dyDescent="0.25">
      <c r="A339" s="5" t="s">
        <v>2467</v>
      </c>
      <c r="B339" t="s">
        <v>2482</v>
      </c>
      <c r="C339" t="s">
        <v>2483</v>
      </c>
      <c r="H339" t="s">
        <v>2511</v>
      </c>
      <c r="I339" t="s">
        <v>2468</v>
      </c>
      <c r="K339" t="s">
        <v>102</v>
      </c>
      <c r="L339" t="s">
        <v>101</v>
      </c>
      <c r="M339">
        <v>-1</v>
      </c>
      <c r="N339">
        <v>-1</v>
      </c>
      <c r="O339">
        <v>-1</v>
      </c>
      <c r="P339">
        <v>0</v>
      </c>
      <c r="Q339" s="3">
        <f>IF(R339&lt;&gt;"",VLOOKUP(R339,'ESO zone constants'!$E$3:$L$1002,8,FALSE),"")</f>
        <v>635</v>
      </c>
      <c r="R339" t="s">
        <v>489</v>
      </c>
      <c r="S339" s="28">
        <v>0</v>
      </c>
      <c r="T339" s="3" t="str">
        <f>VLOOKUP(S339,'LibSets constants'!$A$2:$B$16,2,FALSE)</f>
        <v>Included in base game</v>
      </c>
      <c r="U339" t="s">
        <v>2591</v>
      </c>
      <c r="W339" s="3" t="str">
        <f>IF(X339&lt;&gt;"",VLOOKUP(X339,'ESO zone constants'!$E$3:$L$1002,6,FALSE),"")</f>
        <v/>
      </c>
      <c r="AA339" s="3" t="str">
        <f>IF(AB339&lt;&gt;"",VLOOKUP(AB339,'ESO zone constants'!$E$3:$L$1002,6,FALSE),"")</f>
        <v/>
      </c>
      <c r="AE339" s="31" t="str">
        <f>IF(A339&lt;&gt;"",CONCATENATE("[",A339,"] = {wayshrines={")&amp;IF(M339&lt;&gt;"",CONCATENATE(M339,","),"")&amp;IF(N339&lt;&gt;"",CONCATENATE(N339,","),"")&amp;IF(O339&lt;&gt;"",CONCATENATE(O339,","),"")&amp;CONCATENATE("}")&amp;IF(VALUE(P339)&gt;0,CONCATENATE(", traitsNeeded=",P339),"")&amp;CONCATENATE(", dlcId=",S339,),"")</f>
        <v>[???] = {wayshrines={-1,-1,-1,}, dlcId=0</v>
      </c>
      <c r="AF339" s="31" t="str">
        <f>IF(A339&lt;&gt;"",IF(Q339&lt;&gt;"",CONCATENATE(", zoneIds={",Q339),"")&amp;IF(W339&lt;&gt;"",CONCATENATE(",",W339),"")&amp;IF(AA339&lt;&gt;"",CONCATENATE(",",AA339),"")&amp;IF(Q339&lt;&gt;"",CONCATENATE("}",""),"")&amp;IF(OR(K339="true",K339="false",K339&lt;&gt;""), CONCATENATE(", veteran=", K339), ""),"")</f>
        <v>, zoneIds={635}, veteran=true</v>
      </c>
      <c r="AG339" s="31" t="str">
        <f>IF(A339&lt;&gt;"",IF(I339="Trial",", isTrial=true",IF(I339="Arena",", isArena=true", IF(I339="Monster",", isMonster=true",""))) &amp; IF(L339="true", CONCATENATE(", multiTrialSet=true"), ""),"")</f>
        <v>, isArena=true</v>
      </c>
      <c r="AH339" s="31" t="str">
        <f>IF(C339&lt;&gt;"",CONCATENATE(" --",C339," / ",B339),"")</f>
        <v xml:space="preserve"> --The Master's Bow / Bogen des Meisters</v>
      </c>
      <c r="AI339" s="31" t="str">
        <f>IF(A339&lt;&gt;"",IF(VALUE(P339)&gt;0,CONCATENATE("[",A339,"] = true,        --",C339, " / ", B339), ""),"")</f>
        <v/>
      </c>
    </row>
    <row r="340" spans="1:35" x14ac:dyDescent="0.25">
      <c r="A340" s="5" t="s">
        <v>2467</v>
      </c>
      <c r="B340" t="s">
        <v>2486</v>
      </c>
      <c r="C340" t="s">
        <v>2487</v>
      </c>
      <c r="H340" t="s">
        <v>2511</v>
      </c>
      <c r="I340" t="s">
        <v>2468</v>
      </c>
      <c r="K340" t="s">
        <v>102</v>
      </c>
      <c r="L340" t="s">
        <v>101</v>
      </c>
      <c r="M340">
        <v>-1</v>
      </c>
      <c r="N340">
        <v>-1</v>
      </c>
      <c r="O340">
        <v>-1</v>
      </c>
      <c r="P340">
        <v>0</v>
      </c>
      <c r="Q340" s="3">
        <f>IF(R340&lt;&gt;"",VLOOKUP(R340,'ESO zone constants'!$E$3:$L$1002,8,FALSE),"")</f>
        <v>635</v>
      </c>
      <c r="R340" t="s">
        <v>489</v>
      </c>
      <c r="S340" s="28">
        <v>0</v>
      </c>
      <c r="T340" s="3" t="str">
        <f>VLOOKUP(S340,'LibSets constants'!$A$2:$B$16,2,FALSE)</f>
        <v>Included in base game</v>
      </c>
      <c r="U340" t="s">
        <v>2591</v>
      </c>
      <c r="W340" s="3" t="str">
        <f>IF(X340&lt;&gt;"",VLOOKUP(X340,'ESO zone constants'!$E$3:$L$1002,6,FALSE),"")</f>
        <v/>
      </c>
      <c r="AA340" s="3" t="str">
        <f>IF(AB340&lt;&gt;"",VLOOKUP(AB340,'ESO zone constants'!$E$3:$L$1002,6,FALSE),"")</f>
        <v/>
      </c>
      <c r="AE340" s="31" t="str">
        <f>IF(A340&lt;&gt;"",CONCATENATE("[",A340,"] = {wayshrines={")&amp;IF(M340&lt;&gt;"",CONCATENATE(M340,","),"")&amp;IF(N340&lt;&gt;"",CONCATENATE(N340,","),"")&amp;IF(O340&lt;&gt;"",CONCATENATE(O340,","),"")&amp;CONCATENATE("}")&amp;IF(VALUE(P340)&gt;0,CONCATENATE(", traitsNeeded=",P340),"")&amp;CONCATENATE(", dlcId=",S340,),"")</f>
        <v>[???] = {wayshrines={-1,-1,-1,}, dlcId=0</v>
      </c>
      <c r="AF340" s="31" t="str">
        <f>IF(A340&lt;&gt;"",IF(Q340&lt;&gt;"",CONCATENATE(", zoneIds={",Q340),"")&amp;IF(W340&lt;&gt;"",CONCATENATE(",",W340),"")&amp;IF(AA340&lt;&gt;"",CONCATENATE(",",AA340),"")&amp;IF(Q340&lt;&gt;"",CONCATENATE("}",""),"")&amp;IF(OR(K340="true",K340="false",K340&lt;&gt;""), CONCATENATE(", veteran=", K340), ""),"")</f>
        <v>, zoneIds={635}, veteran=true</v>
      </c>
      <c r="AG340" s="31" t="str">
        <f>IF(A340&lt;&gt;"",IF(I340="Trial",", isTrial=true",IF(I340="Arena",", isArena=true", IF(I340="Monster",", isMonster=true",""))) &amp; IF(L340="true", CONCATENATE(", multiTrialSet=true"), ""),"")</f>
        <v>, isArena=true</v>
      </c>
      <c r="AH340" s="31" t="str">
        <f>IF(C340&lt;&gt;"",CONCATENATE(" --",C340," / ",B340),"")</f>
        <v xml:space="preserve"> --The Master's Dagger / Dolch des Meisters</v>
      </c>
      <c r="AI340" s="31" t="str">
        <f>IF(A340&lt;&gt;"",IF(VALUE(P340)&gt;0,CONCATENATE("[",A340,"] = true,        --",C340, " / ", B340), ""),"")</f>
        <v/>
      </c>
    </row>
    <row r="341" spans="1:35" x14ac:dyDescent="0.25">
      <c r="A341" s="5" t="s">
        <v>2467</v>
      </c>
      <c r="B341" t="s">
        <v>2474</v>
      </c>
      <c r="C341" t="s">
        <v>2475</v>
      </c>
      <c r="H341" t="s">
        <v>2511</v>
      </c>
      <c r="I341" t="s">
        <v>2468</v>
      </c>
      <c r="K341" t="s">
        <v>102</v>
      </c>
      <c r="L341" t="s">
        <v>101</v>
      </c>
      <c r="M341">
        <v>-1</v>
      </c>
      <c r="N341">
        <v>-1</v>
      </c>
      <c r="O341">
        <v>-1</v>
      </c>
      <c r="P341">
        <v>0</v>
      </c>
      <c r="Q341" s="3">
        <f>IF(R341&lt;&gt;"",VLOOKUP(R341,'ESO zone constants'!$E$3:$L$1002,8,FALSE),"")</f>
        <v>635</v>
      </c>
      <c r="R341" t="s">
        <v>489</v>
      </c>
      <c r="S341" s="28">
        <v>0</v>
      </c>
      <c r="T341" s="3" t="str">
        <f>VLOOKUP(S341,'LibSets constants'!$A$2:$B$16,2,FALSE)</f>
        <v>Included in base game</v>
      </c>
      <c r="U341" t="s">
        <v>2591</v>
      </c>
      <c r="W341" s="3" t="str">
        <f>IF(X341&lt;&gt;"",VLOOKUP(X341,'ESO zone constants'!$E$3:$L$1002,6,FALSE),"")</f>
        <v/>
      </c>
      <c r="AA341" s="3" t="str">
        <f>IF(AB341&lt;&gt;"",VLOOKUP(AB341,'ESO zone constants'!$E$3:$L$1002,6,FALSE),"")</f>
        <v/>
      </c>
      <c r="AE341" s="31" t="str">
        <f>IF(A341&lt;&gt;"",CONCATENATE("[",A341,"] = {wayshrines={")&amp;IF(M341&lt;&gt;"",CONCATENATE(M341,","),"")&amp;IF(N341&lt;&gt;"",CONCATENATE(N341,","),"")&amp;IF(O341&lt;&gt;"",CONCATENATE(O341,","),"")&amp;CONCATENATE("}")&amp;IF(VALUE(P341)&gt;0,CONCATENATE(", traitsNeeded=",P341),"")&amp;CONCATENATE(", dlcId=",S341,),"")</f>
        <v>[???] = {wayshrines={-1,-1,-1,}, dlcId=0</v>
      </c>
      <c r="AF341" s="31" t="str">
        <f>IF(A341&lt;&gt;"",IF(Q341&lt;&gt;"",CONCATENATE(", zoneIds={",Q341),"")&amp;IF(W341&lt;&gt;"",CONCATENATE(",",W341),"")&amp;IF(AA341&lt;&gt;"",CONCATENATE(",",AA341),"")&amp;IF(Q341&lt;&gt;"",CONCATENATE("}",""),"")&amp;IF(OR(K341="true",K341="false",K341&lt;&gt;""), CONCATENATE(", veteran=", K341), ""),"")</f>
        <v>, zoneIds={635}, veteran=true</v>
      </c>
      <c r="AG341" s="31" t="str">
        <f>IF(A341&lt;&gt;"",IF(I341="Trial",", isTrial=true",IF(I341="Arena",", isArena=true", IF(I341="Monster",", isMonster=true",""))) &amp; IF(L341="true", CONCATENATE(", multiTrialSet=true"), ""),"")</f>
        <v>, isArena=true</v>
      </c>
      <c r="AH341" s="31" t="str">
        <f>IF(C341&lt;&gt;"",CONCATENATE(" --",C341," / ",B341),"")</f>
        <v xml:space="preserve"> --The Master's Greatsword / Bidenhänder des Meisters</v>
      </c>
      <c r="AI341" s="31" t="str">
        <f>IF(A341&lt;&gt;"",IF(VALUE(P341)&gt;0,CONCATENATE("[",A341,"] = true,        --",C341, " / ", B341), ""),"")</f>
        <v/>
      </c>
    </row>
    <row r="342" spans="1:35" x14ac:dyDescent="0.25">
      <c r="A342" s="5" t="s">
        <v>2467</v>
      </c>
      <c r="B342" t="s">
        <v>2488</v>
      </c>
      <c r="C342" t="s">
        <v>2489</v>
      </c>
      <c r="H342" t="s">
        <v>2511</v>
      </c>
      <c r="I342" t="s">
        <v>2468</v>
      </c>
      <c r="K342" t="s">
        <v>102</v>
      </c>
      <c r="L342" t="s">
        <v>101</v>
      </c>
      <c r="M342">
        <v>-1</v>
      </c>
      <c r="N342">
        <v>-1</v>
      </c>
      <c r="O342">
        <v>-1</v>
      </c>
      <c r="P342">
        <v>0</v>
      </c>
      <c r="Q342" s="3">
        <f>IF(R342&lt;&gt;"",VLOOKUP(R342,'ESO zone constants'!$E$3:$L$1002,8,FALSE),"")</f>
        <v>635</v>
      </c>
      <c r="R342" t="s">
        <v>489</v>
      </c>
      <c r="S342" s="28">
        <v>0</v>
      </c>
      <c r="T342" s="3" t="str">
        <f>VLOOKUP(S342,'LibSets constants'!$A$2:$B$16,2,FALSE)</f>
        <v>Included in base game</v>
      </c>
      <c r="U342" t="s">
        <v>2591</v>
      </c>
      <c r="W342" s="3" t="str">
        <f>IF(X342&lt;&gt;"",VLOOKUP(X342,'ESO zone constants'!$E$3:$L$1002,6,FALSE),"")</f>
        <v/>
      </c>
      <c r="AA342" s="3" t="str">
        <f>IF(AB342&lt;&gt;"",VLOOKUP(AB342,'ESO zone constants'!$E$3:$L$1002,6,FALSE),"")</f>
        <v/>
      </c>
      <c r="AE342" s="31" t="str">
        <f>IF(A342&lt;&gt;"",CONCATENATE("[",A342,"] = {wayshrines={")&amp;IF(M342&lt;&gt;"",CONCATENATE(M342,","),"")&amp;IF(N342&lt;&gt;"",CONCATENATE(N342,","),"")&amp;IF(O342&lt;&gt;"",CONCATENATE(O342,","),"")&amp;CONCATENATE("}")&amp;IF(VALUE(P342)&gt;0,CONCATENATE(", traitsNeeded=",P342),"")&amp;CONCATENATE(", dlcId=",S342,),"")</f>
        <v>[???] = {wayshrines={-1,-1,-1,}, dlcId=0</v>
      </c>
      <c r="AF342" s="31" t="str">
        <f>IF(A342&lt;&gt;"",IF(Q342&lt;&gt;"",CONCATENATE(", zoneIds={",Q342),"")&amp;IF(W342&lt;&gt;"",CONCATENATE(",",W342),"")&amp;IF(AA342&lt;&gt;"",CONCATENATE(",",AA342),"")&amp;IF(Q342&lt;&gt;"",CONCATENATE("}",""),"")&amp;IF(OR(K342="true",K342="false",K342&lt;&gt;""), CONCATENATE(", veteran=", K342), ""),"")</f>
        <v>, zoneIds={635}, veteran=true</v>
      </c>
      <c r="AG342" s="31" t="str">
        <f>IF(A342&lt;&gt;"",IF(I342="Trial",", isTrial=true",IF(I342="Arena",", isArena=true", IF(I342="Monster",", isMonster=true",""))) &amp; IF(L342="true", CONCATENATE(", multiTrialSet=true"), ""),"")</f>
        <v>, isArena=true</v>
      </c>
      <c r="AH342" s="31" t="str">
        <f>IF(C342&lt;&gt;"",CONCATENATE(" --",C342," / ",B342),"")</f>
        <v xml:space="preserve"> --The Master's Ice Staff / Eisstab des Meisters</v>
      </c>
      <c r="AI342" s="31" t="str">
        <f>IF(A342&lt;&gt;"",IF(VALUE(P342)&gt;0,CONCATENATE("[",A342,"] = true,        --",C342, " / ", B342), ""),"")</f>
        <v/>
      </c>
    </row>
    <row r="343" spans="1:35" x14ac:dyDescent="0.25">
      <c r="A343" s="5" t="s">
        <v>2467</v>
      </c>
      <c r="B343" t="s">
        <v>2492</v>
      </c>
      <c r="C343" t="s">
        <v>2493</v>
      </c>
      <c r="H343" t="s">
        <v>2511</v>
      </c>
      <c r="I343" t="s">
        <v>2468</v>
      </c>
      <c r="K343" t="s">
        <v>102</v>
      </c>
      <c r="L343" t="s">
        <v>101</v>
      </c>
      <c r="M343">
        <v>-1</v>
      </c>
      <c r="N343">
        <v>-1</v>
      </c>
      <c r="O343">
        <v>-1</v>
      </c>
      <c r="P343">
        <v>0</v>
      </c>
      <c r="Q343" s="3">
        <f>IF(R343&lt;&gt;"",VLOOKUP(R343,'ESO zone constants'!$E$3:$L$1002,8,FALSE),"")</f>
        <v>635</v>
      </c>
      <c r="R343" t="s">
        <v>489</v>
      </c>
      <c r="S343" s="28">
        <v>0</v>
      </c>
      <c r="T343" s="3" t="str">
        <f>VLOOKUP(S343,'LibSets constants'!$A$2:$B$16,2,FALSE)</f>
        <v>Included in base game</v>
      </c>
      <c r="U343" t="s">
        <v>2591</v>
      </c>
      <c r="W343" s="3" t="str">
        <f>IF(X343&lt;&gt;"",VLOOKUP(X343,'ESO zone constants'!$E$3:$L$1002,6,FALSE),"")</f>
        <v/>
      </c>
      <c r="AA343" s="3" t="str">
        <f>IF(AB343&lt;&gt;"",VLOOKUP(AB343,'ESO zone constants'!$E$3:$L$1002,6,FALSE),"")</f>
        <v/>
      </c>
      <c r="AE343" s="31" t="str">
        <f>IF(A343&lt;&gt;"",CONCATENATE("[",A343,"] = {wayshrines={")&amp;IF(M343&lt;&gt;"",CONCATENATE(M343,","),"")&amp;IF(N343&lt;&gt;"",CONCATENATE(N343,","),"")&amp;IF(O343&lt;&gt;"",CONCATENATE(O343,","),"")&amp;CONCATENATE("}")&amp;IF(VALUE(P343)&gt;0,CONCATENATE(", traitsNeeded=",P343),"")&amp;CONCATENATE(", dlcId=",S343,),"")</f>
        <v>[???] = {wayshrines={-1,-1,-1,}, dlcId=0</v>
      </c>
      <c r="AF343" s="31" t="str">
        <f>IF(A343&lt;&gt;"",IF(Q343&lt;&gt;"",CONCATENATE(", zoneIds={",Q343),"")&amp;IF(W343&lt;&gt;"",CONCATENATE(",",W343),"")&amp;IF(AA343&lt;&gt;"",CONCATENATE(",",AA343),"")&amp;IF(Q343&lt;&gt;"",CONCATENATE("}",""),"")&amp;IF(OR(K343="true",K343="false",K343&lt;&gt;""), CONCATENATE(", veteran=", K343), ""),"")</f>
        <v>, zoneIds={635}, veteran=true</v>
      </c>
      <c r="AG343" s="31" t="str">
        <f>IF(A343&lt;&gt;"",IF(I343="Trial",", isTrial=true",IF(I343="Arena",", isArena=true", IF(I343="Monster",", isMonster=true",""))) &amp; IF(L343="true", CONCATENATE(", multiTrialSet=true"), ""),"")</f>
        <v>, isArena=true</v>
      </c>
      <c r="AH343" s="31" t="str">
        <f>IF(C343&lt;&gt;"",CONCATENATE(" --",C343," / ",B343),"")</f>
        <v xml:space="preserve"> --The Master's Inferno Staff / Flammenstab des Meisters</v>
      </c>
      <c r="AI343" s="31" t="str">
        <f>IF(A343&lt;&gt;"",IF(VALUE(P343)&gt;0,CONCATENATE("[",A343,"] = true,        --",C343, " / ", B343), ""),"")</f>
        <v/>
      </c>
    </row>
    <row r="344" spans="1:35" x14ac:dyDescent="0.25">
      <c r="A344" s="5" t="s">
        <v>2467</v>
      </c>
      <c r="B344" t="s">
        <v>2478</v>
      </c>
      <c r="C344" t="s">
        <v>2479</v>
      </c>
      <c r="H344" t="s">
        <v>2511</v>
      </c>
      <c r="I344" t="s">
        <v>2468</v>
      </c>
      <c r="K344" t="s">
        <v>102</v>
      </c>
      <c r="L344" t="s">
        <v>101</v>
      </c>
      <c r="M344">
        <v>-1</v>
      </c>
      <c r="N344">
        <v>-1</v>
      </c>
      <c r="O344">
        <v>-1</v>
      </c>
      <c r="P344">
        <v>0</v>
      </c>
      <c r="Q344" s="3">
        <f>IF(R344&lt;&gt;"",VLOOKUP(R344,'ESO zone constants'!$E$3:$L$1002,8,FALSE),"")</f>
        <v>635</v>
      </c>
      <c r="R344" t="s">
        <v>489</v>
      </c>
      <c r="S344" s="28">
        <v>0</v>
      </c>
      <c r="T344" s="3" t="str">
        <f>VLOOKUP(S344,'LibSets constants'!$A$2:$B$16,2,FALSE)</f>
        <v>Included in base game</v>
      </c>
      <c r="U344" t="s">
        <v>2591</v>
      </c>
      <c r="W344" s="3" t="str">
        <f>IF(X344&lt;&gt;"",VLOOKUP(X344,'ESO zone constants'!$E$3:$L$1002,6,FALSE),"")</f>
        <v/>
      </c>
      <c r="AA344" s="3" t="str">
        <f>IF(AB344&lt;&gt;"",VLOOKUP(AB344,'ESO zone constants'!$E$3:$L$1002,6,FALSE),"")</f>
        <v/>
      </c>
      <c r="AE344" s="31" t="str">
        <f>IF(A344&lt;&gt;"",CONCATENATE("[",A344,"] = {wayshrines={")&amp;IF(M344&lt;&gt;"",CONCATENATE(M344,","),"")&amp;IF(N344&lt;&gt;"",CONCATENATE(N344,","),"")&amp;IF(O344&lt;&gt;"",CONCATENATE(O344,","),"")&amp;CONCATENATE("}")&amp;IF(VALUE(P344)&gt;0,CONCATENATE(", traitsNeeded=",P344),"")&amp;CONCATENATE(", dlcId=",S344,),"")</f>
        <v>[???] = {wayshrines={-1,-1,-1,}, dlcId=0</v>
      </c>
      <c r="AF344" s="31" t="str">
        <f>IF(A344&lt;&gt;"",IF(Q344&lt;&gt;"",CONCATENATE(", zoneIds={",Q344),"")&amp;IF(W344&lt;&gt;"",CONCATENATE(",",W344),"")&amp;IF(AA344&lt;&gt;"",CONCATENATE(",",AA344),"")&amp;IF(Q344&lt;&gt;"",CONCATENATE("}",""),"")&amp;IF(OR(K344="true",K344="false",K344&lt;&gt;""), CONCATENATE(", veteran=", K344), ""),"")</f>
        <v>, zoneIds={635}, veteran=true</v>
      </c>
      <c r="AG344" s="31" t="str">
        <f>IF(A344&lt;&gt;"",IF(I344="Trial",", isTrial=true",IF(I344="Arena",", isArena=true", IF(I344="Monster",", isMonster=true",""))) &amp; IF(L344="true", CONCATENATE(", multiTrialSet=true"), ""),"")</f>
        <v>, isArena=true</v>
      </c>
      <c r="AH344" s="31" t="str">
        <f>IF(C344&lt;&gt;"",CONCATENATE(" --",C344," / ",B344),"")</f>
        <v xml:space="preserve"> --The Master's Lightning Staff / Blitzstab des Meisters</v>
      </c>
      <c r="AI344" s="31" t="str">
        <f>IF(A344&lt;&gt;"",IF(VALUE(P344)&gt;0,CONCATENATE("[",A344,"] = true,        --",C344, " / ", B344), ""),"")</f>
        <v/>
      </c>
    </row>
    <row r="345" spans="1:35" x14ac:dyDescent="0.25">
      <c r="A345" s="5" t="s">
        <v>2467</v>
      </c>
      <c r="B345" t="s">
        <v>2515</v>
      </c>
      <c r="C345" t="s">
        <v>2516</v>
      </c>
      <c r="H345" t="s">
        <v>2511</v>
      </c>
      <c r="I345" t="s">
        <v>2468</v>
      </c>
      <c r="K345" t="s">
        <v>102</v>
      </c>
      <c r="L345" t="s">
        <v>101</v>
      </c>
      <c r="M345">
        <v>-1</v>
      </c>
      <c r="N345">
        <v>-1</v>
      </c>
      <c r="O345">
        <v>-1</v>
      </c>
      <c r="P345">
        <v>0</v>
      </c>
      <c r="Q345" s="3">
        <f>IF(R345&lt;&gt;"",VLOOKUP(R345,'ESO zone constants'!$E$3:$L$1002,8,FALSE),"")</f>
        <v>635</v>
      </c>
      <c r="R345" t="s">
        <v>489</v>
      </c>
      <c r="S345" s="28">
        <v>0</v>
      </c>
      <c r="T345" s="3" t="str">
        <f>VLOOKUP(S345,'LibSets constants'!$A$2:$B$16,2,FALSE)</f>
        <v>Included in base game</v>
      </c>
      <c r="U345" t="s">
        <v>2591</v>
      </c>
      <c r="W345" s="3" t="str">
        <f>IF(X345&lt;&gt;"",VLOOKUP(X345,'ESO zone constants'!$E$3:$L$1002,6,FALSE),"")</f>
        <v/>
      </c>
      <c r="AA345" s="3" t="str">
        <f>IF(AB345&lt;&gt;"",VLOOKUP(AB345,'ESO zone constants'!$E$3:$L$1002,6,FALSE),"")</f>
        <v/>
      </c>
      <c r="AE345" s="31" t="str">
        <f>IF(A345&lt;&gt;"",CONCATENATE("[",A345,"] = {wayshrines={")&amp;IF(M345&lt;&gt;"",CONCATENATE(M345,","),"")&amp;IF(N345&lt;&gt;"",CONCATENATE(N345,","),"")&amp;IF(O345&lt;&gt;"",CONCATENATE(O345,","),"")&amp;CONCATENATE("}")&amp;IF(VALUE(P345)&gt;0,CONCATENATE(", traitsNeeded=",P345),"")&amp;CONCATENATE(", dlcId=",S345,),"")</f>
        <v>[???] = {wayshrines={-1,-1,-1,}, dlcId=0</v>
      </c>
      <c r="AF345" s="31" t="str">
        <f>IF(A345&lt;&gt;"",IF(Q345&lt;&gt;"",CONCATENATE(", zoneIds={",Q345),"")&amp;IF(W345&lt;&gt;"",CONCATENATE(",",W345),"")&amp;IF(AA345&lt;&gt;"",CONCATENATE(",",AA345),"")&amp;IF(Q345&lt;&gt;"",CONCATENATE("}",""),"")&amp;IF(OR(K345="true",K345="false",K345&lt;&gt;""), CONCATENATE(", veteran=", K345), ""),"")</f>
        <v>, zoneIds={635}, veteran=true</v>
      </c>
      <c r="AG345" s="31" t="str">
        <f>IF(A345&lt;&gt;"",IF(I345="Trial",", isTrial=true",IF(I345="Arena",", isArena=true", IF(I345="Monster",", isMonster=true",""))) &amp; IF(L345="true", CONCATENATE(", multiTrialSet=true"), ""),"")</f>
        <v>, isArena=true</v>
      </c>
      <c r="AH345" s="31" t="str">
        <f>IF(C345&lt;&gt;"",CONCATENATE(" --",C345," / ",B345),"")</f>
        <v xml:space="preserve"> --The Master's Mace / Keule des Meisters</v>
      </c>
      <c r="AI345" s="31" t="str">
        <f>IF(A345&lt;&gt;"",IF(VALUE(P345)&gt;0,CONCATENATE("[",A345,"] = true,        --",C345, " / ", B345), ""),"")</f>
        <v/>
      </c>
    </row>
    <row r="346" spans="1:35" x14ac:dyDescent="0.25">
      <c r="A346" s="5" t="s">
        <v>2467</v>
      </c>
      <c r="B346" t="s">
        <v>2522</v>
      </c>
      <c r="C346" t="s">
        <v>2524</v>
      </c>
      <c r="H346" t="s">
        <v>2511</v>
      </c>
      <c r="I346" t="s">
        <v>2468</v>
      </c>
      <c r="K346" t="s">
        <v>102</v>
      </c>
      <c r="L346" t="s">
        <v>101</v>
      </c>
      <c r="M346">
        <v>-1</v>
      </c>
      <c r="N346">
        <v>-1</v>
      </c>
      <c r="O346">
        <v>-1</v>
      </c>
      <c r="P346">
        <v>0</v>
      </c>
      <c r="Q346" s="3">
        <f>IF(R346&lt;&gt;"",VLOOKUP(R346,'ESO zone constants'!$E$3:$L$1002,8,FALSE),"")</f>
        <v>635</v>
      </c>
      <c r="R346" t="s">
        <v>489</v>
      </c>
      <c r="S346" s="28">
        <v>0</v>
      </c>
      <c r="T346" s="3" t="str">
        <f>VLOOKUP(S346,'LibSets constants'!$A$2:$B$16,2,FALSE)</f>
        <v>Included in base game</v>
      </c>
      <c r="U346" t="s">
        <v>2591</v>
      </c>
      <c r="W346" s="3" t="str">
        <f>IF(X346&lt;&gt;"",VLOOKUP(X346,'ESO zone constants'!$E$3:$L$1002,6,FALSE),"")</f>
        <v/>
      </c>
      <c r="AA346" s="3" t="str">
        <f>IF(AB346&lt;&gt;"",VLOOKUP(AB346,'ESO zone constants'!$E$3:$L$1002,6,FALSE),"")</f>
        <v/>
      </c>
      <c r="AE346" s="31" t="str">
        <f>IF(A346&lt;&gt;"",CONCATENATE("[",A346,"] = {wayshrines={")&amp;IF(M346&lt;&gt;"",CONCATENATE(M346,","),"")&amp;IF(N346&lt;&gt;"",CONCATENATE(N346,","),"")&amp;IF(O346&lt;&gt;"",CONCATENATE(O346,","),"")&amp;CONCATENATE("}")&amp;IF(VALUE(P346)&gt;0,CONCATENATE(", traitsNeeded=",P346),"")&amp;CONCATENATE(", dlcId=",S346,),"")</f>
        <v>[???] = {wayshrines={-1,-1,-1,}, dlcId=0</v>
      </c>
      <c r="AF346" s="31" t="str">
        <f>IF(A346&lt;&gt;"",IF(Q346&lt;&gt;"",CONCATENATE(", zoneIds={",Q346),"")&amp;IF(W346&lt;&gt;"",CONCATENATE(",",W346),"")&amp;IF(AA346&lt;&gt;"",CONCATENATE(",",AA346),"")&amp;IF(Q346&lt;&gt;"",CONCATENATE("}",""),"")&amp;IF(OR(K346="true",K346="false",K346&lt;&gt;""), CONCATENATE(", veteran=", K346), ""),"")</f>
        <v>, zoneIds={635}, veteran=true</v>
      </c>
      <c r="AG346" s="31" t="str">
        <f>IF(A346&lt;&gt;"",IF(I346="Trial",", isTrial=true",IF(I346="Arena",", isArena=true", IF(I346="Monster",", isMonster=true",""))) &amp; IF(L346="true", CONCATENATE(", multiTrialSet=true"), ""),"")</f>
        <v>, isArena=true</v>
      </c>
      <c r="AH346" s="31" t="str">
        <f>IF(C346&lt;&gt;"",CONCATENATE(" --",C346," / ",B346),"")</f>
        <v xml:space="preserve"> --The Master's Maul / Streitkolben des Meisters</v>
      </c>
      <c r="AI346" s="31" t="str">
        <f>IF(A346&lt;&gt;"",IF(VALUE(P346)&gt;0,CONCATENATE("[",A346,"] = true,        --",C346, " / ", B346), ""),"")</f>
        <v/>
      </c>
    </row>
    <row r="347" spans="1:35" x14ac:dyDescent="0.25">
      <c r="A347" s="5" t="s">
        <v>2467</v>
      </c>
      <c r="B347" t="s">
        <v>2498</v>
      </c>
      <c r="C347" t="s">
        <v>2499</v>
      </c>
      <c r="H347" t="s">
        <v>2511</v>
      </c>
      <c r="I347" t="s">
        <v>2468</v>
      </c>
      <c r="K347" t="s">
        <v>102</v>
      </c>
      <c r="L347" t="s">
        <v>101</v>
      </c>
      <c r="M347">
        <v>-1</v>
      </c>
      <c r="N347">
        <v>-1</v>
      </c>
      <c r="O347">
        <v>-1</v>
      </c>
      <c r="P347">
        <v>0</v>
      </c>
      <c r="Q347" s="3">
        <f>IF(R347&lt;&gt;"",VLOOKUP(R347,'ESO zone constants'!$E$3:$L$1002,8,FALSE),"")</f>
        <v>635</v>
      </c>
      <c r="R347" t="s">
        <v>489</v>
      </c>
      <c r="S347" s="28">
        <v>0</v>
      </c>
      <c r="T347" s="3" t="str">
        <f>VLOOKUP(S347,'LibSets constants'!$A$2:$B$16,2,FALSE)</f>
        <v>Included in base game</v>
      </c>
      <c r="U347" t="s">
        <v>2591</v>
      </c>
      <c r="W347" s="3" t="str">
        <f>IF(X347&lt;&gt;"",VLOOKUP(X347,'ESO zone constants'!$E$3:$L$1002,6,FALSE),"")</f>
        <v/>
      </c>
      <c r="AA347" s="3" t="str">
        <f>IF(AB347&lt;&gt;"",VLOOKUP(AB347,'ESO zone constants'!$E$3:$L$1002,6,FALSE),"")</f>
        <v/>
      </c>
      <c r="AE347" s="31" t="str">
        <f>IF(A347&lt;&gt;"",CONCATENATE("[",A347,"] = {wayshrines={")&amp;IF(M347&lt;&gt;"",CONCATENATE(M347,","),"")&amp;IF(N347&lt;&gt;"",CONCATENATE(N347,","),"")&amp;IF(O347&lt;&gt;"",CONCATENATE(O347,","),"")&amp;CONCATENATE("}")&amp;IF(VALUE(P347)&gt;0,CONCATENATE(", traitsNeeded=",P347),"")&amp;CONCATENATE(", dlcId=",S347,),"")</f>
        <v>[???] = {wayshrines={-1,-1,-1,}, dlcId=0</v>
      </c>
      <c r="AF347" s="31" t="str">
        <f>IF(A347&lt;&gt;"",IF(Q347&lt;&gt;"",CONCATENATE(", zoneIds={",Q347),"")&amp;IF(W347&lt;&gt;"",CONCATENATE(",",W347),"")&amp;IF(AA347&lt;&gt;"",CONCATENATE(",",AA347),"")&amp;IF(Q347&lt;&gt;"",CONCATENATE("}",""),"")&amp;IF(OR(K347="true",K347="false",K347&lt;&gt;""), CONCATENATE(", veteran=", K347), ""),"")</f>
        <v>, zoneIds={635}, veteran=true</v>
      </c>
      <c r="AG347" s="31" t="str">
        <f>IF(A347&lt;&gt;"",IF(I347="Trial",", isTrial=true",IF(I347="Arena",", isArena=true", IF(I347="Monster",", isMonster=true",""))) &amp; IF(L347="true", CONCATENATE(", multiTrialSet=true"), ""),"")</f>
        <v>, isArena=true</v>
      </c>
      <c r="AH347" s="31" t="str">
        <f>IF(C347&lt;&gt;"",CONCATENATE(" --",C347," / ",B347),"")</f>
        <v xml:space="preserve"> --The Master's Restoration Staff / Heilungsstab des Meisters</v>
      </c>
      <c r="AI347" s="31" t="str">
        <f>IF(A347&lt;&gt;"",IF(VALUE(P347)&gt;0,CONCATENATE("[",A347,"] = true,        --",C347, " / ", B347), ""),"")</f>
        <v/>
      </c>
    </row>
    <row r="348" spans="1:35" x14ac:dyDescent="0.25">
      <c r="A348" s="5" t="s">
        <v>2467</v>
      </c>
      <c r="B348" t="s">
        <v>2517</v>
      </c>
      <c r="C348" t="s">
        <v>2518</v>
      </c>
      <c r="H348" t="s">
        <v>2511</v>
      </c>
      <c r="I348" t="s">
        <v>2468</v>
      </c>
      <c r="K348" t="s">
        <v>102</v>
      </c>
      <c r="L348" t="s">
        <v>101</v>
      </c>
      <c r="M348">
        <v>-1</v>
      </c>
      <c r="N348">
        <v>-1</v>
      </c>
      <c r="O348">
        <v>-1</v>
      </c>
      <c r="P348">
        <v>0</v>
      </c>
      <c r="Q348" s="3">
        <f>IF(R348&lt;&gt;"",VLOOKUP(R348,'ESO zone constants'!$E$3:$L$1002,8,FALSE),"")</f>
        <v>635</v>
      </c>
      <c r="R348" t="s">
        <v>489</v>
      </c>
      <c r="S348" s="28">
        <v>0</v>
      </c>
      <c r="T348" s="3" t="str">
        <f>VLOOKUP(S348,'LibSets constants'!$A$2:$B$16,2,FALSE)</f>
        <v>Included in base game</v>
      </c>
      <c r="U348" t="s">
        <v>2591</v>
      </c>
      <c r="W348" s="3" t="str">
        <f>IF(X348&lt;&gt;"",VLOOKUP(X348,'ESO zone constants'!$E$3:$L$1002,6,FALSE),"")</f>
        <v/>
      </c>
      <c r="AA348" s="3" t="str">
        <f>IF(AB348&lt;&gt;"",VLOOKUP(AB348,'ESO zone constants'!$E$3:$L$1002,6,FALSE),"")</f>
        <v/>
      </c>
      <c r="AE348" s="31" t="str">
        <f>IF(A348&lt;&gt;"",CONCATENATE("[",A348,"] = {wayshrines={")&amp;IF(M348&lt;&gt;"",CONCATENATE(M348,","),"")&amp;IF(N348&lt;&gt;"",CONCATENATE(N348,","),"")&amp;IF(O348&lt;&gt;"",CONCATENATE(O348,","),"")&amp;CONCATENATE("}")&amp;IF(VALUE(P348)&gt;0,CONCATENATE(", traitsNeeded=",P348),"")&amp;CONCATENATE(", dlcId=",S348,),"")</f>
        <v>[???] = {wayshrines={-1,-1,-1,}, dlcId=0</v>
      </c>
      <c r="AF348" s="31" t="str">
        <f>IF(A348&lt;&gt;"",IF(Q348&lt;&gt;"",CONCATENATE(", zoneIds={",Q348),"")&amp;IF(W348&lt;&gt;"",CONCATENATE(",",W348),"")&amp;IF(AA348&lt;&gt;"",CONCATENATE(",",AA348),"")&amp;IF(Q348&lt;&gt;"",CONCATENATE("}",""),"")&amp;IF(OR(K348="true",K348="false",K348&lt;&gt;""), CONCATENATE(", veteran=", K348), ""),"")</f>
        <v>, zoneIds={635}, veteran=true</v>
      </c>
      <c r="AG348" s="31" t="str">
        <f>IF(A348&lt;&gt;"",IF(I348="Trial",", isTrial=true",IF(I348="Arena",", isArena=true", IF(I348="Monster",", isMonster=true",""))) &amp; IF(L348="true", CONCATENATE(", multiTrialSet=true"), ""),"")</f>
        <v>, isArena=true</v>
      </c>
      <c r="AH348" s="31" t="str">
        <f>IF(C348&lt;&gt;"",CONCATENATE(" --",C348," / ",B348),"")</f>
        <v xml:space="preserve"> --The Master's Shield / Schild des Meisters</v>
      </c>
      <c r="AI348" s="31" t="str">
        <f>IF(A348&lt;&gt;"",IF(VALUE(P348)&gt;0,CONCATENATE("[",A348,"] = true,        --",C348, " / ", B348), ""),"")</f>
        <v/>
      </c>
    </row>
    <row r="349" spans="1:35" x14ac:dyDescent="0.25">
      <c r="A349" s="5" t="s">
        <v>2467</v>
      </c>
      <c r="B349" t="s">
        <v>2504</v>
      </c>
      <c r="C349" t="s">
        <v>2505</v>
      </c>
      <c r="H349" t="s">
        <v>2511</v>
      </c>
      <c r="I349" t="s">
        <v>2468</v>
      </c>
      <c r="K349" t="s">
        <v>102</v>
      </c>
      <c r="L349" t="s">
        <v>101</v>
      </c>
      <c r="M349">
        <v>-1</v>
      </c>
      <c r="N349">
        <v>-1</v>
      </c>
      <c r="O349">
        <v>-1</v>
      </c>
      <c r="P349">
        <v>0</v>
      </c>
      <c r="Q349" s="3">
        <f>IF(R349&lt;&gt;"",VLOOKUP(R349,'ESO zone constants'!$E$3:$L$1002,8,FALSE),"")</f>
        <v>635</v>
      </c>
      <c r="R349" t="s">
        <v>489</v>
      </c>
      <c r="S349" s="28">
        <v>0</v>
      </c>
      <c r="T349" s="3" t="str">
        <f>VLOOKUP(S349,'LibSets constants'!$A$2:$B$16,2,FALSE)</f>
        <v>Included in base game</v>
      </c>
      <c r="U349" t="s">
        <v>2591</v>
      </c>
      <c r="W349" s="3" t="str">
        <f>IF(X349&lt;&gt;"",VLOOKUP(X349,'ESO zone constants'!$E$3:$L$1002,6,FALSE),"")</f>
        <v/>
      </c>
      <c r="AA349" s="3" t="str">
        <f>IF(AB349&lt;&gt;"",VLOOKUP(AB349,'ESO zone constants'!$E$3:$L$1002,6,FALSE),"")</f>
        <v/>
      </c>
      <c r="AE349" s="31" t="str">
        <f>IF(A349&lt;&gt;"",CONCATENATE("[",A349,"] = {wayshrines={")&amp;IF(M349&lt;&gt;"",CONCATENATE(M349,","),"")&amp;IF(N349&lt;&gt;"",CONCATENATE(N349,","),"")&amp;IF(O349&lt;&gt;"",CONCATENATE(O349,","),"")&amp;CONCATENATE("}")&amp;IF(VALUE(P349)&gt;0,CONCATENATE(", traitsNeeded=",P349),"")&amp;CONCATENATE(", dlcId=",S349,),"")</f>
        <v>[???] = {wayshrines={-1,-1,-1,}, dlcId=0</v>
      </c>
      <c r="AF349" s="31" t="str">
        <f>IF(A349&lt;&gt;"",IF(Q349&lt;&gt;"",CONCATENATE(", zoneIds={",Q349),"")&amp;IF(W349&lt;&gt;"",CONCATENATE(",",W349),"")&amp;IF(AA349&lt;&gt;"",CONCATENATE(",",AA349),"")&amp;IF(Q349&lt;&gt;"",CONCATENATE("}",""),"")&amp;IF(OR(K349="true",K349="false",K349&lt;&gt;""), CONCATENATE(", veteran=", K349), ""),"")</f>
        <v>, zoneIds={635}, veteran=true</v>
      </c>
      <c r="AG349" s="31" t="str">
        <f>IF(A349&lt;&gt;"",IF(I349="Trial",", isTrial=true",IF(I349="Arena",", isArena=true", IF(I349="Monster",", isMonster=true",""))) &amp; IF(L349="true", CONCATENATE(", multiTrialSet=true"), ""),"")</f>
        <v>, isArena=true</v>
      </c>
      <c r="AH349" s="31" t="str">
        <f>IF(C349&lt;&gt;"",CONCATENATE(" --",C349," / ",B349),"")</f>
        <v xml:space="preserve"> --The Master's Sword / Schwert des Meisters</v>
      </c>
      <c r="AI349" s="31" t="str">
        <f>IF(A349&lt;&gt;"",IF(VALUE(P349)&gt;0,CONCATENATE("[",A349,"] = true,        --",C349, " / ", B349), ""),"")</f>
        <v/>
      </c>
    </row>
    <row r="350" spans="1:35" x14ac:dyDescent="0.25">
      <c r="A350" s="13">
        <v>50</v>
      </c>
      <c r="B350" t="s">
        <v>1470</v>
      </c>
      <c r="C350" t="s">
        <v>1472</v>
      </c>
      <c r="D350" t="s">
        <v>1471</v>
      </c>
      <c r="K350" t="s">
        <v>101</v>
      </c>
      <c r="L350" t="s">
        <v>101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constants'!$E$3:$L$1002,8,FALSE),"")</f>
        <v/>
      </c>
      <c r="S350" s="28">
        <v>0</v>
      </c>
      <c r="T350" s="3" t="str">
        <f>VLOOKUP(S350,'LibSets constants'!$A$2:$B$16,2,FALSE)</f>
        <v>Included in base game</v>
      </c>
      <c r="W350" s="3" t="str">
        <f>IF(X350&lt;&gt;"",VLOOKUP(X350,'ESO zone constants'!$E$3:$L$1002,6,FALSE),"")</f>
        <v/>
      </c>
      <c r="AA350" s="3" t="str">
        <f>IF(AB350&lt;&gt;"",VLOOKUP(AB350,'ESO zone constants'!$E$3:$L$1002,6,FALSE),"")</f>
        <v/>
      </c>
      <c r="AE350" s="31" t="str">
        <f>IF(A350&lt;&gt;"",CONCATENATE("[",A350,"] = {wayshrines={")&amp;IF(M350&lt;&gt;"",CONCATENATE(M350,","),"")&amp;IF(N350&lt;&gt;"",CONCATENATE(N350,","),"")&amp;IF(O350&lt;&gt;"",CONCATENATE(O350,","),"")&amp;CONCATENATE("}")&amp;IF(VALUE(P350)&gt;0,CONCATENATE(", traitsNeeded=",P350),"")&amp;CONCATENATE(", dlcId=",S350,),"")</f>
        <v>[50] = {wayshrines={-1,-1,-1,}, dlcId=0</v>
      </c>
      <c r="AF350" s="31" t="str">
        <f>IF(A350&lt;&gt;"",IF(Q350&lt;&gt;"",CONCATENATE(", zoneIds={",Q350),"")&amp;IF(W350&lt;&gt;"",CONCATENATE(",",W350),"")&amp;IF(AA350&lt;&gt;"",CONCATENATE(",",AA350),"")&amp;IF(Q350&lt;&gt;"",CONCATENATE("}",""),"")&amp;IF(OR(K350="true",K350="false",K350&lt;&gt;""), CONCATENATE(", veteran=", K350), ""),"")</f>
        <v>, veteran=false</v>
      </c>
      <c r="AG350" s="31" t="str">
        <f>IF(A350&lt;&gt;"",IF(I350="Trial",", isTrial=true",IF(I350="Arena",", isArena=true", IF(I350="Monster",", isMonster=true",""))) &amp; IF(L350="true", CONCATENATE(", multiTrialSet=true"), ""),"")</f>
        <v/>
      </c>
      <c r="AH350" s="31" t="str">
        <f>IF(C350&lt;&gt;"",CONCATENATE(" --",C350," / ",B350),"")</f>
        <v xml:space="preserve"> --The Morag Tong / Morag Tong</v>
      </c>
      <c r="AI350" s="31" t="str">
        <f>IF(A350&lt;&gt;"",IF(VALUE(P350)&gt;0,CONCATENATE("[",A350,"] = true,        --",C350, " / ", B350), ""),"")</f>
        <v/>
      </c>
    </row>
    <row r="351" spans="1:35" x14ac:dyDescent="0.25">
      <c r="A351" s="5">
        <v>278</v>
      </c>
      <c r="B351" t="s">
        <v>2029</v>
      </c>
      <c r="C351" t="s">
        <v>2031</v>
      </c>
      <c r="D351" t="s">
        <v>2030</v>
      </c>
      <c r="I351" t="s">
        <v>2556</v>
      </c>
      <c r="J351">
        <v>1</v>
      </c>
      <c r="K351" t="s">
        <v>2465</v>
      </c>
      <c r="L351" t="s">
        <v>101</v>
      </c>
      <c r="M351">
        <v>-1</v>
      </c>
      <c r="N351">
        <v>-1</v>
      </c>
      <c r="O351">
        <v>-1</v>
      </c>
      <c r="P351">
        <v>0</v>
      </c>
      <c r="Q351" s="3">
        <f>IF(R351&lt;&gt;"",VLOOKUP(R351,'ESO zone constants'!$E$3:$L$1002,8,FALSE),"")</f>
        <v>22</v>
      </c>
      <c r="R351" t="s">
        <v>68</v>
      </c>
      <c r="S351" s="28">
        <v>0</v>
      </c>
      <c r="T351" s="3" t="str">
        <f>VLOOKUP(S351,'LibSets constants'!$A$2:$B$16,2,FALSE)</f>
        <v>Included in base game</v>
      </c>
      <c r="U351" s="20" t="s">
        <v>2584</v>
      </c>
      <c r="W351" s="3" t="str">
        <f>IF(X351&lt;&gt;"",VLOOKUP(X351,'ESO zone constants'!$E$3:$L$1002,6,FALSE),"")</f>
        <v/>
      </c>
      <c r="AA351" s="32" t="str">
        <f>IF(AB351&lt;&gt;"",VLOOKUP(AB351,'ESO zone constants'!$E$3:$L$1002,6,FALSE),"")</f>
        <v/>
      </c>
      <c r="AE351" s="31" t="str">
        <f>IF(A351&lt;&gt;"",CONCATENATE("[",A351,"] = {wayshrines={")&amp;IF(M351&lt;&gt;"",CONCATENATE(M351,","),"")&amp;IF(N351&lt;&gt;"",CONCATENATE(N351,","),"")&amp;IF(O351&lt;&gt;"",CONCATENATE(O351,","),"")&amp;CONCATENATE("}")&amp;IF(VALUE(P351)&gt;0,CONCATENATE(", traitsNeeded=",P351),"")&amp;CONCATENATE(", dlcId=",S351,),"")</f>
        <v>[278] = {wayshrines={-1,-1,-1,}, dlcId=0</v>
      </c>
      <c r="AF351" s="31" t="str">
        <f>IF(A351&lt;&gt;"",IF(Q351&lt;&gt;"",CONCATENATE(", zoneIds={",Q351),"")&amp;IF(W351&lt;&gt;"",CONCATENATE(",",W351),"")&amp;IF(AA351&lt;&gt;"",CONCATENATE(",",AA351),"")&amp;IF(Q351&lt;&gt;"",CONCATENATE("}",""),"")&amp;IF(OR(K351="true",K351="false",K351&lt;&gt;""), CONCATENATE(", veteran=", K351), ""),"")</f>
        <v>, zoneIds={22}, veteran={EQUIP_TYPE_HEAD=true, EQUIP_TYPE_SHOULDERS=false}</v>
      </c>
      <c r="AG351" s="31" t="str">
        <f>IF(A351&lt;&gt;"",IF(I351="Trial",", isTrial=true",IF(I351="Arena",", isArena=true", IF(I351="Monster",", isMonster=true",""))) &amp; IF(L351="true", CONCATENATE(", multiTrialSet=true"), ""),"")</f>
        <v>, isMonster=true</v>
      </c>
      <c r="AH351" s="31" t="str">
        <f>IF(C351&lt;&gt;"",CONCATENATE(" --",C351," / ",B351),"")</f>
        <v xml:space="preserve"> --The Troll King / Trollkönig</v>
      </c>
      <c r="AI351" s="31" t="str">
        <f>IF(A351&lt;&gt;"",IF(VALUE(P351)&gt;0,CONCATENATE("[",A351,"] = true,        --",C351, " / ", B351), ""),"")</f>
        <v/>
      </c>
    </row>
    <row r="352" spans="1:35" x14ac:dyDescent="0.25">
      <c r="A352" s="13">
        <v>124</v>
      </c>
      <c r="B352" t="s">
        <v>1688</v>
      </c>
      <c r="C352" t="s">
        <v>1690</v>
      </c>
      <c r="D352" t="s">
        <v>1689</v>
      </c>
      <c r="K352" t="s">
        <v>101</v>
      </c>
      <c r="L352" t="s">
        <v>101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constants'!$E$3:$L$1002,8,FALSE),"")</f>
        <v/>
      </c>
      <c r="S352" s="28">
        <v>0</v>
      </c>
      <c r="T352" s="3" t="str">
        <f>VLOOKUP(S352,'LibSets constants'!$A$2:$B$16,2,FALSE)</f>
        <v>Included in base game</v>
      </c>
      <c r="W352" s="3" t="str">
        <f>IF(X352&lt;&gt;"",VLOOKUP(X352,'ESO zone constants'!$E$3:$L$1002,6,FALSE),"")</f>
        <v/>
      </c>
      <c r="AA352" s="3" t="str">
        <f>IF(AB352&lt;&gt;"",VLOOKUP(AB352,'ESO zone constants'!$E$3:$L$1002,6,FALSE),"")</f>
        <v/>
      </c>
      <c r="AE352" s="31" t="str">
        <f>IF(A352&lt;&gt;"",CONCATENATE("[",A352,"] = {wayshrines={")&amp;IF(M352&lt;&gt;"",CONCATENATE(M352,","),"")&amp;IF(N352&lt;&gt;"",CONCATENATE(N352,","),"")&amp;IF(O352&lt;&gt;"",CONCATENATE(O352,","),"")&amp;CONCATENATE("}")&amp;IF(VALUE(P352)&gt;0,CONCATENATE(", traitsNeeded=",P352),"")&amp;CONCATENATE(", dlcId=",S352,),"")</f>
        <v>[124] = {wayshrines={-1,-1,-1,}, dlcId=0</v>
      </c>
      <c r="AF352" s="31" t="str">
        <f>IF(A352&lt;&gt;"",IF(Q352&lt;&gt;"",CONCATENATE(", zoneIds={",Q352),"")&amp;IF(W352&lt;&gt;"",CONCATENATE(",",W352),"")&amp;IF(AA352&lt;&gt;"",CONCATENATE(",",AA352),"")&amp;IF(Q352&lt;&gt;"",CONCATENATE("}",""),"")&amp;IF(OR(K352="true",K352="false",K352&lt;&gt;""), CONCATENATE(", veteran=", K352), ""),"")</f>
        <v>, veteran=false</v>
      </c>
      <c r="AG352" s="31" t="str">
        <f>IF(A352&lt;&gt;"",IF(I352="Trial",", isTrial=true",IF(I352="Arena",", isArena=true", IF(I352="Monster",", isMonster=true",""))) &amp; IF(L352="true", CONCATENATE(", multiTrialSet=true"), ""),"")</f>
        <v/>
      </c>
      <c r="AH352" s="31" t="str">
        <f>IF(C352&lt;&gt;"",CONCATENATE(" --",C352," / ",B352),"")</f>
        <v xml:space="preserve"> --The Worm's Raiment / Garderobe des Wurms</v>
      </c>
      <c r="AI352" s="31" t="str">
        <f>IF(A352&lt;&gt;"",IF(VALUE(P352)&gt;0,CONCATENATE("[",A352,"] = true,        --",C352, " / ", B352), ""),"")</f>
        <v/>
      </c>
    </row>
    <row r="353" spans="1:35" x14ac:dyDescent="0.25">
      <c r="A353" s="13">
        <v>248</v>
      </c>
      <c r="B353" t="s">
        <v>1980</v>
      </c>
      <c r="C353" t="s">
        <v>1982</v>
      </c>
      <c r="D353" t="s">
        <v>1981</v>
      </c>
      <c r="K353" t="s">
        <v>101</v>
      </c>
      <c r="L353" t="s">
        <v>101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constants'!$E$3:$L$1002,8,FALSE),"")</f>
        <v/>
      </c>
      <c r="S353" s="28">
        <v>0</v>
      </c>
      <c r="T353" s="3" t="str">
        <f>VLOOKUP(S353,'LibSets constants'!$A$2:$B$16,2,FALSE)</f>
        <v>Included in base game</v>
      </c>
      <c r="W353" s="3" t="str">
        <f>IF(X353&lt;&gt;"",VLOOKUP(X353,'ESO zone constants'!$E$3:$L$1002,6,FALSE),"")</f>
        <v/>
      </c>
      <c r="AA353" s="3" t="str">
        <f>IF(AB353&lt;&gt;"",VLOOKUP(AB353,'ESO zone constants'!$E$3:$L$1002,6,FALSE),"")</f>
        <v/>
      </c>
      <c r="AE353" s="31" t="str">
        <f>IF(A353&lt;&gt;"",CONCATENATE("[",A353,"] = {wayshrines={")&amp;IF(M353&lt;&gt;"",CONCATENATE(M353,","),"")&amp;IF(N353&lt;&gt;"",CONCATENATE(N353,","),"")&amp;IF(O353&lt;&gt;"",CONCATENATE(O353,","),"")&amp;CONCATENATE("}")&amp;IF(VALUE(P353)&gt;0,CONCATENATE(", traitsNeeded=",P353),"")&amp;CONCATENATE(", dlcId=",S353,),"")</f>
        <v>[248] = {wayshrines={-1,-1,-1,}, dlcId=0</v>
      </c>
      <c r="AF353" s="31" t="str">
        <f>IF(A353&lt;&gt;"",IF(Q353&lt;&gt;"",CONCATENATE(", zoneIds={",Q353),"")&amp;IF(W353&lt;&gt;"",CONCATENATE(",",W353),"")&amp;IF(AA353&lt;&gt;"",CONCATENATE(",",AA353),"")&amp;IF(Q353&lt;&gt;"",CONCATENATE("}",""),"")&amp;IF(OR(K353="true",K353="false",K353&lt;&gt;""), CONCATENATE(", veteran=", K353), ""),"")</f>
        <v>, veteran=false</v>
      </c>
      <c r="AG353" s="31" t="str">
        <f>IF(A353&lt;&gt;"",IF(I353="Trial",", isTrial=true",IF(I353="Arena",", isArena=true", IF(I353="Monster",", isMonster=true",""))) &amp; IF(L353="true", CONCATENATE(", multiTrialSet=true"), ""),"")</f>
        <v/>
      </c>
      <c r="AH353" s="31" t="str">
        <f>IF(C353&lt;&gt;"",CONCATENATE(" --",C353," / ",B353),"")</f>
        <v xml:space="preserve"> --Thews of the Harbinger / Muskeln des Vorboten</v>
      </c>
      <c r="AI353" s="31" t="str">
        <f>IF(A353&lt;&gt;"",IF(VALUE(P353)&gt;0,CONCATENATE("[",A353,"] = true,        --",C353, " / ", B353), ""),"")</f>
        <v/>
      </c>
    </row>
    <row r="354" spans="1:35" x14ac:dyDescent="0.25">
      <c r="A354" s="13">
        <v>30</v>
      </c>
      <c r="B354" t="s">
        <v>1422</v>
      </c>
      <c r="C354" t="s">
        <v>1424</v>
      </c>
      <c r="D354" t="s">
        <v>1423</v>
      </c>
      <c r="K354" t="s">
        <v>101</v>
      </c>
      <c r="L354" t="s">
        <v>101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constants'!$E$3:$L$1002,8,FALSE),"")</f>
        <v/>
      </c>
      <c r="S354" s="28">
        <v>0</v>
      </c>
      <c r="T354" s="3" t="str">
        <f>VLOOKUP(S354,'LibSets constants'!$A$2:$B$16,2,FALSE)</f>
        <v>Included in base game</v>
      </c>
      <c r="W354" s="3" t="str">
        <f>IF(X354&lt;&gt;"",VLOOKUP(X354,'ESO zone constants'!$E$3:$L$1002,6,FALSE),"")</f>
        <v/>
      </c>
      <c r="AA354" s="3" t="str">
        <f>IF(AB354&lt;&gt;"",VLOOKUP(AB354,'ESO zone constants'!$E$3:$L$1002,6,FALSE),"")</f>
        <v/>
      </c>
      <c r="AE354" s="31" t="str">
        <f>IF(A354&lt;&gt;"",CONCATENATE("[",A354,"] = {wayshrines={")&amp;IF(M354&lt;&gt;"",CONCATENATE(M354,","),"")&amp;IF(N354&lt;&gt;"",CONCATENATE(N354,","),"")&amp;IF(O354&lt;&gt;"",CONCATENATE(O354,","),"")&amp;CONCATENATE("}")&amp;IF(VALUE(P354)&gt;0,CONCATENATE(", traitsNeeded=",P354),"")&amp;CONCATENATE(", dlcId=",S354,),"")</f>
        <v>[30] = {wayshrines={-1,-1,-1,}, dlcId=0</v>
      </c>
      <c r="AF354" s="31" t="str">
        <f>IF(A354&lt;&gt;"",IF(Q354&lt;&gt;"",CONCATENATE(", zoneIds={",Q354),"")&amp;IF(W354&lt;&gt;"",CONCATENATE(",",W354),"")&amp;IF(AA354&lt;&gt;"",CONCATENATE(",",AA354),"")&amp;IF(Q354&lt;&gt;"",CONCATENATE("}",""),"")&amp;IF(OR(K354="true",K354="false",K354&lt;&gt;""), CONCATENATE(", veteran=", K354), ""),"")</f>
        <v>, veteran=false</v>
      </c>
      <c r="AG354" s="31" t="str">
        <f>IF(A354&lt;&gt;"",IF(I354="Trial",", isTrial=true",IF(I354="Arena",", isArena=true", IF(I354="Monster",", isMonster=true",""))) &amp; IF(L354="true", CONCATENATE(", multiTrialSet=true"), ""),"")</f>
        <v/>
      </c>
      <c r="AH354" s="31" t="str">
        <f>IF(C354&lt;&gt;"",CONCATENATE(" --",C354," / ",B354),"")</f>
        <v xml:space="preserve"> --Thunderbug's Carapace / Donnerkäferpanzer</v>
      </c>
      <c r="AI354" s="31" t="str">
        <f>IF(A354&lt;&gt;"",IF(VALUE(P354)&gt;0,CONCATENATE("[",A354,"] = true,        --",C354, " / ", B354), ""),"")</f>
        <v/>
      </c>
    </row>
    <row r="355" spans="1:35" x14ac:dyDescent="0.25">
      <c r="A355" s="13">
        <v>372</v>
      </c>
      <c r="B355" t="s">
        <v>2285</v>
      </c>
      <c r="C355" t="s">
        <v>2287</v>
      </c>
      <c r="D355" t="s">
        <v>2286</v>
      </c>
      <c r="K355" t="s">
        <v>101</v>
      </c>
      <c r="L355" t="s">
        <v>101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constants'!$E$3:$L$1002,8,FALSE),"")</f>
        <v/>
      </c>
      <c r="S355" s="28">
        <v>0</v>
      </c>
      <c r="T355" s="3" t="str">
        <f>VLOOKUP(S355,'LibSets constants'!$A$2:$B$16,2,FALSE)</f>
        <v>Included in base game</v>
      </c>
      <c r="W355" s="3" t="str">
        <f>IF(X355&lt;&gt;"",VLOOKUP(X355,'ESO zone constants'!$E$3:$L$1002,6,FALSE),"")</f>
        <v/>
      </c>
      <c r="AA355" s="3" t="str">
        <f>IF(AB355&lt;&gt;"",VLOOKUP(AB355,'ESO zone constants'!$E$3:$L$1002,6,FALSE),"")</f>
        <v/>
      </c>
      <c r="AE355" s="31" t="str">
        <f>IF(A355&lt;&gt;"",CONCATENATE("[",A355,"] = {wayshrines={")&amp;IF(M355&lt;&gt;"",CONCATENATE(M355,","),"")&amp;IF(N355&lt;&gt;"",CONCATENATE(N355,","),"")&amp;IF(O355&lt;&gt;"",CONCATENATE(O355,","),"")&amp;CONCATENATE("}")&amp;IF(VALUE(P355)&gt;0,CONCATENATE(", traitsNeeded=",P355),"")&amp;CONCATENATE(", dlcId=",S355,),"")</f>
        <v>[372] = {wayshrines={-1,-1,-1,}, dlcId=0</v>
      </c>
      <c r="AF355" s="31" t="str">
        <f>IF(A355&lt;&gt;"",IF(Q355&lt;&gt;"",CONCATENATE(", zoneIds={",Q355),"")&amp;IF(W355&lt;&gt;"",CONCATENATE(",",W355),"")&amp;IF(AA355&lt;&gt;"",CONCATENATE(",",AA355),"")&amp;IF(Q355&lt;&gt;"",CONCATENATE("}",""),"")&amp;IF(OR(K355="true",K355="false",K355&lt;&gt;""), CONCATENATE(", veteran=", K355), ""),"")</f>
        <v>, veteran=false</v>
      </c>
      <c r="AG355" s="31" t="str">
        <f>IF(A355&lt;&gt;"",IF(I355="Trial",", isTrial=true",IF(I355="Arena",", isArena=true", IF(I355="Monster",", isMonster=true",""))) &amp; IF(L355="true", CONCATENATE(", multiTrialSet=true"), ""),"")</f>
        <v/>
      </c>
      <c r="AH355" s="31" t="str">
        <f>IF(C355&lt;&gt;"",CONCATENATE(" --",C355," / ",B355),"")</f>
        <v xml:space="preserve"> --Thunderous Volley / Donnernde Salve</v>
      </c>
      <c r="AI355" s="31" t="str">
        <f>IF(A355&lt;&gt;"",IF(VALUE(P355)&gt;0,CONCATENATE("[",A355,"] = true,        --",C355, " / ", B355), ""),"")</f>
        <v/>
      </c>
    </row>
    <row r="356" spans="1:35" x14ac:dyDescent="0.25">
      <c r="A356" s="5">
        <v>349</v>
      </c>
      <c r="B356" t="s">
        <v>30</v>
      </c>
      <c r="C356" t="s">
        <v>30</v>
      </c>
      <c r="D356" t="s">
        <v>30</v>
      </c>
      <c r="I356" t="s">
        <v>2556</v>
      </c>
      <c r="J356">
        <v>3</v>
      </c>
      <c r="K356" t="s">
        <v>2465</v>
      </c>
      <c r="L356" t="s">
        <v>101</v>
      </c>
      <c r="M356">
        <v>-1</v>
      </c>
      <c r="N356">
        <v>-1</v>
      </c>
      <c r="O356">
        <v>-1</v>
      </c>
      <c r="P356">
        <v>0</v>
      </c>
      <c r="Q356" s="3">
        <f>IF(R356&lt;&gt;"",VLOOKUP(R356,'ESO zone constants'!$E$3:$L$1002,8,FALSE),"")</f>
        <v>64</v>
      </c>
      <c r="R356" t="s">
        <v>70</v>
      </c>
      <c r="S356" s="28">
        <v>9</v>
      </c>
      <c r="T356" s="3" t="str">
        <f>VLOOKUP(S356,'LibSets constants'!$A$2:$B$16,2,FALSE)</f>
        <v>Dragon Bones</v>
      </c>
      <c r="U356" t="s">
        <v>2585</v>
      </c>
      <c r="W356" s="3" t="str">
        <f>IF(X356&lt;&gt;"",VLOOKUP(X356,'ESO zone constants'!$E$3:$L$1002,6,FALSE),"")</f>
        <v/>
      </c>
      <c r="AA356" s="32" t="str">
        <f>IF(AB356&lt;&gt;"",VLOOKUP(AB356,'ESO zone constants'!$E$3:$L$1002,6,FALSE),"")</f>
        <v/>
      </c>
      <c r="AE356" s="31" t="str">
        <f>IF(A356&lt;&gt;"",CONCATENATE("[",A356,"] = {wayshrines={")&amp;IF(M356&lt;&gt;"",CONCATENATE(M356,","),"")&amp;IF(N356&lt;&gt;"",CONCATENATE(N356,","),"")&amp;IF(O356&lt;&gt;"",CONCATENATE(O356,","),"")&amp;CONCATENATE("}")&amp;IF(VALUE(P356)&gt;0,CONCATENATE(", traitsNeeded=",P356),"")&amp;CONCATENATE(", dlcId=",S356,),"")</f>
        <v>[349] = {wayshrines={-1,-1,-1,}, dlcId=9</v>
      </c>
      <c r="AF356" s="31" t="str">
        <f>IF(A356&lt;&gt;"",IF(Q356&lt;&gt;"",CONCATENATE(", zoneIds={",Q356),"")&amp;IF(W356&lt;&gt;"",CONCATENATE(",",W356),"")&amp;IF(AA356&lt;&gt;"",CONCATENATE(",",AA356),"")&amp;IF(Q356&lt;&gt;"",CONCATENATE("}",""),"")&amp;IF(OR(K356="true",K356="false",K356&lt;&gt;""), CONCATENATE(", veteran=", K356), ""),"")</f>
        <v>, zoneIds={64}, veteran={EQUIP_TYPE_HEAD=true, EQUIP_TYPE_SHOULDERS=false}</v>
      </c>
      <c r="AG356" s="31" t="str">
        <f>IF(A356&lt;&gt;"",IF(I356="Trial",", isTrial=true",IF(I356="Arena",", isArena=true", IF(I356="Monster",", isMonster=true",""))) &amp; IF(L356="true", CONCATENATE(", multiTrialSet=true"), ""),"")</f>
        <v>, isMonster=true</v>
      </c>
      <c r="AH356" s="31" t="str">
        <f>IF(C356&lt;&gt;"",CONCATENATE(" --",C356," / ",B356),"")</f>
        <v xml:space="preserve"> --Thurvokun / Thurvokun</v>
      </c>
      <c r="AI356" s="31" t="str">
        <f>IF(A356&lt;&gt;"",IF(VALUE(P356)&gt;0,CONCATENATE("[",A356,"] = true,        --",C356, " / ", B356), ""),"")</f>
        <v/>
      </c>
    </row>
    <row r="357" spans="1:35" x14ac:dyDescent="0.25">
      <c r="A357" s="13">
        <v>368</v>
      </c>
      <c r="B357" t="s">
        <v>2273</v>
      </c>
      <c r="C357" t="s">
        <v>2275</v>
      </c>
      <c r="D357" t="s">
        <v>2274</v>
      </c>
      <c r="K357" t="s">
        <v>101</v>
      </c>
      <c r="L357" t="s">
        <v>101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constants'!$E$3:$L$1002,8,FALSE),"")</f>
        <v/>
      </c>
      <c r="S357" s="28">
        <v>0</v>
      </c>
      <c r="T357" s="3" t="str">
        <f>VLOOKUP(S357,'LibSets constants'!$A$2:$B$16,2,FALSE)</f>
        <v>Included in base game</v>
      </c>
      <c r="W357" s="3" t="str">
        <f>IF(X357&lt;&gt;"",VLOOKUP(X357,'ESO zone constants'!$E$3:$L$1002,6,FALSE),"")</f>
        <v/>
      </c>
      <c r="AA357" s="3" t="str">
        <f>IF(AB357&lt;&gt;"",VLOOKUP(AB357,'ESO zone constants'!$E$3:$L$1002,6,FALSE),"")</f>
        <v/>
      </c>
      <c r="AE357" s="31" t="str">
        <f>IF(A357&lt;&gt;"",CONCATENATE("[",A357,"] = {wayshrines={")&amp;IF(M357&lt;&gt;"",CONCATENATE(M357,","),"")&amp;IF(N357&lt;&gt;"",CONCATENATE(N357,","),"")&amp;IF(O357&lt;&gt;"",CONCATENATE(O357,","),"")&amp;CONCATENATE("}")&amp;IF(VALUE(P357)&gt;0,CONCATENATE(", traitsNeeded=",P357),"")&amp;CONCATENATE(", dlcId=",S357,),"")</f>
        <v>[368] = {wayshrines={-1,-1,-1,}, dlcId=0</v>
      </c>
      <c r="AF357" s="31" t="str">
        <f>IF(A357&lt;&gt;"",IF(Q357&lt;&gt;"",CONCATENATE(", zoneIds={",Q357),"")&amp;IF(W357&lt;&gt;"",CONCATENATE(",",W357),"")&amp;IF(AA357&lt;&gt;"",CONCATENATE(",",AA357),"")&amp;IF(Q357&lt;&gt;"",CONCATENATE("}",""),"")&amp;IF(OR(K357="true",K357="false",K357&lt;&gt;""), CONCATENATE(", veteran=", K357), ""),"")</f>
        <v>, veteran=false</v>
      </c>
      <c r="AG357" s="31" t="str">
        <f>IF(A357&lt;&gt;"",IF(I357="Trial",", isTrial=true",IF(I357="Arena",", isArena=true", IF(I357="Monster",", isMonster=true",""))) &amp; IF(L357="true", CONCATENATE(", multiTrialSet=true"), ""),"")</f>
        <v/>
      </c>
      <c r="AH357" s="31" t="str">
        <f>IF(C357&lt;&gt;"",CONCATENATE(" --",C357," / ",B357),"")</f>
        <v xml:space="preserve"> --Timeless Blessing / Zeitloser Segen</v>
      </c>
      <c r="AI357" s="31" t="str">
        <f>IF(A357&lt;&gt;"",IF(VALUE(P357)&gt;0,CONCATENATE("[",A357,"] = true,        --",C357, " / ", B357), ""),"")</f>
        <v/>
      </c>
    </row>
    <row r="358" spans="1:35" x14ac:dyDescent="0.25">
      <c r="A358" s="13">
        <v>362</v>
      </c>
      <c r="B358" t="s">
        <v>2256</v>
      </c>
      <c r="C358" t="s">
        <v>2258</v>
      </c>
      <c r="D358" t="s">
        <v>2257</v>
      </c>
      <c r="K358" t="s">
        <v>101</v>
      </c>
      <c r="L358" t="s">
        <v>101</v>
      </c>
      <c r="M358">
        <v>-1</v>
      </c>
      <c r="N358">
        <v>-1</v>
      </c>
      <c r="O358">
        <v>-1</v>
      </c>
      <c r="P358">
        <v>0</v>
      </c>
      <c r="Q358" s="3" t="str">
        <f>IF(R358&lt;&gt;"",VLOOKUP(R358,'ESO zone constants'!$E$3:$L$1002,8,FALSE),"")</f>
        <v/>
      </c>
      <c r="S358" s="28">
        <v>0</v>
      </c>
      <c r="T358" s="3" t="str">
        <f>VLOOKUP(S358,'LibSets constants'!$A$2:$B$16,2,FALSE)</f>
        <v>Included in base game</v>
      </c>
      <c r="W358" s="3" t="str">
        <f>IF(X358&lt;&gt;"",VLOOKUP(X358,'ESO zone constants'!$E$3:$L$1002,6,FALSE),"")</f>
        <v/>
      </c>
      <c r="AA358" s="3" t="str">
        <f>IF(AB358&lt;&gt;"",VLOOKUP(AB358,'ESO zone constants'!$E$3:$L$1002,6,FALSE),"")</f>
        <v/>
      </c>
      <c r="AE358" s="31" t="str">
        <f>IF(A358&lt;&gt;"",CONCATENATE("[",A358,"] = {wayshrines={")&amp;IF(M358&lt;&gt;"",CONCATENATE(M358,","),"")&amp;IF(N358&lt;&gt;"",CONCATENATE(N358,","),"")&amp;IF(O358&lt;&gt;"",CONCATENATE(O358,","),"")&amp;CONCATENATE("}")&amp;IF(VALUE(P358)&gt;0,CONCATENATE(", traitsNeeded=",P358),"")&amp;CONCATENATE(", dlcId=",S358,),"")</f>
        <v>[362] = {wayshrines={-1,-1,-1,}, dlcId=0</v>
      </c>
      <c r="AF358" s="31" t="str">
        <f>IF(A358&lt;&gt;"",IF(Q358&lt;&gt;"",CONCATENATE(", zoneIds={",Q358),"")&amp;IF(W358&lt;&gt;"",CONCATENATE(",",W358),"")&amp;IF(AA358&lt;&gt;"",CONCATENATE(",",AA358),"")&amp;IF(Q358&lt;&gt;"",CONCATENATE("}",""),"")&amp;IF(OR(K358="true",K358="false",K358&lt;&gt;""), CONCATENATE(", veteran=", K358), ""),"")</f>
        <v>, veteran=false</v>
      </c>
      <c r="AG358" s="31" t="str">
        <f>IF(A358&lt;&gt;"",IF(I358="Trial",", isTrial=true",IF(I358="Arena",", isArena=true", IF(I358="Monster",", isMonster=true",""))) &amp; IF(L358="true", CONCATENATE(", multiTrialSet=true"), ""),"")</f>
        <v/>
      </c>
      <c r="AH358" s="31" t="str">
        <f>IF(C358&lt;&gt;"",CONCATENATE(" --",C358," / ",B358),"")</f>
        <v xml:space="preserve"> --Timeless Blessing (Perfected) / Zeitloser Segen (vollendet)</v>
      </c>
      <c r="AI358" s="31" t="str">
        <f>IF(A358&lt;&gt;"",IF(VALUE(P358)&gt;0,CONCATENATE("[",A358,"] = true,        --",C358, " / ", B358), ""),"")</f>
        <v/>
      </c>
    </row>
    <row r="359" spans="1:35" x14ac:dyDescent="0.25">
      <c r="A359" s="13">
        <v>313</v>
      </c>
      <c r="B359" t="s">
        <v>2122</v>
      </c>
      <c r="C359" t="s">
        <v>2124</v>
      </c>
      <c r="D359" t="s">
        <v>2123</v>
      </c>
      <c r="I359" t="s">
        <v>2468</v>
      </c>
      <c r="K359" t="s">
        <v>102</v>
      </c>
      <c r="L359" t="s">
        <v>101</v>
      </c>
      <c r="M359">
        <v>-1</v>
      </c>
      <c r="N359">
        <v>-1</v>
      </c>
      <c r="O359">
        <v>-1</v>
      </c>
      <c r="P359">
        <v>0</v>
      </c>
      <c r="Q359" s="3">
        <f>IF(R359&lt;&gt;"",VLOOKUP(R359,'ESO zone constants'!$E$3:$L$1002,8,FALSE),"")</f>
        <v>635</v>
      </c>
      <c r="R359" t="s">
        <v>489</v>
      </c>
      <c r="S359" s="28">
        <v>0</v>
      </c>
      <c r="T359" s="3" t="str">
        <f>VLOOKUP(S359,'LibSets constants'!$A$2:$B$16,2,FALSE)</f>
        <v>Included in base game</v>
      </c>
      <c r="U359" t="s">
        <v>2591</v>
      </c>
      <c r="W359" s="3" t="str">
        <f>IF(X359&lt;&gt;"",VLOOKUP(X359,'ESO zone constants'!$E$3:$L$1002,6,FALSE),"")</f>
        <v/>
      </c>
      <c r="AA359" s="3" t="str">
        <f>IF(AB359&lt;&gt;"",VLOOKUP(AB359,'ESO zone constants'!$E$3:$L$1002,6,FALSE),"")</f>
        <v/>
      </c>
      <c r="AE359" s="31" t="str">
        <f>IF(A359&lt;&gt;"",CONCATENATE("[",A359,"] = {wayshrines={")&amp;IF(M359&lt;&gt;"",CONCATENATE(M359,","),"")&amp;IF(N359&lt;&gt;"",CONCATENATE(N359,","),"")&amp;IF(O359&lt;&gt;"",CONCATENATE(O359,","),"")&amp;CONCATENATE("}")&amp;IF(VALUE(P359)&gt;0,CONCATENATE(", traitsNeeded=",P359),"")&amp;CONCATENATE(", dlcId=",S359,),"")</f>
        <v>[313] = {wayshrines={-1,-1,-1,}, dlcId=0</v>
      </c>
      <c r="AF359" s="31" t="str">
        <f>IF(A359&lt;&gt;"",IF(Q359&lt;&gt;"",CONCATENATE(", zoneIds={",Q359),"")&amp;IF(W359&lt;&gt;"",CONCATENATE(",",W359),"")&amp;IF(AA359&lt;&gt;"",CONCATENATE(",",AA359),"")&amp;IF(Q359&lt;&gt;"",CONCATENATE("}",""),"")&amp;IF(OR(K359="true",K359="false",K359&lt;&gt;""), CONCATENATE(", veteran=", K359), ""),"")</f>
        <v>, zoneIds={635}, veteran=true</v>
      </c>
      <c r="AG359" s="31" t="str">
        <f>IF(A359&lt;&gt;"",IF(I359="Trial",", isTrial=true",IF(I359="Arena",", isArena=true", IF(I359="Monster",", isMonster=true",""))) &amp; IF(L359="true", CONCATENATE(", multiTrialSet=true"), ""),"")</f>
        <v>, isArena=true</v>
      </c>
      <c r="AH359" s="31" t="str">
        <f>IF(C359&lt;&gt;"",CONCATENATE(" --",C359," / ",B359),"")</f>
        <v xml:space="preserve"> --Titanic Cleave / Titanisches Trennen</v>
      </c>
      <c r="AI359" s="31" t="str">
        <f>IF(A359&lt;&gt;"",IF(VALUE(P359)&gt;0,CONCATENATE("[",A359,"] = true,        --",C359, " / ", B359), ""),"")</f>
        <v/>
      </c>
    </row>
    <row r="360" spans="1:35" x14ac:dyDescent="0.25">
      <c r="C360" t="s">
        <v>2548</v>
      </c>
      <c r="I360" t="s">
        <v>2554</v>
      </c>
      <c r="K360" t="s">
        <v>101</v>
      </c>
      <c r="L360" t="s">
        <v>101</v>
      </c>
      <c r="Q360" s="3">
        <f>IF(R360&lt;&gt;"",VLOOKUP(R360,'ESO zone constants'!$E$3:$L$1002,8,FALSE),"")</f>
        <v>1121</v>
      </c>
      <c r="R360" t="s">
        <v>2532</v>
      </c>
      <c r="S360" s="28">
        <v>14</v>
      </c>
      <c r="T360" s="3" t="str">
        <f>VLOOKUP(S360,'LibSets constants'!$A$2:$B$16,2,FALSE)</f>
        <v>Elsweyr</v>
      </c>
      <c r="AE360" s="31" t="str">
        <f>IF(A360&lt;&gt;"",CONCATENATE("[",A360,"] = {wayshrines={")&amp;IF(M360&lt;&gt;"",CONCATENATE(M360,","),"")&amp;IF(N360&lt;&gt;"",CONCATENATE(N360,","),"")&amp;IF(O360&lt;&gt;"",CONCATENATE(O360,","),"")&amp;CONCATENATE("}")&amp;IF(VALUE(P360)&gt;0,CONCATENATE(", traitsNeeded=",P360),"")&amp;CONCATENATE(", dlcId=",S360,),"")</f>
        <v/>
      </c>
      <c r="AF360" s="31" t="str">
        <f>IF(A360&lt;&gt;"",IF(Q360&lt;&gt;"",CONCATENATE(", zoneIds={",Q360),"")&amp;IF(W360&lt;&gt;"",CONCATENATE(",",W360),"")&amp;IF(AA360&lt;&gt;"",CONCATENATE(",",AA360),"")&amp;IF(Q360&lt;&gt;"",CONCATENATE("}",""),"")&amp;IF(OR(K360="true",K360="false",K360&lt;&gt;""), CONCATENATE(", veteran=", K360), ""),"")</f>
        <v/>
      </c>
      <c r="AG360" s="31" t="str">
        <f>IF(A360&lt;&gt;"",IF(I360="Trial",", isTrial=true",IF(I360="Arena",", isArena=true", IF(I360="Monster",", isMonster=true",""))) &amp; IF(L360="true", CONCATENATE(", multiTrialSet=true"), ""),"")</f>
        <v/>
      </c>
      <c r="AH360" s="31" t="str">
        <f>IF(C360&lt;&gt;"",CONCATENATE(" --",C360," / ",B360),"")</f>
        <v xml:space="preserve"> --Tooth of Lokkestiiz / </v>
      </c>
      <c r="AI360" s="31" t="str">
        <f>IF(A360&lt;&gt;"",IF(VALUE(P360)&gt;0,CONCATENATE("[",A360,"] = true,        --",C360, " / ", B360), ""),"")</f>
        <v/>
      </c>
    </row>
    <row r="361" spans="1:35" x14ac:dyDescent="0.25">
      <c r="A361" s="13">
        <v>299</v>
      </c>
      <c r="B361" t="s">
        <v>2087</v>
      </c>
      <c r="C361" t="s">
        <v>2089</v>
      </c>
      <c r="D361" t="s">
        <v>2088</v>
      </c>
      <c r="K361" t="s">
        <v>101</v>
      </c>
      <c r="L361" t="s">
        <v>101</v>
      </c>
      <c r="M361">
        <v>-1</v>
      </c>
      <c r="N361">
        <v>-1</v>
      </c>
      <c r="O361">
        <v>-1</v>
      </c>
      <c r="P361">
        <v>0</v>
      </c>
      <c r="Q361" s="3" t="str">
        <f>IF(R361&lt;&gt;"",VLOOKUP(R361,'ESO zone constants'!$E$3:$L$1002,8,FALSE),"")</f>
        <v/>
      </c>
      <c r="S361" s="28">
        <v>0</v>
      </c>
      <c r="T361" s="3" t="str">
        <f>VLOOKUP(S361,'LibSets constants'!$A$2:$B$16,2,FALSE)</f>
        <v>Included in base game</v>
      </c>
      <c r="W361" s="3" t="str">
        <f>IF(X361&lt;&gt;"",VLOOKUP(X361,'ESO zone constants'!$E$3:$L$1002,6,FALSE),"")</f>
        <v/>
      </c>
      <c r="AA361" s="3" t="str">
        <f>IF(AB361&lt;&gt;"",VLOOKUP(AB361,'ESO zone constants'!$E$3:$L$1002,6,FALSE),"")</f>
        <v/>
      </c>
      <c r="AE361" s="31" t="str">
        <f>IF(A361&lt;&gt;"",CONCATENATE("[",A361,"] = {wayshrines={")&amp;IF(M361&lt;&gt;"",CONCATENATE(M361,","),"")&amp;IF(N361&lt;&gt;"",CONCATENATE(N361,","),"")&amp;IF(O361&lt;&gt;"",CONCATENATE(O361,","),"")&amp;CONCATENATE("}")&amp;IF(VALUE(P361)&gt;0,CONCATENATE(", traitsNeeded=",P361),"")&amp;CONCATENATE(", dlcId=",S361,),"")</f>
        <v>[299] = {wayshrines={-1,-1,-1,}, dlcId=0</v>
      </c>
      <c r="AF361" s="31" t="str">
        <f>IF(A361&lt;&gt;"",IF(Q361&lt;&gt;"",CONCATENATE(", zoneIds={",Q361),"")&amp;IF(W361&lt;&gt;"",CONCATENATE(",",W361),"")&amp;IF(AA361&lt;&gt;"",CONCATENATE(",",AA361),"")&amp;IF(Q361&lt;&gt;"",CONCATENATE("}",""),"")&amp;IF(OR(K361="true",K361="false",K361&lt;&gt;""), CONCATENATE(", veteran=", K361), ""),"")</f>
        <v>, veteran=false</v>
      </c>
      <c r="AG361" s="31" t="str">
        <f>IF(A361&lt;&gt;"",IF(I361="Trial",", isTrial=true",IF(I361="Arena",", isArena=true", IF(I361="Monster",", isMonster=true",""))) &amp; IF(L361="true", CONCATENATE(", multiTrialSet=true"), ""),"")</f>
        <v/>
      </c>
      <c r="AH361" s="31" t="str">
        <f>IF(C361&lt;&gt;"",CONCATENATE(" --",C361," / ",B361),"")</f>
        <v xml:space="preserve"> --Toothrow / Zahnreihe</v>
      </c>
      <c r="AI361" s="31" t="str">
        <f>IF(A361&lt;&gt;"",IF(VALUE(P361)&gt;0,CONCATENATE("[",A361,"] = true,        --",C361, " / ", B361), ""),"")</f>
        <v/>
      </c>
    </row>
    <row r="362" spans="1:35" x14ac:dyDescent="0.25">
      <c r="A362" s="13">
        <v>197</v>
      </c>
      <c r="B362" t="s">
        <v>1856</v>
      </c>
      <c r="C362" t="s">
        <v>1858</v>
      </c>
      <c r="D362" t="s">
        <v>1857</v>
      </c>
      <c r="K362" t="s">
        <v>101</v>
      </c>
      <c r="L362" t="s">
        <v>101</v>
      </c>
      <c r="M362">
        <v>-1</v>
      </c>
      <c r="N362">
        <v>-1</v>
      </c>
      <c r="O362">
        <v>-1</v>
      </c>
      <c r="P362">
        <v>0</v>
      </c>
      <c r="Q362" s="3">
        <f>IF(R362&lt;&gt;"",VLOOKUP(R362,'ESO zone constants'!$E$3:$L$1002,8,FALSE),"")</f>
        <v>973</v>
      </c>
      <c r="R362" t="s">
        <v>45</v>
      </c>
      <c r="S362" s="28">
        <v>0</v>
      </c>
      <c r="T362" s="3" t="str">
        <f>VLOOKUP(S362,'LibSets constants'!$A$2:$B$16,2,FALSE)</f>
        <v>Included in base game</v>
      </c>
      <c r="W362" s="3" t="str">
        <f>IF(X362&lt;&gt;"",VLOOKUP(X362,'ESO zone constants'!$E$3:$L$1002,6,FALSE),"")</f>
        <v/>
      </c>
      <c r="AA362" s="3" t="str">
        <f>IF(AB362&lt;&gt;"",VLOOKUP(AB362,'ESO zone constants'!$E$3:$L$1002,6,FALSE),"")</f>
        <v/>
      </c>
      <c r="AE362" s="31" t="str">
        <f>IF(A362&lt;&gt;"",CONCATENATE("[",A362,"] = {wayshrines={")&amp;IF(M362&lt;&gt;"",CONCATENATE(M362,","),"")&amp;IF(N362&lt;&gt;"",CONCATENATE(N362,","),"")&amp;IF(O362&lt;&gt;"",CONCATENATE(O362,","),"")&amp;CONCATENATE("}")&amp;IF(VALUE(P362)&gt;0,CONCATENATE(", traitsNeeded=",P362),"")&amp;CONCATENATE(", dlcId=",S362,),"")</f>
        <v>[197] = {wayshrines={-1,-1,-1,}, dlcId=0</v>
      </c>
      <c r="AF362" s="31" t="str">
        <f>IF(A362&lt;&gt;"",IF(Q362&lt;&gt;"",CONCATENATE(", zoneIds={",Q362),"")&amp;IF(W362&lt;&gt;"",CONCATENATE(",",W362),"")&amp;IF(AA362&lt;&gt;"",CONCATENATE(",",AA362),"")&amp;IF(Q362&lt;&gt;"",CONCATENATE("}",""),"")&amp;IF(OR(K362="true",K362="false",K362&lt;&gt;""), CONCATENATE(", veteran=", K362), ""),"")</f>
        <v>, zoneIds={973}, veteran=false</v>
      </c>
      <c r="AG362" s="31" t="str">
        <f>IF(A362&lt;&gt;"",IF(I362="Trial",", isTrial=true",IF(I362="Arena",", isArena=true", IF(I362="Monster",", isMonster=true",""))) &amp; IF(L362="true", CONCATENATE(", multiTrialSet=true"), ""),"")</f>
        <v/>
      </c>
      <c r="AH362" s="31" t="str">
        <f>IF(C362&lt;&gt;"",CONCATENATE(" --",C362," / ",B362),"")</f>
        <v xml:space="preserve"> --Tormentor / Quälender</v>
      </c>
      <c r="AI362" s="31" t="str">
        <f>IF(A362&lt;&gt;"",IF(VALUE(P362)&gt;0,CONCATENATE("[",A362,"] = true,        --",C362, " / ", B362), ""),"")</f>
        <v/>
      </c>
    </row>
    <row r="363" spans="1:35" x14ac:dyDescent="0.25">
      <c r="A363" s="5">
        <v>75</v>
      </c>
      <c r="B363" t="s">
        <v>1545</v>
      </c>
      <c r="C363" t="s">
        <v>1547</v>
      </c>
      <c r="D363" t="s">
        <v>1546</v>
      </c>
      <c r="I363" t="str">
        <f t="array" ref="I363">IF(VALUE(P363)&gt;0,"Crafted",IF(OR(EXACT(A363,'LibSets constants'!#REF!)),"Monster",IF(OR(EXACT(A363,'LibSets constants'!#REF!)),"Trial",IF(OR(EXACT(A363,'LibSets constants'!#REF!)),"Arena",IF(OR(EXACT(A363,'LibSets constants'!$H$2:$H$99)),"Overland","")))))</f>
        <v>Crafted</v>
      </c>
      <c r="K363" t="s">
        <v>101</v>
      </c>
      <c r="L363" t="s">
        <v>101</v>
      </c>
      <c r="M363">
        <v>19</v>
      </c>
      <c r="N363">
        <v>165</v>
      </c>
      <c r="O363">
        <v>24</v>
      </c>
      <c r="P363">
        <v>3</v>
      </c>
      <c r="Q363" s="3" t="str">
        <f>IF(R363&lt;&gt;"",VLOOKUP(R363,'ESO zone constants'!$E$3:$L$1002,8,FALSE),"")</f>
        <v/>
      </c>
      <c r="S363" s="28">
        <v>0</v>
      </c>
      <c r="T363" s="3" t="str">
        <f>VLOOKUP(S363,'LibSets constants'!$A$2:$B$16,2,FALSE)</f>
        <v>Included in base game</v>
      </c>
      <c r="U363" s="21" t="s">
        <v>2592</v>
      </c>
      <c r="W363" s="3" t="str">
        <f>IF(X363&lt;&gt;"",VLOOKUP(X363,'ESO zone constants'!$E$3:$L$1002,6,FALSE),"")</f>
        <v/>
      </c>
      <c r="AA363" s="3" t="str">
        <f>IF(AB363&lt;&gt;"",VLOOKUP(AB363,'ESO zone constants'!$E$3:$L$1002,6,FALSE),"")</f>
        <v/>
      </c>
      <c r="AE363" s="31" t="str">
        <f>IF(A363&lt;&gt;"",CONCATENATE("[",A363,"] = {wayshrines={")&amp;IF(M363&lt;&gt;"",CONCATENATE(M363,","),"")&amp;IF(N363&lt;&gt;"",CONCATENATE(N363,","),"")&amp;IF(O363&lt;&gt;"",CONCATENATE(O363,","),"")&amp;CONCATENATE("}")&amp;IF(VALUE(P363)&gt;0,CONCATENATE(", traitsNeeded=",P363),"")&amp;CONCATENATE(", dlcId=",S363,),"")</f>
        <v>[75] = {wayshrines={19,165,24,}, traitsNeeded=3, dlcId=0</v>
      </c>
      <c r="AF363" s="31" t="str">
        <f>IF(A363&lt;&gt;"",IF(Q363&lt;&gt;"",CONCATENATE(", zoneIds={",Q363),"")&amp;IF(W363&lt;&gt;"",CONCATENATE(",",W363),"")&amp;IF(AA363&lt;&gt;"",CONCATENATE(",",AA363),"")&amp;IF(Q363&lt;&gt;"",CONCATENATE("}",""),"")&amp;IF(OR(K363="true",K363="false",K363&lt;&gt;""), CONCATENATE(", veteran=", K363), ""),"")</f>
        <v>, veteran=false</v>
      </c>
      <c r="AG363" s="31" t="str">
        <f>IF(A363&lt;&gt;"",IF(I363="Trial",", isTrial=true",IF(I363="Arena",", isArena=true", IF(I363="Monster",", isMonster=true",""))) &amp; IF(L363="true", CONCATENATE(", multiTrialSet=true"), ""),"")</f>
        <v/>
      </c>
      <c r="AH363" s="31" t="str">
        <f>IF(C363&lt;&gt;"",CONCATENATE(" --",C363," / ",B363),"")</f>
        <v xml:space="preserve"> --Torug's Pact / Torugs Pakt</v>
      </c>
      <c r="AI363" s="31" t="str">
        <f>IF(A363&lt;&gt;"",IF(VALUE(P363)&gt;0,CONCATENATE("[",A363,"] = true,        --",C363, " / ", B363), ""),"")</f>
        <v>[75] = true,        --Torug's Pact / Torugs Pakt</v>
      </c>
    </row>
    <row r="364" spans="1:35" x14ac:dyDescent="0.25">
      <c r="A364" s="13">
        <v>344</v>
      </c>
      <c r="B364" t="s">
        <v>2208</v>
      </c>
      <c r="C364" t="s">
        <v>2210</v>
      </c>
      <c r="D364" t="s">
        <v>2209</v>
      </c>
      <c r="K364" t="s">
        <v>101</v>
      </c>
      <c r="L364" t="s">
        <v>101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constants'!$E$3:$L$1002,8,FALSE),"")</f>
        <v/>
      </c>
      <c r="S364" s="28">
        <v>0</v>
      </c>
      <c r="T364" s="3" t="str">
        <f>VLOOKUP(S364,'LibSets constants'!$A$2:$B$16,2,FALSE)</f>
        <v>Included in base game</v>
      </c>
      <c r="W364" s="3" t="str">
        <f>IF(X364&lt;&gt;"",VLOOKUP(X364,'ESO zone constants'!$E$3:$L$1002,6,FALSE),"")</f>
        <v/>
      </c>
      <c r="AA364" s="3" t="str">
        <f>IF(AB364&lt;&gt;"",VLOOKUP(AB364,'ESO zone constants'!$E$3:$L$1002,6,FALSE),"")</f>
        <v/>
      </c>
      <c r="AE364" s="31" t="str">
        <f>IF(A364&lt;&gt;"",CONCATENATE("[",A364,"] = {wayshrines={")&amp;IF(M364&lt;&gt;"",CONCATENATE(M364,","),"")&amp;IF(N364&lt;&gt;"",CONCATENATE(N364,","),"")&amp;IF(O364&lt;&gt;"",CONCATENATE(O364,","),"")&amp;CONCATENATE("}")&amp;IF(VALUE(P364)&gt;0,CONCATENATE(", traitsNeeded=",P364),"")&amp;CONCATENATE(", dlcId=",S364,),"")</f>
        <v>[344] = {wayshrines={-1,-1,-1,}, dlcId=0</v>
      </c>
      <c r="AF364" s="31" t="str">
        <f>IF(A364&lt;&gt;"",IF(Q364&lt;&gt;"",CONCATENATE(", zoneIds={",Q364),"")&amp;IF(W364&lt;&gt;"",CONCATENATE(",",W364),"")&amp;IF(AA364&lt;&gt;"",CONCATENATE(",",AA364),"")&amp;IF(Q364&lt;&gt;"",CONCATENATE("}",""),"")&amp;IF(OR(K364="true",K364="false",K364&lt;&gt;""), CONCATENATE(", veteran=", K364), ""),"")</f>
        <v>, veteran=false</v>
      </c>
      <c r="AG364" s="31" t="str">
        <f>IF(A364&lt;&gt;"",IF(I364="Trial",", isTrial=true",IF(I364="Arena",", isArena=true", IF(I364="Monster",", isMonster=true",""))) &amp; IF(L364="true", CONCATENATE(", multiTrialSet=true"), ""),"")</f>
        <v/>
      </c>
      <c r="AH364" s="31" t="str">
        <f>IF(C364&lt;&gt;"",CONCATENATE(" --",C364," / ",B364),"")</f>
        <v xml:space="preserve"> --Trappings of Invigoration / Stärkungsprunk</v>
      </c>
      <c r="AI364" s="31" t="str">
        <f>IF(A364&lt;&gt;"",IF(VALUE(P364)&gt;0,CONCATENATE("[",A364,"] = true,        --",C364, " / ", B364), ""),"")</f>
        <v/>
      </c>
    </row>
    <row r="365" spans="1:35" x14ac:dyDescent="0.25">
      <c r="A365" s="13">
        <v>305</v>
      </c>
      <c r="B365" t="s">
        <v>2104</v>
      </c>
      <c r="C365" t="s">
        <v>2106</v>
      </c>
      <c r="D365" t="s">
        <v>2105</v>
      </c>
      <c r="K365" t="s">
        <v>101</v>
      </c>
      <c r="L365" t="s">
        <v>101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constants'!$E$3:$L$1002,8,FALSE),"")</f>
        <v/>
      </c>
      <c r="S365" s="28">
        <v>0</v>
      </c>
      <c r="T365" s="3" t="str">
        <f>VLOOKUP(S365,'LibSets constants'!$A$2:$B$16,2,FALSE)</f>
        <v>Included in base game</v>
      </c>
      <c r="W365" s="3" t="str">
        <f>IF(X365&lt;&gt;"",VLOOKUP(X365,'ESO zone constants'!$E$3:$L$1002,6,FALSE),"")</f>
        <v/>
      </c>
      <c r="AA365" s="3" t="str">
        <f>IF(AB365&lt;&gt;"",VLOOKUP(AB365,'ESO zone constants'!$E$3:$L$1002,6,FALSE),"")</f>
        <v/>
      </c>
      <c r="AE365" s="31" t="str">
        <f>IF(A365&lt;&gt;"",CONCATENATE("[",A365,"] = {wayshrines={")&amp;IF(M365&lt;&gt;"",CONCATENATE(M365,","),"")&amp;IF(N365&lt;&gt;"",CONCATENATE(N365,","),"")&amp;IF(O365&lt;&gt;"",CONCATENATE(O365,","),"")&amp;CONCATENATE("}")&amp;IF(VALUE(P365)&gt;0,CONCATENATE(", traitsNeeded=",P365),"")&amp;CONCATENATE(", dlcId=",S365,),"")</f>
        <v>[305] = {wayshrines={-1,-1,-1,}, dlcId=0</v>
      </c>
      <c r="AF365" s="31" t="str">
        <f>IF(A365&lt;&gt;"",IF(Q365&lt;&gt;"",CONCATENATE(", zoneIds={",Q365),"")&amp;IF(W365&lt;&gt;"",CONCATENATE(",",W365),"")&amp;IF(AA365&lt;&gt;"",CONCATENATE(",",AA365),"")&amp;IF(Q365&lt;&gt;"",CONCATENATE("}",""),"")&amp;IF(OR(K365="true",K365="false",K365&lt;&gt;""), CONCATENATE(", veteran=", K365), ""),"")</f>
        <v>, veteran=false</v>
      </c>
      <c r="AG365" s="31" t="str">
        <f>IF(A365&lt;&gt;"",IF(I365="Trial",", isTrial=true",IF(I365="Arena",", isArena=true", IF(I365="Monster",", isMonster=true",""))) &amp; IF(L365="true", CONCATENATE(", multiTrialSet=true"), ""),"")</f>
        <v/>
      </c>
      <c r="AH365" s="31" t="str">
        <f>IF(C365&lt;&gt;"",CONCATENATE(" --",C365," / ",B365),"")</f>
        <v xml:space="preserve"> --Treasure Hunter / Schatzjäger</v>
      </c>
      <c r="AI365" s="31" t="str">
        <f>IF(A365&lt;&gt;"",IF(VALUE(P365)&gt;0,CONCATENATE("[",A365,"] = true,        --",C365, " / ", B365), ""),"")</f>
        <v/>
      </c>
    </row>
    <row r="366" spans="1:35" x14ac:dyDescent="0.25">
      <c r="A366" s="13">
        <v>118</v>
      </c>
      <c r="B366" t="s">
        <v>1670</v>
      </c>
      <c r="C366" t="s">
        <v>1672</v>
      </c>
      <c r="D366" t="s">
        <v>1671</v>
      </c>
      <c r="K366" t="s">
        <v>101</v>
      </c>
      <c r="L366" t="s">
        <v>101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constants'!$E$3:$L$1002,8,FALSE),"")</f>
        <v/>
      </c>
      <c r="S366" s="28">
        <v>0</v>
      </c>
      <c r="T366" s="3" t="str">
        <f>VLOOKUP(S366,'LibSets constants'!$A$2:$B$16,2,FALSE)</f>
        <v>Included in base game</v>
      </c>
      <c r="W366" s="3" t="str">
        <f>IF(X366&lt;&gt;"",VLOOKUP(X366,'ESO zone constants'!$E$3:$L$1002,6,FALSE),"")</f>
        <v/>
      </c>
      <c r="AA366" s="3" t="str">
        <f>IF(AB366&lt;&gt;"",VLOOKUP(AB366,'ESO zone constants'!$E$3:$L$1002,6,FALSE),"")</f>
        <v/>
      </c>
      <c r="AE366" s="31" t="str">
        <f>IF(A366&lt;&gt;"",CONCATENATE("[",A366,"] = {wayshrines={")&amp;IF(M366&lt;&gt;"",CONCATENATE(M366,","),"")&amp;IF(N366&lt;&gt;"",CONCATENATE(N366,","),"")&amp;IF(O366&lt;&gt;"",CONCATENATE(O366,","),"")&amp;CONCATENATE("}")&amp;IF(VALUE(P366)&gt;0,CONCATENATE(", traitsNeeded=",P366),"")&amp;CONCATENATE(", dlcId=",S366,),"")</f>
        <v>[118] = {wayshrines={-1,-1,-1,}, dlcId=0</v>
      </c>
      <c r="AF366" s="31" t="str">
        <f>IF(A366&lt;&gt;"",IF(Q366&lt;&gt;"",CONCATENATE(", zoneIds={",Q366),"")&amp;IF(W366&lt;&gt;"",CONCATENATE(",",W366),"")&amp;IF(AA366&lt;&gt;"",CONCATENATE(",",AA366),"")&amp;IF(Q366&lt;&gt;"",CONCATENATE("}",""),"")&amp;IF(OR(K366="true",K366="false",K366&lt;&gt;""), CONCATENATE(", veteran=", K366), ""),"")</f>
        <v>, veteran=false</v>
      </c>
      <c r="AG366" s="31" t="str">
        <f>IF(A366&lt;&gt;"",IF(I366="Trial",", isTrial=true",IF(I366="Arena",", isArena=true", IF(I366="Monster",", isMonster=true",""))) &amp; IF(L366="true", CONCATENATE(", multiTrialSet=true"), ""),"")</f>
        <v/>
      </c>
      <c r="AH366" s="31" t="str">
        <f>IF(C366&lt;&gt;"",CONCATENATE(" --",C366," / ",B366),"")</f>
        <v xml:space="preserve"> --Treasures of the Earthforge / Schätze der Erdenschmiede</v>
      </c>
      <c r="AI366" s="31" t="str">
        <f>IF(A366&lt;&gt;"",IF(VALUE(P366)&gt;0,CONCATENATE("[",A366,"] = true,        --",C366, " / ", B366), ""),"")</f>
        <v/>
      </c>
    </row>
    <row r="367" spans="1:35" x14ac:dyDescent="0.25">
      <c r="A367" s="5">
        <v>276</v>
      </c>
      <c r="B367" t="s">
        <v>2025</v>
      </c>
      <c r="C367" t="s">
        <v>29</v>
      </c>
      <c r="D367" t="s">
        <v>2026</v>
      </c>
      <c r="I367" t="s">
        <v>2556</v>
      </c>
      <c r="J367">
        <v>1</v>
      </c>
      <c r="K367" t="s">
        <v>2465</v>
      </c>
      <c r="L367" t="s">
        <v>101</v>
      </c>
      <c r="M367">
        <v>-1</v>
      </c>
      <c r="N367">
        <v>-1</v>
      </c>
      <c r="O367">
        <v>-1</v>
      </c>
      <c r="P367">
        <v>0</v>
      </c>
      <c r="Q367" s="3">
        <f>IF(R367&lt;&gt;"",VLOOKUP(R367,'ESO zone constants'!$E$3:$L$1002,8,FALSE),"")</f>
        <v>1009</v>
      </c>
      <c r="R367" t="s">
        <v>69</v>
      </c>
      <c r="S367" s="28">
        <v>0</v>
      </c>
      <c r="T367" s="3" t="str">
        <f>VLOOKUP(S367,'LibSets constants'!$A$2:$B$16,2,FALSE)</f>
        <v>Included in base game</v>
      </c>
      <c r="U367" t="s">
        <v>2586</v>
      </c>
      <c r="W367" s="3" t="str">
        <f>IF(X367&lt;&gt;"",VLOOKUP(X367,'ESO zone constants'!$E$3:$L$1002,6,FALSE),"")</f>
        <v/>
      </c>
      <c r="AA367" s="32" t="str">
        <f>IF(AB367&lt;&gt;"",VLOOKUP(AB367,'ESO zone constants'!$E$3:$L$1002,6,FALSE),"")</f>
        <v/>
      </c>
      <c r="AE367" s="31" t="str">
        <f>IF(A367&lt;&gt;"",CONCATENATE("[",A367,"] = {wayshrines={")&amp;IF(M367&lt;&gt;"",CONCATENATE(M367,","),"")&amp;IF(N367&lt;&gt;"",CONCATENATE(N367,","),"")&amp;IF(O367&lt;&gt;"",CONCATENATE(O367,","),"")&amp;CONCATENATE("}")&amp;IF(VALUE(P367)&gt;0,CONCATENATE(", traitsNeeded=",P367),"")&amp;CONCATENATE(", dlcId=",S367,),"")</f>
        <v>[276] = {wayshrines={-1,-1,-1,}, dlcId=0</v>
      </c>
      <c r="AF367" s="31" t="str">
        <f>IF(A367&lt;&gt;"",IF(Q367&lt;&gt;"",CONCATENATE(", zoneIds={",Q367),"")&amp;IF(W367&lt;&gt;"",CONCATENATE(",",W367),"")&amp;IF(AA367&lt;&gt;"",CONCATENATE(",",AA367),"")&amp;IF(Q367&lt;&gt;"",CONCATENATE("}",""),"")&amp;IF(OR(K367="true",K367="false",K367&lt;&gt;""), CONCATENATE(", veteran=", K367), ""),"")</f>
        <v>, zoneIds={1009}, veteran={EQUIP_TYPE_HEAD=true, EQUIP_TYPE_SHOULDERS=false}</v>
      </c>
      <c r="AG367" s="31" t="str">
        <f>IF(A367&lt;&gt;"",IF(I367="Trial",", isTrial=true",IF(I367="Arena",", isArena=true", IF(I367="Monster",", isMonster=true",""))) &amp; IF(L367="true", CONCATENATE(", multiTrialSet=true"), ""),"")</f>
        <v>, isMonster=true</v>
      </c>
      <c r="AH367" s="31" t="str">
        <f>IF(C367&lt;&gt;"",CONCATENATE(" --",C367," / ",B367),"")</f>
        <v xml:space="preserve"> --Tremorscale / Bebenschuppe</v>
      </c>
      <c r="AI367" s="31" t="str">
        <f>IF(A367&lt;&gt;"",IF(VALUE(P367)&gt;0,CONCATENATE("[",A367,"] = true,        --",C367, " / ", B367), ""),"")</f>
        <v/>
      </c>
    </row>
    <row r="368" spans="1:35" x14ac:dyDescent="0.25">
      <c r="A368" s="5">
        <v>208</v>
      </c>
      <c r="B368" t="s">
        <v>1882</v>
      </c>
      <c r="C368" t="s">
        <v>1884</v>
      </c>
      <c r="D368" t="s">
        <v>1883</v>
      </c>
      <c r="I368" t="str">
        <f t="array" ref="I368">IF(VALUE(P368)&gt;0,"Crafted",IF(OR(EXACT(A368,'LibSets constants'!#REF!)),"Monster",IF(OR(EXACT(A368,'LibSets constants'!#REF!)),"Trial",IF(OR(EXACT(A368,'LibSets constants'!#REF!)),"Arena",IF(OR(EXACT(A368,'LibSets constants'!$H$2:$H$99)),"Overland","")))))</f>
        <v>Crafted</v>
      </c>
      <c r="K368" t="s">
        <v>101</v>
      </c>
      <c r="L368" t="s">
        <v>101</v>
      </c>
      <c r="M368">
        <v>237</v>
      </c>
      <c r="N368">
        <v>237</v>
      </c>
      <c r="O368">
        <v>237</v>
      </c>
      <c r="P368">
        <v>3</v>
      </c>
      <c r="Q368" s="3" t="str">
        <f>IF(R368&lt;&gt;"",VLOOKUP(R368,'ESO zone constants'!$E$3:$L$1002,8,FALSE),"")</f>
        <v/>
      </c>
      <c r="S368" s="28">
        <v>2</v>
      </c>
      <c r="T368" s="3" t="str">
        <f>VLOOKUP(S368,'LibSets constants'!$A$2:$B$16,2,FALSE)</f>
        <v>Orsinium</v>
      </c>
      <c r="U368" s="21" t="s">
        <v>2592</v>
      </c>
      <c r="W368" s="3" t="str">
        <f>IF(X368&lt;&gt;"",VLOOKUP(X368,'ESO zone constants'!$E$3:$L$1002,6,FALSE),"")</f>
        <v/>
      </c>
      <c r="AA368" s="3" t="str">
        <f>IF(AB368&lt;&gt;"",VLOOKUP(AB368,'ESO zone constants'!$E$3:$L$1002,6,FALSE),"")</f>
        <v/>
      </c>
      <c r="AE368" s="31" t="str">
        <f>IF(A368&lt;&gt;"",CONCATENATE("[",A368,"] = {wayshrines={")&amp;IF(M368&lt;&gt;"",CONCATENATE(M368,","),"")&amp;IF(N368&lt;&gt;"",CONCATENATE(N368,","),"")&amp;IF(O368&lt;&gt;"",CONCATENATE(O368,","),"")&amp;CONCATENATE("}")&amp;IF(VALUE(P368)&gt;0,CONCATENATE(", traitsNeeded=",P368),"")&amp;CONCATENATE(", dlcId=",S368,),"")</f>
        <v>[208] = {wayshrines={237,237,237,}, traitsNeeded=3, dlcId=2</v>
      </c>
      <c r="AF368" s="31" t="str">
        <f>IF(A368&lt;&gt;"",IF(Q368&lt;&gt;"",CONCATENATE(", zoneIds={",Q368),"")&amp;IF(W368&lt;&gt;"",CONCATENATE(",",W368),"")&amp;IF(AA368&lt;&gt;"",CONCATENATE(",",AA368),"")&amp;IF(Q368&lt;&gt;"",CONCATENATE("}",""),"")&amp;IF(OR(K368="true",K368="false",K368&lt;&gt;""), CONCATENATE(", veteran=", K368), ""),"")</f>
        <v>, veteran=false</v>
      </c>
      <c r="AG368" s="31" t="str">
        <f>IF(A368&lt;&gt;"",IF(I368="Trial",", isTrial=true",IF(I368="Arena",", isArena=true", IF(I368="Monster",", isMonster=true",""))) &amp; IF(L368="true", CONCATENATE(", multiTrialSet=true"), ""),"")</f>
        <v/>
      </c>
      <c r="AH368" s="31" t="str">
        <f>IF(C368&lt;&gt;"",CONCATENATE(" --",C368," / ",B368),"")</f>
        <v xml:space="preserve"> --Trial by Fire / Feuertaufe</v>
      </c>
      <c r="AI368" s="31" t="str">
        <f>IF(A368&lt;&gt;"",IF(VALUE(P368)&gt;0,CONCATENATE("[",A368,"] = true,        --",C368, " / ", B368), ""),"")</f>
        <v>[208] = true,        --Trial by Fire / Feuertaufe</v>
      </c>
    </row>
    <row r="369" spans="1:35" x14ac:dyDescent="0.25">
      <c r="A369" s="13">
        <v>218</v>
      </c>
      <c r="B369" t="s">
        <v>1907</v>
      </c>
      <c r="C369" t="s">
        <v>1909</v>
      </c>
      <c r="D369" t="s">
        <v>1908</v>
      </c>
      <c r="K369" t="s">
        <v>101</v>
      </c>
      <c r="L369" t="s">
        <v>101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constants'!$E$3:$L$1002,8,FALSE),"")</f>
        <v/>
      </c>
      <c r="S369" s="28">
        <v>0</v>
      </c>
      <c r="T369" s="3" t="str">
        <f>VLOOKUP(S369,'LibSets constants'!$A$2:$B$16,2,FALSE)</f>
        <v>Included in base game</v>
      </c>
      <c r="W369" s="3" t="str">
        <f>IF(X369&lt;&gt;"",VLOOKUP(X369,'ESO zone constants'!$E$3:$L$1002,6,FALSE),"")</f>
        <v/>
      </c>
      <c r="AA369" s="3" t="str">
        <f>IF(AB369&lt;&gt;"",VLOOKUP(AB369,'ESO zone constants'!$E$3:$L$1002,6,FALSE),"")</f>
        <v/>
      </c>
      <c r="AE369" s="31" t="str">
        <f>IF(A369&lt;&gt;"",CONCATENATE("[",A369,"] = {wayshrines={")&amp;IF(M369&lt;&gt;"",CONCATENATE(M369,","),"")&amp;IF(N369&lt;&gt;"",CONCATENATE(N369,","),"")&amp;IF(O369&lt;&gt;"",CONCATENATE(O369,","),"")&amp;CONCATENATE("}")&amp;IF(VALUE(P369)&gt;0,CONCATENATE(", traitsNeeded=",P369),"")&amp;CONCATENATE(", dlcId=",S369,),"")</f>
        <v>[218] = {wayshrines={-1,-1,-1,}, dlcId=0</v>
      </c>
      <c r="AF369" s="31" t="str">
        <f>IF(A369&lt;&gt;"",IF(Q369&lt;&gt;"",CONCATENATE(", zoneIds={",Q369),"")&amp;IF(W369&lt;&gt;"",CONCATENATE(",",W369),"")&amp;IF(AA369&lt;&gt;"",CONCATENATE(",",AA369),"")&amp;IF(Q369&lt;&gt;"",CONCATENATE("}",""),"")&amp;IF(OR(K369="true",K369="false",K369&lt;&gt;""), CONCATENATE(", veteran=", K369), ""),"")</f>
        <v>, veteran=false</v>
      </c>
      <c r="AG369" s="31" t="str">
        <f>IF(A369&lt;&gt;"",IF(I369="Trial",", isTrial=true",IF(I369="Arena",", isArena=true", IF(I369="Monster",", isMonster=true",""))) &amp; IF(L369="true", CONCATENATE(", multiTrialSet=true"), ""),"")</f>
        <v/>
      </c>
      <c r="AH369" s="31" t="str">
        <f>IF(C369&lt;&gt;"",CONCATENATE(" --",C369," / ",B369),"")</f>
        <v xml:space="preserve"> --Trinimac's Valor / Trinimacs Heldenmut</v>
      </c>
      <c r="AI369" s="31" t="str">
        <f>IF(A369&lt;&gt;"",IF(VALUE(P369)&gt;0,CONCATENATE("[",A369,"] = true,        --",C369, " / ", B369), ""),"")</f>
        <v/>
      </c>
    </row>
    <row r="370" spans="1:35" x14ac:dyDescent="0.25">
      <c r="A370" s="5">
        <v>161</v>
      </c>
      <c r="B370" t="s">
        <v>1781</v>
      </c>
      <c r="C370" t="s">
        <v>1783</v>
      </c>
      <c r="D370" t="s">
        <v>1782</v>
      </c>
      <c r="I370" t="str">
        <f t="array" ref="I370">IF(VALUE(P370)&gt;0,"Crafted",IF(OR(EXACT(A370,'LibSets constants'!#REF!)),"Monster",IF(OR(EXACT(A370,'LibSets constants'!#REF!)),"Trial",IF(OR(EXACT(A370,'LibSets constants'!#REF!)),"Arena",IF(OR(EXACT(A370,'LibSets constants'!$H$2:$H$99)),"Overland","")))))</f>
        <v>Crafted</v>
      </c>
      <c r="K370" t="s">
        <v>101</v>
      </c>
      <c r="L370" t="s">
        <v>101</v>
      </c>
      <c r="M370">
        <v>234</v>
      </c>
      <c r="N370">
        <v>234</v>
      </c>
      <c r="O370">
        <v>234</v>
      </c>
      <c r="P370">
        <v>9</v>
      </c>
      <c r="Q370" s="3" t="str">
        <f>IF(R370&lt;&gt;"",VLOOKUP(R370,'ESO zone constants'!$E$3:$L$1002,8,FALSE),"")</f>
        <v/>
      </c>
      <c r="S370" s="28">
        <v>0</v>
      </c>
      <c r="T370" s="3" t="str">
        <f>VLOOKUP(S370,'LibSets constants'!$A$2:$B$16,2,FALSE)</f>
        <v>Included in base game</v>
      </c>
      <c r="U370" s="21" t="s">
        <v>2592</v>
      </c>
      <c r="W370" s="3" t="str">
        <f>IF(X370&lt;&gt;"",VLOOKUP(X370,'ESO zone constants'!$E$3:$L$1002,6,FALSE),"")</f>
        <v/>
      </c>
      <c r="AA370" s="3" t="str">
        <f>IF(AB370&lt;&gt;"",VLOOKUP(AB370,'ESO zone constants'!$E$3:$L$1002,6,FALSE),"")</f>
        <v/>
      </c>
      <c r="AE370" s="31" t="str">
        <f>IF(A370&lt;&gt;"",CONCATENATE("[",A370,"] = {wayshrines={")&amp;IF(M370&lt;&gt;"",CONCATENATE(M370,","),"")&amp;IF(N370&lt;&gt;"",CONCATENATE(N370,","),"")&amp;IF(O370&lt;&gt;"",CONCATENATE(O370,","),"")&amp;CONCATENATE("}")&amp;IF(VALUE(P370)&gt;0,CONCATENATE(", traitsNeeded=",P370),"")&amp;CONCATENATE(", dlcId=",S370,),"")</f>
        <v>[161] = {wayshrines={234,234,234,}, traitsNeeded=9, dlcId=0</v>
      </c>
      <c r="AF370" s="31" t="str">
        <f>IF(A370&lt;&gt;"",IF(Q370&lt;&gt;"",CONCATENATE(", zoneIds={",Q370),"")&amp;IF(W370&lt;&gt;"",CONCATENATE(",",W370),"")&amp;IF(AA370&lt;&gt;"",CONCATENATE(",",AA370),"")&amp;IF(Q370&lt;&gt;"",CONCATENATE("}",""),"")&amp;IF(OR(K370="true",K370="false",K370&lt;&gt;""), CONCATENATE(", veteran=", K370), ""),"")</f>
        <v>, veteran=false</v>
      </c>
      <c r="AG370" s="31" t="str">
        <f>IF(A370&lt;&gt;"",IF(I370="Trial",", isTrial=true",IF(I370="Arena",", isArena=true", IF(I370="Monster",", isMonster=true",""))) &amp; IF(L370="true", CONCATENATE(", multiTrialSet=true"), ""),"")</f>
        <v/>
      </c>
      <c r="AH370" s="31" t="str">
        <f>IF(C370&lt;&gt;"",CONCATENATE(" --",C370," / ",B370),"")</f>
        <v xml:space="preserve"> --Twice-Born Star / Doppelstern</v>
      </c>
      <c r="AI370" s="31" t="str">
        <f>IF(A370&lt;&gt;"",IF(VALUE(P370)&gt;0,CONCATENATE("[",A370,"] = true,        --",C370, " / ", B370), ""),"")</f>
        <v>[161] = true,        --Twice-Born Star / Doppelstern</v>
      </c>
    </row>
    <row r="371" spans="1:35" x14ac:dyDescent="0.25">
      <c r="A371" s="13">
        <v>144</v>
      </c>
      <c r="B371" t="s">
        <v>1748</v>
      </c>
      <c r="C371" t="s">
        <v>1750</v>
      </c>
      <c r="D371" t="s">
        <v>1749</v>
      </c>
      <c r="K371" t="s">
        <v>101</v>
      </c>
      <c r="L371" t="s">
        <v>101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constants'!$E$3:$L$1002,8,FALSE),"")</f>
        <v/>
      </c>
      <c r="S371" s="28">
        <v>0</v>
      </c>
      <c r="T371" s="3" t="str">
        <f>VLOOKUP(S371,'LibSets constants'!$A$2:$B$16,2,FALSE)</f>
        <v>Included in base game</v>
      </c>
      <c r="W371" s="3" t="str">
        <f>IF(X371&lt;&gt;"",VLOOKUP(X371,'ESO zone constants'!$E$3:$L$1002,6,FALSE),"")</f>
        <v/>
      </c>
      <c r="AA371" s="3" t="str">
        <f>IF(AB371&lt;&gt;"",VLOOKUP(AB371,'ESO zone constants'!$E$3:$L$1002,6,FALSE),"")</f>
        <v/>
      </c>
      <c r="AE371" s="31" t="str">
        <f>IF(A371&lt;&gt;"",CONCATENATE("[",A371,"] = {wayshrines={")&amp;IF(M371&lt;&gt;"",CONCATENATE(M371,","),"")&amp;IF(N371&lt;&gt;"",CONCATENATE(N371,","),"")&amp;IF(O371&lt;&gt;"",CONCATENATE(O371,","),"")&amp;CONCATENATE("}")&amp;IF(VALUE(P371)&gt;0,CONCATENATE(", traitsNeeded=",P371),"")&amp;CONCATENATE(", dlcId=",S371,),"")</f>
        <v>[144] = {wayshrines={-1,-1,-1,}, dlcId=0</v>
      </c>
      <c r="AF371" s="31" t="str">
        <f>IF(A371&lt;&gt;"",IF(Q371&lt;&gt;"",CONCATENATE(", zoneIds={",Q371),"")&amp;IF(W371&lt;&gt;"",CONCATENATE(",",W371),"")&amp;IF(AA371&lt;&gt;"",CONCATENATE(",",AA371),"")&amp;IF(Q371&lt;&gt;"",CONCATENATE("}",""),"")&amp;IF(OR(K371="true",K371="false",K371&lt;&gt;""), CONCATENATE(", veteran=", K371), ""),"")</f>
        <v>, veteran=false</v>
      </c>
      <c r="AG371" s="31" t="str">
        <f>IF(A371&lt;&gt;"",IF(I371="Trial",", isTrial=true",IF(I371="Arena",", isArena=true", IF(I371="Monster",", isMonster=true",""))) &amp; IF(L371="true", CONCATENATE(", multiTrialSet=true"), ""),"")</f>
        <v/>
      </c>
      <c r="AH371" s="31" t="str">
        <f>IF(C371&lt;&gt;"",CONCATENATE(" --",C371," / ",B371),"")</f>
        <v xml:space="preserve"> --Twice-Fanged Serpent / Doppelzüngige Schlange</v>
      </c>
      <c r="AI371" s="31" t="str">
        <f>IF(A371&lt;&gt;"",IF(VALUE(P371)&gt;0,CONCATENATE("[",A371,"] = true,        --",C371, " / ", B371), ""),"")</f>
        <v/>
      </c>
    </row>
    <row r="372" spans="1:35" x14ac:dyDescent="0.25">
      <c r="A372" s="13">
        <v>229</v>
      </c>
      <c r="B372" t="s">
        <v>1926</v>
      </c>
      <c r="C372" t="s">
        <v>1928</v>
      </c>
      <c r="D372" t="s">
        <v>1927</v>
      </c>
      <c r="K372" t="s">
        <v>101</v>
      </c>
      <c r="L372" t="s">
        <v>101</v>
      </c>
      <c r="M372">
        <v>-1</v>
      </c>
      <c r="N372">
        <v>-1</v>
      </c>
      <c r="O372">
        <v>-1</v>
      </c>
      <c r="P372">
        <v>0</v>
      </c>
      <c r="Q372" s="3" t="str">
        <f>IF(R372&lt;&gt;"",VLOOKUP(R372,'ESO zone constants'!$E$3:$L$1002,8,FALSE),"")</f>
        <v/>
      </c>
      <c r="S372" s="28">
        <v>0</v>
      </c>
      <c r="T372" s="3" t="str">
        <f>VLOOKUP(S372,'LibSets constants'!$A$2:$B$16,2,FALSE)</f>
        <v>Included in base game</v>
      </c>
      <c r="W372" s="3" t="str">
        <f>IF(X372&lt;&gt;"",VLOOKUP(X372,'ESO zone constants'!$E$3:$L$1002,6,FALSE),"")</f>
        <v/>
      </c>
      <c r="AA372" s="3" t="str">
        <f>IF(AB372&lt;&gt;"",VLOOKUP(AB372,'ESO zone constants'!$E$3:$L$1002,6,FALSE),"")</f>
        <v/>
      </c>
      <c r="AE372" s="31" t="str">
        <f>IF(A372&lt;&gt;"",CONCATENATE("[",A372,"] = {wayshrines={")&amp;IF(M372&lt;&gt;"",CONCATENATE(M372,","),"")&amp;IF(N372&lt;&gt;"",CONCATENATE(N372,","),"")&amp;IF(O372&lt;&gt;"",CONCATENATE(O372,","),"")&amp;CONCATENATE("}")&amp;IF(VALUE(P372)&gt;0,CONCATENATE(", traitsNeeded=",P372),"")&amp;CONCATENATE(", dlcId=",S372,),"")</f>
        <v>[229] = {wayshrines={-1,-1,-1,}, dlcId=0</v>
      </c>
      <c r="AF372" s="31" t="str">
        <f>IF(A372&lt;&gt;"",IF(Q372&lt;&gt;"",CONCATENATE(", zoneIds={",Q372),"")&amp;IF(W372&lt;&gt;"",CONCATENATE(",",W372),"")&amp;IF(AA372&lt;&gt;"",CONCATENATE(",",AA372),"")&amp;IF(Q372&lt;&gt;"",CONCATENATE("}",""),"")&amp;IF(OR(K372="true",K372="false",K372&lt;&gt;""), CONCATENATE(", veteran=", K372), ""),"")</f>
        <v>, veteran=false</v>
      </c>
      <c r="AG372" s="31" t="str">
        <f>IF(A372&lt;&gt;"",IF(I372="Trial",", isTrial=true",IF(I372="Arena",", isArena=true", IF(I372="Monster",", isMonster=true",""))) &amp; IF(L372="true", CONCATENATE(", multiTrialSet=true"), ""),"")</f>
        <v/>
      </c>
      <c r="AH372" s="31" t="str">
        <f>IF(C372&lt;&gt;"",CONCATENATE(" --",C372," / ",B372),"")</f>
        <v xml:space="preserve"> --Twilight Remedy / Zwielichtgenesung</v>
      </c>
      <c r="AI372" s="31" t="str">
        <f>IF(A372&lt;&gt;"",IF(VALUE(P372)&gt;0,CONCATENATE("[",A372,"] = true,        --",C372, " / ", B372), ""),"")</f>
        <v/>
      </c>
    </row>
    <row r="373" spans="1:35" x14ac:dyDescent="0.25">
      <c r="A373" s="5">
        <v>38</v>
      </c>
      <c r="B373" t="s">
        <v>88</v>
      </c>
      <c r="C373" t="s">
        <v>1446</v>
      </c>
      <c r="D373" t="s">
        <v>1445</v>
      </c>
      <c r="I373" t="str">
        <f t="array" ref="I373">IF(VALUE(P373)&gt;0,"Crafted",IF(OR(EXACT(A373,'LibSets constants'!#REF!)),"Monster",IF(OR(EXACT(A373,'LibSets constants'!#REF!)),"Trial",IF(OR(EXACT(A373,'LibSets constants'!#REF!)),"Arena",IF(OR(EXACT(A373,'LibSets constants'!$H$2:$H$99)),"Overland","")))))</f>
        <v>Crafted</v>
      </c>
      <c r="K373" t="s">
        <v>101</v>
      </c>
      <c r="L373" t="s">
        <v>101</v>
      </c>
      <c r="M373">
        <v>15</v>
      </c>
      <c r="N373">
        <v>169</v>
      </c>
      <c r="O373">
        <v>205</v>
      </c>
      <c r="P373">
        <v>3</v>
      </c>
      <c r="Q373" s="3" t="str">
        <f>IF(R373&lt;&gt;"",VLOOKUP(R373,'ESO zone constants'!$E$3:$L$1002,8,FALSE),"")</f>
        <v/>
      </c>
      <c r="S373" s="28">
        <v>0</v>
      </c>
      <c r="T373" s="3" t="str">
        <f>VLOOKUP(S373,'LibSets constants'!$A$2:$B$16,2,FALSE)</f>
        <v>Included in base game</v>
      </c>
      <c r="U373" s="21" t="s">
        <v>2592</v>
      </c>
      <c r="W373" s="3" t="str">
        <f>IF(X373&lt;&gt;"",VLOOKUP(X373,'ESO zone constants'!$E$3:$L$1002,6,FALSE),"")</f>
        <v/>
      </c>
      <c r="AA373" s="3" t="str">
        <f>IF(AB373&lt;&gt;"",VLOOKUP(AB373,'ESO zone constants'!$E$3:$L$1002,6,FALSE),"")</f>
        <v/>
      </c>
      <c r="AE373" s="31" t="str">
        <f>IF(A373&lt;&gt;"",CONCATENATE("[",A373,"] = {wayshrines={")&amp;IF(M373&lt;&gt;"",CONCATENATE(M373,","),"")&amp;IF(N373&lt;&gt;"",CONCATENATE(N373,","),"")&amp;IF(O373&lt;&gt;"",CONCATENATE(O373,","),"")&amp;CONCATENATE("}")&amp;IF(VALUE(P373)&gt;0,CONCATENATE(", traitsNeeded=",P373),"")&amp;CONCATENATE(", dlcId=",S373,),"")</f>
        <v>[38] = {wayshrines={15,169,205,}, traitsNeeded=3, dlcId=0</v>
      </c>
      <c r="AF373" s="31" t="str">
        <f>IF(A373&lt;&gt;"",IF(Q373&lt;&gt;"",CONCATENATE(", zoneIds={",Q373),"")&amp;IF(W373&lt;&gt;"",CONCATENATE(",",W373),"")&amp;IF(AA373&lt;&gt;"",CONCATENATE(",",AA373),"")&amp;IF(Q373&lt;&gt;"",CONCATENATE("}",""),"")&amp;IF(OR(K373="true",K373="false",K373&lt;&gt;""), CONCATENATE(", veteran=", K373), ""),"")</f>
        <v>, veteran=false</v>
      </c>
      <c r="AG373" s="31" t="str">
        <f>IF(A373&lt;&gt;"",IF(I373="Trial",", isTrial=true",IF(I373="Arena",", isArena=true", IF(I373="Monster",", isMonster=true",""))) &amp; IF(L373="true", CONCATENATE(", multiTrialSet=true"), ""),"")</f>
        <v/>
      </c>
      <c r="AH373" s="31" t="str">
        <f>IF(C373&lt;&gt;"",CONCATENATE(" --",C373," / ",B373),"")</f>
        <v xml:space="preserve"> --Twilight's Embrace / Zwielichtkuss </v>
      </c>
      <c r="AI373" s="31" t="str">
        <f>IF(A373&lt;&gt;"",IF(VALUE(P373)&gt;0,CONCATENATE("[",A373,"] = true,        --",C373, " / ", B373), ""),"")</f>
        <v xml:space="preserve">[38] = true,        --Twilight's Embrace / Zwielichtkuss </v>
      </c>
    </row>
    <row r="374" spans="1:35" x14ac:dyDescent="0.25">
      <c r="A374" s="13">
        <v>105</v>
      </c>
      <c r="B374" t="s">
        <v>1634</v>
      </c>
      <c r="C374" t="s">
        <v>1636</v>
      </c>
      <c r="D374" t="s">
        <v>1635</v>
      </c>
      <c r="K374" t="s">
        <v>101</v>
      </c>
      <c r="L374" t="s">
        <v>101</v>
      </c>
      <c r="M374">
        <v>-1</v>
      </c>
      <c r="N374">
        <v>-1</v>
      </c>
      <c r="O374">
        <v>-1</v>
      </c>
      <c r="P374">
        <v>0</v>
      </c>
      <c r="Q374" s="3" t="str">
        <f>IF(R374&lt;&gt;"",VLOOKUP(R374,'ESO zone constants'!$E$3:$L$1002,8,FALSE),"")</f>
        <v/>
      </c>
      <c r="S374" s="28">
        <v>0</v>
      </c>
      <c r="T374" s="3" t="str">
        <f>VLOOKUP(S374,'LibSets constants'!$A$2:$B$16,2,FALSE)</f>
        <v>Included in base game</v>
      </c>
      <c r="W374" s="3" t="str">
        <f>IF(X374&lt;&gt;"",VLOOKUP(X374,'ESO zone constants'!$E$3:$L$1002,6,FALSE),"")</f>
        <v/>
      </c>
      <c r="AA374" s="3" t="str">
        <f>IF(AB374&lt;&gt;"",VLOOKUP(AB374,'ESO zone constants'!$E$3:$L$1002,6,FALSE),"")</f>
        <v/>
      </c>
      <c r="AE374" s="31" t="str">
        <f>IF(A374&lt;&gt;"",CONCATENATE("[",A374,"] = {wayshrines={")&amp;IF(M374&lt;&gt;"",CONCATENATE(M374,","),"")&amp;IF(N374&lt;&gt;"",CONCATENATE(N374,","),"")&amp;IF(O374&lt;&gt;"",CONCATENATE(O374,","),"")&amp;CONCATENATE("}")&amp;IF(VALUE(P374)&gt;0,CONCATENATE(", traitsNeeded=",P374),"")&amp;CONCATENATE(", dlcId=",S374,),"")</f>
        <v>[105] = {wayshrines={-1,-1,-1,}, dlcId=0</v>
      </c>
      <c r="AF374" s="31" t="str">
        <f>IF(A374&lt;&gt;"",IF(Q374&lt;&gt;"",CONCATENATE(", zoneIds={",Q374),"")&amp;IF(W374&lt;&gt;"",CONCATENATE(",",W374),"")&amp;IF(AA374&lt;&gt;"",CONCATENATE(",",AA374),"")&amp;IF(Q374&lt;&gt;"",CONCATENATE("}",""),"")&amp;IF(OR(K374="true",K374="false",K374&lt;&gt;""), CONCATENATE(", veteran=", K374), ""),"")</f>
        <v>, veteran=false</v>
      </c>
      <c r="AG374" s="31" t="str">
        <f>IF(A374&lt;&gt;"",IF(I374="Trial",", isTrial=true",IF(I374="Arena",", isArena=true", IF(I374="Monster",", isMonster=true",""))) &amp; IF(L374="true", CONCATENATE(", multiTrialSet=true"), ""),"")</f>
        <v/>
      </c>
      <c r="AH374" s="31" t="str">
        <f>IF(C374&lt;&gt;"",CONCATENATE(" --",C374," / ",B374),"")</f>
        <v xml:space="preserve"> --Twin Sisters / Zwillingsschwestern</v>
      </c>
      <c r="AI374" s="31" t="str">
        <f>IF(A374&lt;&gt;"",IF(VALUE(P374)&gt;0,CONCATENATE("[",A374,"] = true,        --",C374, " / ", B374), ""),"")</f>
        <v/>
      </c>
    </row>
    <row r="375" spans="1:35" x14ac:dyDescent="0.25">
      <c r="A375" s="13">
        <v>430</v>
      </c>
      <c r="B375" t="s">
        <v>2435</v>
      </c>
      <c r="C375" t="s">
        <v>2437</v>
      </c>
      <c r="D375" t="s">
        <v>2436</v>
      </c>
      <c r="I375" t="s">
        <v>2555</v>
      </c>
      <c r="K375" t="s">
        <v>101</v>
      </c>
      <c r="L375" t="s">
        <v>101</v>
      </c>
      <c r="M375">
        <v>-1</v>
      </c>
      <c r="N375">
        <v>-1</v>
      </c>
      <c r="O375">
        <v>-1</v>
      </c>
      <c r="P375">
        <v>0</v>
      </c>
      <c r="Q375" s="3">
        <f>IF(R375&lt;&gt;"",VLOOKUP(R375,'ESO zone constants'!$E$3:$L$1002,8,FALSE),"")</f>
        <v>1080</v>
      </c>
      <c r="R375" t="s">
        <v>64</v>
      </c>
      <c r="S375" s="28">
        <v>13</v>
      </c>
      <c r="T375" s="3" t="str">
        <f>VLOOKUP(S375,'LibSets constants'!$A$2:$B$16,2,FALSE)</f>
        <v>Wrathstone</v>
      </c>
      <c r="W375" s="3" t="str">
        <f>IF(X375&lt;&gt;"",VLOOKUP(X375,'ESO zone constants'!$E$3:$L$1002,6,FALSE),"")</f>
        <v/>
      </c>
      <c r="AA375" s="3" t="str">
        <f>IF(AB375&lt;&gt;"",VLOOKUP(AB375,'ESO zone constants'!$E$3:$L$1002,6,FALSE),"")</f>
        <v/>
      </c>
      <c r="AE375" s="31" t="str">
        <f>IF(A375&lt;&gt;"",CONCATENATE("[",A375,"] = {wayshrines={")&amp;IF(M375&lt;&gt;"",CONCATENATE(M375,","),"")&amp;IF(N375&lt;&gt;"",CONCATENATE(N375,","),"")&amp;IF(O375&lt;&gt;"",CONCATENATE(O375,","),"")&amp;CONCATENATE("}")&amp;IF(VALUE(P375)&gt;0,CONCATENATE(", traitsNeeded=",P375),"")&amp;CONCATENATE(", dlcId=",S375,),"")</f>
        <v>[430] = {wayshrines={-1,-1,-1,}, dlcId=13</v>
      </c>
      <c r="AF375" s="31" t="str">
        <f>IF(A375&lt;&gt;"",IF(Q375&lt;&gt;"",CONCATENATE(", zoneIds={",Q375),"")&amp;IF(W375&lt;&gt;"",CONCATENATE(",",W375),"")&amp;IF(AA375&lt;&gt;"",CONCATENATE(",",AA375),"")&amp;IF(Q375&lt;&gt;"",CONCATENATE("}",""),"")&amp;IF(OR(K375="true",K375="false",K375&lt;&gt;""), CONCATENATE(", veteran=", K375), ""),"")</f>
        <v>, zoneIds={1080}, veteran=false</v>
      </c>
      <c r="AG375" s="31" t="str">
        <f>IF(A375&lt;&gt;"",IF(I375="Trial",", isTrial=true",IF(I375="Arena",", isArena=true", IF(I375="Monster",", isMonster=true",""))) &amp; IF(L375="true", CONCATENATE(", multiTrialSet=true"), ""),"")</f>
        <v/>
      </c>
      <c r="AH375" s="31" t="str">
        <f>IF(C375&lt;&gt;"",CONCATENATE(" --",C375," / ",B375),"")</f>
        <v xml:space="preserve"> --Tzogvin's Warband / Tzogvins Kriegstrupp</v>
      </c>
      <c r="AI375" s="31" t="str">
        <f>IF(A375&lt;&gt;"",IF(VALUE(P375)&gt;0,CONCATENATE("[",A375,"] = true,        --",C375, " / ", B375), ""),"")</f>
        <v/>
      </c>
    </row>
    <row r="376" spans="1:35" x14ac:dyDescent="0.25">
      <c r="A376" s="13">
        <v>345</v>
      </c>
      <c r="B376" t="s">
        <v>2211</v>
      </c>
      <c r="C376" t="s">
        <v>2213</v>
      </c>
      <c r="D376" t="s">
        <v>2212</v>
      </c>
      <c r="K376" t="s">
        <v>101</v>
      </c>
      <c r="L376" t="s">
        <v>101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constants'!$E$3:$L$1002,8,FALSE),"")</f>
        <v/>
      </c>
      <c r="S376" s="28">
        <v>0</v>
      </c>
      <c r="T376" s="3" t="str">
        <f>VLOOKUP(S376,'LibSets constants'!$A$2:$B$16,2,FALSE)</f>
        <v>Included in base game</v>
      </c>
      <c r="W376" s="3" t="str">
        <f>IF(X376&lt;&gt;"",VLOOKUP(X376,'ESO zone constants'!$E$3:$L$1002,6,FALSE),"")</f>
        <v/>
      </c>
      <c r="AA376" s="3" t="str">
        <f>IF(AB376&lt;&gt;"",VLOOKUP(AB376,'ESO zone constants'!$E$3:$L$1002,6,FALSE),"")</f>
        <v/>
      </c>
      <c r="AE376" s="31" t="str">
        <f>IF(A376&lt;&gt;"",CONCATENATE("[",A376,"] = {wayshrines={")&amp;IF(M376&lt;&gt;"",CONCATENATE(M376,","),"")&amp;IF(N376&lt;&gt;"",CONCATENATE(N376,","),"")&amp;IF(O376&lt;&gt;"",CONCATENATE(O376,","),"")&amp;CONCATENATE("}")&amp;IF(VALUE(P376)&gt;0,CONCATENATE(", traitsNeeded=",P376),"")&amp;CONCATENATE(", dlcId=",S376,),"")</f>
        <v>[345] = {wayshrines={-1,-1,-1,}, dlcId=0</v>
      </c>
      <c r="AF376" s="31" t="str">
        <f>IF(A376&lt;&gt;"",IF(Q376&lt;&gt;"",CONCATENATE(", zoneIds={",Q376),"")&amp;IF(W376&lt;&gt;"",CONCATENATE(",",W376),"")&amp;IF(AA376&lt;&gt;"",CONCATENATE(",",AA376),"")&amp;IF(Q376&lt;&gt;"",CONCATENATE("}",""),"")&amp;IF(OR(K376="true",K376="false",K376&lt;&gt;""), CONCATENATE(", veteran=", K376), ""),"")</f>
        <v>, veteran=false</v>
      </c>
      <c r="AG376" s="31" t="str">
        <f>IF(A376&lt;&gt;"",IF(I376="Trial",", isTrial=true",IF(I376="Arena",", isArena=true", IF(I376="Monster",", isMonster=true",""))) &amp; IF(L376="true", CONCATENATE(", multiTrialSet=true"), ""),"")</f>
        <v/>
      </c>
      <c r="AH376" s="31" t="str">
        <f>IF(C376&lt;&gt;"",CONCATENATE(" --",C376," / ",B376),"")</f>
        <v xml:space="preserve"> --Ulfnor's Favor / Ulfnors Gunst</v>
      </c>
      <c r="AI376" s="31" t="str">
        <f>IF(A376&lt;&gt;"",IF(VALUE(P376)&gt;0,CONCATENATE("[",A376,"] = true,        --",C376, " / ", B376), ""),"")</f>
        <v/>
      </c>
    </row>
    <row r="377" spans="1:35" x14ac:dyDescent="0.25">
      <c r="A377" s="13">
        <v>155</v>
      </c>
      <c r="B377" t="s">
        <v>1763</v>
      </c>
      <c r="C377" t="s">
        <v>1765</v>
      </c>
      <c r="D377" t="s">
        <v>1764</v>
      </c>
      <c r="K377" t="s">
        <v>101</v>
      </c>
      <c r="L377" t="s">
        <v>101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constants'!$E$3:$L$1002,8,FALSE),"")</f>
        <v/>
      </c>
      <c r="S377" s="28">
        <v>0</v>
      </c>
      <c r="T377" s="3" t="str">
        <f>VLOOKUP(S377,'LibSets constants'!$A$2:$B$16,2,FALSE)</f>
        <v>Included in base game</v>
      </c>
      <c r="W377" s="3" t="str">
        <f>IF(X377&lt;&gt;"",VLOOKUP(X377,'ESO zone constants'!$E$3:$L$1002,6,FALSE),"")</f>
        <v/>
      </c>
      <c r="AA377" s="3" t="str">
        <f>IF(AB377&lt;&gt;"",VLOOKUP(AB377,'ESO zone constants'!$E$3:$L$1002,6,FALSE),"")</f>
        <v/>
      </c>
      <c r="AE377" s="31" t="str">
        <f>IF(A377&lt;&gt;"",CONCATENATE("[",A377,"] = {wayshrines={")&amp;IF(M377&lt;&gt;"",CONCATENATE(M377,","),"")&amp;IF(N377&lt;&gt;"",CONCATENATE(N377,","),"")&amp;IF(O377&lt;&gt;"",CONCATENATE(O377,","),"")&amp;CONCATENATE("}")&amp;IF(VALUE(P377)&gt;0,CONCATENATE(", traitsNeeded=",P377),"")&amp;CONCATENATE(", dlcId=",S377,),"")</f>
        <v>[155] = {wayshrines={-1,-1,-1,}, dlcId=0</v>
      </c>
      <c r="AF377" s="31" t="str">
        <f>IF(A377&lt;&gt;"",IF(Q377&lt;&gt;"",CONCATENATE(", zoneIds={",Q377),"")&amp;IF(W377&lt;&gt;"",CONCATENATE(",",W377),"")&amp;IF(AA377&lt;&gt;"",CONCATENATE(",",AA377),"")&amp;IF(Q377&lt;&gt;"",CONCATENATE("}",""),"")&amp;IF(OR(K377="true",K377="false",K377&lt;&gt;""), CONCATENATE(", veteran=", K377), ""),"")</f>
        <v>, veteran=false</v>
      </c>
      <c r="AG377" s="31" t="str">
        <f>IF(A377&lt;&gt;"",IF(I377="Trial",", isTrial=true",IF(I377="Arena",", isArena=true", IF(I377="Monster",", isMonster=true",""))) &amp; IF(L377="true", CONCATENATE(", multiTrialSet=true"), ""),"")</f>
        <v/>
      </c>
      <c r="AH377" s="31" t="str">
        <f>IF(C377&lt;&gt;"",CONCATENATE(" --",C377," / ",B377),"")</f>
        <v xml:space="preserve"> --Undaunted Bastion / Unerschrockenen-Bastion</v>
      </c>
      <c r="AI377" s="31" t="str">
        <f>IF(A377&lt;&gt;"",IF(VALUE(P377)&gt;0,CONCATENATE("[",A377,"] = true,        --",C377, " / ", B377), ""),"")</f>
        <v/>
      </c>
    </row>
    <row r="378" spans="1:35" x14ac:dyDescent="0.25">
      <c r="A378" s="13">
        <v>156</v>
      </c>
      <c r="B378" t="s">
        <v>1766</v>
      </c>
      <c r="C378" t="s">
        <v>1768</v>
      </c>
      <c r="D378" t="s">
        <v>1767</v>
      </c>
      <c r="K378" t="s">
        <v>101</v>
      </c>
      <c r="L378" t="s">
        <v>101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constants'!$E$3:$L$1002,8,FALSE),"")</f>
        <v/>
      </c>
      <c r="S378" s="28">
        <v>0</v>
      </c>
      <c r="T378" s="3" t="str">
        <f>VLOOKUP(S378,'LibSets constants'!$A$2:$B$16,2,FALSE)</f>
        <v>Included in base game</v>
      </c>
      <c r="W378" s="3" t="str">
        <f>IF(X378&lt;&gt;"",VLOOKUP(X378,'ESO zone constants'!$E$3:$L$1002,6,FALSE),"")</f>
        <v/>
      </c>
      <c r="AA378" s="3" t="str">
        <f>IF(AB378&lt;&gt;"",VLOOKUP(AB378,'ESO zone constants'!$E$3:$L$1002,6,FALSE),"")</f>
        <v/>
      </c>
      <c r="AE378" s="31" t="str">
        <f>IF(A378&lt;&gt;"",CONCATENATE("[",A378,"] = {wayshrines={")&amp;IF(M378&lt;&gt;"",CONCATENATE(M378,","),"")&amp;IF(N378&lt;&gt;"",CONCATENATE(N378,","),"")&amp;IF(O378&lt;&gt;"",CONCATENATE(O378,","),"")&amp;CONCATENATE("}")&amp;IF(VALUE(P378)&gt;0,CONCATENATE(", traitsNeeded=",P378),"")&amp;CONCATENATE(", dlcId=",S378,),"")</f>
        <v>[156] = {wayshrines={-1,-1,-1,}, dlcId=0</v>
      </c>
      <c r="AF378" s="31" t="str">
        <f>IF(A378&lt;&gt;"",IF(Q378&lt;&gt;"",CONCATENATE(", zoneIds={",Q378),"")&amp;IF(W378&lt;&gt;"",CONCATENATE(",",W378),"")&amp;IF(AA378&lt;&gt;"",CONCATENATE(",",AA378),"")&amp;IF(Q378&lt;&gt;"",CONCATENATE("}",""),"")&amp;IF(OR(K378="true",K378="false",K378&lt;&gt;""), CONCATENATE(", veteran=", K378), ""),"")</f>
        <v>, veteran=false</v>
      </c>
      <c r="AG378" s="31" t="str">
        <f>IF(A378&lt;&gt;"",IF(I378="Trial",", isTrial=true",IF(I378="Arena",", isArena=true", IF(I378="Monster",", isMonster=true",""))) &amp; IF(L378="true", CONCATENATE(", multiTrialSet=true"), ""),"")</f>
        <v/>
      </c>
      <c r="AH378" s="31" t="str">
        <f>IF(C378&lt;&gt;"",CONCATENATE(" --",C378," / ",B378),"")</f>
        <v xml:space="preserve"> --Undaunted Infiltrator / Unerschrockener Infiltrator</v>
      </c>
      <c r="AI378" s="31" t="str">
        <f>IF(A378&lt;&gt;"",IF(VALUE(P378)&gt;0,CONCATENATE("[",A378,"] = true,        --",C378, " / ", B378), ""),"")</f>
        <v/>
      </c>
    </row>
    <row r="379" spans="1:35" x14ac:dyDescent="0.25">
      <c r="A379" s="13">
        <v>157</v>
      </c>
      <c r="B379" t="s">
        <v>1769</v>
      </c>
      <c r="C379" t="s">
        <v>1771</v>
      </c>
      <c r="D379" t="s">
        <v>1770</v>
      </c>
      <c r="K379" t="s">
        <v>101</v>
      </c>
      <c r="L379" t="s">
        <v>101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constants'!$E$3:$L$1002,8,FALSE),"")</f>
        <v/>
      </c>
      <c r="S379" s="28">
        <v>0</v>
      </c>
      <c r="T379" s="3" t="str">
        <f>VLOOKUP(S379,'LibSets constants'!$A$2:$B$16,2,FALSE)</f>
        <v>Included in base game</v>
      </c>
      <c r="W379" s="3" t="str">
        <f>IF(X379&lt;&gt;"",VLOOKUP(X379,'ESO zone constants'!$E$3:$L$1002,6,FALSE),"")</f>
        <v/>
      </c>
      <c r="AA379" s="3" t="str">
        <f>IF(AB379&lt;&gt;"",VLOOKUP(AB379,'ESO zone constants'!$E$3:$L$1002,6,FALSE),"")</f>
        <v/>
      </c>
      <c r="AE379" s="31" t="str">
        <f>IF(A379&lt;&gt;"",CONCATENATE("[",A379,"] = {wayshrines={")&amp;IF(M379&lt;&gt;"",CONCATENATE(M379,","),"")&amp;IF(N379&lt;&gt;"",CONCATENATE(N379,","),"")&amp;IF(O379&lt;&gt;"",CONCATENATE(O379,","),"")&amp;CONCATENATE("}")&amp;IF(VALUE(P379)&gt;0,CONCATENATE(", traitsNeeded=",P379),"")&amp;CONCATENATE(", dlcId=",S379,),"")</f>
        <v>[157] = {wayshrines={-1,-1,-1,}, dlcId=0</v>
      </c>
      <c r="AF379" s="31" t="str">
        <f>IF(A379&lt;&gt;"",IF(Q379&lt;&gt;"",CONCATENATE(", zoneIds={",Q379),"")&amp;IF(W379&lt;&gt;"",CONCATENATE(",",W379),"")&amp;IF(AA379&lt;&gt;"",CONCATENATE(",",AA379),"")&amp;IF(Q379&lt;&gt;"",CONCATENATE("}",""),"")&amp;IF(OR(K379="true",K379="false",K379&lt;&gt;""), CONCATENATE(", veteran=", K379), ""),"")</f>
        <v>, veteran=false</v>
      </c>
      <c r="AG379" s="31" t="str">
        <f>IF(A379&lt;&gt;"",IF(I379="Trial",", isTrial=true",IF(I379="Arena",", isArena=true", IF(I379="Monster",", isMonster=true",""))) &amp; IF(L379="true", CONCATENATE(", multiTrialSet=true"), ""),"")</f>
        <v/>
      </c>
      <c r="AH379" s="31" t="str">
        <f>IF(C379&lt;&gt;"",CONCATENATE(" --",C379," / ",B379),"")</f>
        <v xml:space="preserve"> --Undaunted Unweaver / Unerschrockener Entflechter</v>
      </c>
      <c r="AI379" s="31" t="str">
        <f>IF(A379&lt;&gt;"",IF(VALUE(P379)&gt;0,CONCATENATE("[",A379,"] = true,        --",C379, " / ", B379), ""),"")</f>
        <v/>
      </c>
    </row>
    <row r="380" spans="1:35" x14ac:dyDescent="0.25">
      <c r="A380" s="13">
        <v>355</v>
      </c>
      <c r="B380" t="s">
        <v>2235</v>
      </c>
      <c r="C380" t="s">
        <v>2237</v>
      </c>
      <c r="D380" t="s">
        <v>2236</v>
      </c>
      <c r="K380" t="s">
        <v>101</v>
      </c>
      <c r="L380" t="s">
        <v>101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constants'!$E$3:$L$1002,8,FALSE),"")</f>
        <v/>
      </c>
      <c r="S380" s="28">
        <v>0</v>
      </c>
      <c r="T380" s="3" t="str">
        <f>VLOOKUP(S380,'LibSets constants'!$A$2:$B$16,2,FALSE)</f>
        <v>Included in base game</v>
      </c>
      <c r="W380" s="3" t="str">
        <f>IF(X380&lt;&gt;"",VLOOKUP(X380,'ESO zone constants'!$E$3:$L$1002,6,FALSE),"")</f>
        <v/>
      </c>
      <c r="AA380" s="3" t="str">
        <f>IF(AB380&lt;&gt;"",VLOOKUP(AB380,'ESO zone constants'!$E$3:$L$1002,6,FALSE),"")</f>
        <v/>
      </c>
      <c r="AE380" s="31" t="str">
        <f>IF(A380&lt;&gt;"",CONCATENATE("[",A380,"] = {wayshrines={")&amp;IF(M380&lt;&gt;"",CONCATENATE(M380,","),"")&amp;IF(N380&lt;&gt;"",CONCATENATE(N380,","),"")&amp;IF(O380&lt;&gt;"",CONCATENATE(O380,","),"")&amp;CONCATENATE("}")&amp;IF(VALUE(P380)&gt;0,CONCATENATE(", traitsNeeded=",P380),"")&amp;CONCATENATE(", dlcId=",S380,),"")</f>
        <v>[355] = {wayshrines={-1,-1,-1,}, dlcId=0</v>
      </c>
      <c r="AF380" s="31" t="str">
        <f>IF(A380&lt;&gt;"",IF(Q380&lt;&gt;"",CONCATENATE(", zoneIds={",Q380),"")&amp;IF(W380&lt;&gt;"",CONCATENATE(",",W380),"")&amp;IF(AA380&lt;&gt;"",CONCATENATE(",",AA380),"")&amp;IF(Q380&lt;&gt;"",CONCATENATE("}",""),"")&amp;IF(OR(K380="true",K380="false",K380&lt;&gt;""), CONCATENATE(", veteran=", K380), ""),"")</f>
        <v>, veteran=false</v>
      </c>
      <c r="AG380" s="31" t="str">
        <f>IF(A380&lt;&gt;"",IF(I380="Trial",", isTrial=true",IF(I380="Arena",", isArena=true", IF(I380="Monster",", isMonster=true",""))) &amp; IF(L380="true", CONCATENATE(", multiTrialSet=true"), ""),"")</f>
        <v/>
      </c>
      <c r="AH380" s="31" t="str">
        <f>IF(C380&lt;&gt;"",CONCATENATE(" --",C380," / ",B380),"")</f>
        <v xml:space="preserve"> --Unfathomable Darkness / Unermessliche Dunkelheit</v>
      </c>
      <c r="AI380" s="31" t="str">
        <f>IF(A380&lt;&gt;"",IF(VALUE(P380)&gt;0,CONCATENATE("[",A380,"] = true,        --",C380, " / ", B380), ""),"")</f>
        <v/>
      </c>
    </row>
    <row r="381" spans="1:35" x14ac:dyDescent="0.25">
      <c r="A381" s="5">
        <v>169</v>
      </c>
      <c r="B381" t="s">
        <v>31</v>
      </c>
      <c r="C381" t="s">
        <v>31</v>
      </c>
      <c r="D381" t="s">
        <v>31</v>
      </c>
      <c r="I381" t="s">
        <v>2556</v>
      </c>
      <c r="J381">
        <v>1</v>
      </c>
      <c r="K381" t="s">
        <v>2465</v>
      </c>
      <c r="L381" t="s">
        <v>101</v>
      </c>
      <c r="M381">
        <v>-1</v>
      </c>
      <c r="N381">
        <v>-1</v>
      </c>
      <c r="O381">
        <v>-1</v>
      </c>
      <c r="P381">
        <v>0</v>
      </c>
      <c r="Q381" s="3">
        <f>IF(R381&lt;&gt;"",VLOOKUP(R381,'ESO zone constants'!$E$3:$L$1002,8,FALSE),"")</f>
        <v>681</v>
      </c>
      <c r="R381" t="s">
        <v>71</v>
      </c>
      <c r="S381" s="28">
        <v>0</v>
      </c>
      <c r="T381" s="3" t="str">
        <f>VLOOKUP(S381,'LibSets constants'!$A$2:$B$16,2,FALSE)</f>
        <v>Included in base game</v>
      </c>
      <c r="U381" t="s">
        <v>2587</v>
      </c>
      <c r="W381" s="3" t="str">
        <f>IF(X381&lt;&gt;"",VLOOKUP(X381,'ESO zone constants'!$E$3:$L$1002,6,FALSE),"")</f>
        <v/>
      </c>
      <c r="AA381" s="32" t="str">
        <f>IF(AB381&lt;&gt;"",VLOOKUP(AB381,'ESO zone constants'!$E$3:$L$1002,6,FALSE),"")</f>
        <v/>
      </c>
      <c r="AE381" s="31" t="str">
        <f>IF(A381&lt;&gt;"",CONCATENATE("[",A381,"] = {wayshrines={")&amp;IF(M381&lt;&gt;"",CONCATENATE(M381,","),"")&amp;IF(N381&lt;&gt;"",CONCATENATE(N381,","),"")&amp;IF(O381&lt;&gt;"",CONCATENATE(O381,","),"")&amp;CONCATENATE("}")&amp;IF(VALUE(P381)&gt;0,CONCATENATE(", traitsNeeded=",P381),"")&amp;CONCATENATE(", dlcId=",S381,),"")</f>
        <v>[169] = {wayshrines={-1,-1,-1,}, dlcId=0</v>
      </c>
      <c r="AF381" s="31" t="str">
        <f>IF(A381&lt;&gt;"",IF(Q381&lt;&gt;"",CONCATENATE(", zoneIds={",Q381),"")&amp;IF(W381&lt;&gt;"",CONCATENATE(",",W381),"")&amp;IF(AA381&lt;&gt;"",CONCATENATE(",",AA381),"")&amp;IF(Q381&lt;&gt;"",CONCATENATE("}",""),"")&amp;IF(OR(K381="true",K381="false",K381&lt;&gt;""), CONCATENATE(", veteran=", K381), ""),"")</f>
        <v>, zoneIds={681}, veteran={EQUIP_TYPE_HEAD=true, EQUIP_TYPE_SHOULDERS=false}</v>
      </c>
      <c r="AG381" s="31" t="str">
        <f>IF(A381&lt;&gt;"",IF(I381="Trial",", isTrial=true",IF(I381="Arena",", isArena=true", IF(I381="Monster",", isMonster=true",""))) &amp; IF(L381="true", CONCATENATE(", multiTrialSet=true"), ""),"")</f>
        <v>, isMonster=true</v>
      </c>
      <c r="AH381" s="31" t="str">
        <f>IF(C381&lt;&gt;"",CONCATENATE(" --",C381," / ",B381),"")</f>
        <v xml:space="preserve"> --Valkyn Skoria / Valkyn Skoria</v>
      </c>
      <c r="AI381" s="31" t="str">
        <f>IF(A381&lt;&gt;"",IF(VALUE(P381)&gt;0,CONCATENATE("[",A381,"] = true,        --",C381, " / ", B381), ""),"")</f>
        <v/>
      </c>
    </row>
    <row r="382" spans="1:35" x14ac:dyDescent="0.25">
      <c r="A382" s="13">
        <v>282</v>
      </c>
      <c r="B382" t="s">
        <v>2036</v>
      </c>
      <c r="C382" t="s">
        <v>2038</v>
      </c>
      <c r="D382" t="s">
        <v>2037</v>
      </c>
      <c r="K382" t="s">
        <v>101</v>
      </c>
      <c r="L382" t="s">
        <v>101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constants'!$E$3:$L$1002,8,FALSE),"")</f>
        <v/>
      </c>
      <c r="S382" s="28">
        <v>0</v>
      </c>
      <c r="T382" s="3" t="str">
        <f>VLOOKUP(S382,'LibSets constants'!$A$2:$B$16,2,FALSE)</f>
        <v>Included in base game</v>
      </c>
      <c r="W382" s="3" t="str">
        <f>IF(X382&lt;&gt;"",VLOOKUP(X382,'ESO zone constants'!$E$3:$L$1002,6,FALSE),"")</f>
        <v/>
      </c>
      <c r="AA382" s="3" t="str">
        <f>IF(AB382&lt;&gt;"",VLOOKUP(AB382,'ESO zone constants'!$E$3:$L$1002,6,FALSE),"")</f>
        <v/>
      </c>
      <c r="AE382" s="31" t="str">
        <f>IF(A382&lt;&gt;"",CONCATENATE("[",A382,"] = {wayshrines={")&amp;IF(M382&lt;&gt;"",CONCATENATE(M382,","),"")&amp;IF(N382&lt;&gt;"",CONCATENATE(N382,","),"")&amp;IF(O382&lt;&gt;"",CONCATENATE(O382,","),"")&amp;CONCATENATE("}")&amp;IF(VALUE(P382)&gt;0,CONCATENATE(", traitsNeeded=",P382),"")&amp;CONCATENATE(", dlcId=",S382,),"")</f>
        <v>[282] = {wayshrines={-1,-1,-1,}, dlcId=0</v>
      </c>
      <c r="AF382" s="31" t="str">
        <f>IF(A382&lt;&gt;"",IF(Q382&lt;&gt;"",CONCATENATE(", zoneIds={",Q382),"")&amp;IF(W382&lt;&gt;"",CONCATENATE(",",W382),"")&amp;IF(AA382&lt;&gt;"",CONCATENATE(",",AA382),"")&amp;IF(Q382&lt;&gt;"",CONCATENATE("}",""),"")&amp;IF(OR(K382="true",K382="false",K382&lt;&gt;""), CONCATENATE(", veteran=", K382), ""),"")</f>
        <v>, veteran=false</v>
      </c>
      <c r="AG382" s="31" t="str">
        <f>IF(A382&lt;&gt;"",IF(I382="Trial",", isTrial=true",IF(I382="Arena",", isArena=true", IF(I382="Monster",", isMonster=true",""))) &amp; IF(L382="true", CONCATENATE(", multiTrialSet=true"), ""),"")</f>
        <v/>
      </c>
      <c r="AH382" s="31" t="str">
        <f>IF(C382&lt;&gt;"",CONCATENATE(" --",C382," / ",B382),"")</f>
        <v xml:space="preserve"> --Vampire Cloak / Vampirumhang</v>
      </c>
      <c r="AI382" s="31" t="str">
        <f>IF(A382&lt;&gt;"",IF(VALUE(P382)&gt;0,CONCATENATE("[",A382,"] = true,        --",C382, " / ", B382), ""),"")</f>
        <v/>
      </c>
    </row>
    <row r="383" spans="1:35" x14ac:dyDescent="0.25">
      <c r="A383" s="13">
        <v>285</v>
      </c>
      <c r="B383" t="s">
        <v>2045</v>
      </c>
      <c r="C383" t="s">
        <v>2047</v>
      </c>
      <c r="D383" t="s">
        <v>2046</v>
      </c>
      <c r="K383" t="s">
        <v>101</v>
      </c>
      <c r="L383" t="s">
        <v>101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constants'!$E$3:$L$1002,8,FALSE),"")</f>
        <v/>
      </c>
      <c r="S383" s="28">
        <v>0</v>
      </c>
      <c r="T383" s="3" t="str">
        <f>VLOOKUP(S383,'LibSets constants'!$A$2:$B$16,2,FALSE)</f>
        <v>Included in base game</v>
      </c>
      <c r="W383" s="3" t="str">
        <f>IF(X383&lt;&gt;"",VLOOKUP(X383,'ESO zone constants'!$E$3:$L$1002,6,FALSE),"")</f>
        <v/>
      </c>
      <c r="AA383" s="3" t="str">
        <f>IF(AB383&lt;&gt;"",VLOOKUP(AB383,'ESO zone constants'!$E$3:$L$1002,6,FALSE),"")</f>
        <v/>
      </c>
      <c r="AE383" s="31" t="str">
        <f>IF(A383&lt;&gt;"",CONCATENATE("[",A383,"] = {wayshrines={")&amp;IF(M383&lt;&gt;"",CONCATENATE(M383,","),"")&amp;IF(N383&lt;&gt;"",CONCATENATE(N383,","),"")&amp;IF(O383&lt;&gt;"",CONCATENATE(O383,","),"")&amp;CONCATENATE("}")&amp;IF(VALUE(P383)&gt;0,CONCATENATE(", traitsNeeded=",P383),"")&amp;CONCATENATE(", dlcId=",S383,),"")</f>
        <v>[285] = {wayshrines={-1,-1,-1,}, dlcId=0</v>
      </c>
      <c r="AF383" s="31" t="str">
        <f>IF(A383&lt;&gt;"",IF(Q383&lt;&gt;"",CONCATENATE(", zoneIds={",Q383),"")&amp;IF(W383&lt;&gt;"",CONCATENATE(",",W383),"")&amp;IF(AA383&lt;&gt;"",CONCATENATE(",",AA383),"")&amp;IF(Q383&lt;&gt;"",CONCATENATE("}",""),"")&amp;IF(OR(K383="true",K383="false",K383&lt;&gt;""), CONCATENATE(", veteran=", K383), ""),"")</f>
        <v>, veteran=false</v>
      </c>
      <c r="AG383" s="31" t="str">
        <f>IF(A383&lt;&gt;"",IF(I383="Trial",", isTrial=true",IF(I383="Arena",", isArena=true", IF(I383="Monster",", isMonster=true",""))) &amp; IF(L383="true", CONCATENATE(", multiTrialSet=true"), ""),"")</f>
        <v/>
      </c>
      <c r="AH383" s="31" t="str">
        <f>IF(C383&lt;&gt;"",CONCATENATE(" --",C383," / ",B383),"")</f>
        <v xml:space="preserve"> --Vampire Lord / Vampirfürst</v>
      </c>
      <c r="AI383" s="31" t="str">
        <f>IF(A383&lt;&gt;"",IF(VALUE(P383)&gt;0,CONCATENATE("[",A383,"] = true,        --",C383, " / ", B383), ""),"")</f>
        <v/>
      </c>
    </row>
    <row r="384" spans="1:35" x14ac:dyDescent="0.25">
      <c r="A384" s="5">
        <v>44</v>
      </c>
      <c r="B384" t="s">
        <v>83</v>
      </c>
      <c r="C384" t="s">
        <v>1457</v>
      </c>
      <c r="D384" t="s">
        <v>1456</v>
      </c>
      <c r="I384" t="str">
        <f t="array" ref="I384">IF(VALUE(P384)&gt;0,"Crafted",IF(OR(EXACT(A384,'LibSets constants'!#REF!)),"Monster",IF(OR(EXACT(A384,'LibSets constants'!#REF!)),"Trial",IF(OR(EXACT(A384,'LibSets constants'!#REF!)),"Arena",IF(OR(EXACT(A384,'LibSets constants'!$H$2:$H$99)),"Overland","")))))</f>
        <v>Crafted</v>
      </c>
      <c r="K384" t="s">
        <v>101</v>
      </c>
      <c r="L384" t="s">
        <v>101</v>
      </c>
      <c r="M384">
        <v>58</v>
      </c>
      <c r="N384">
        <v>101</v>
      </c>
      <c r="O384">
        <v>93</v>
      </c>
      <c r="P384">
        <v>5</v>
      </c>
      <c r="Q384" s="3" t="str">
        <f>IF(R384&lt;&gt;"",VLOOKUP(R384,'ESO zone constants'!$E$3:$L$1002,8,FALSE),"")</f>
        <v/>
      </c>
      <c r="S384" s="28">
        <v>0</v>
      </c>
      <c r="T384" s="3" t="str">
        <f>VLOOKUP(S384,'LibSets constants'!$A$2:$B$16,2,FALSE)</f>
        <v>Included in base game</v>
      </c>
      <c r="U384" s="21" t="s">
        <v>2592</v>
      </c>
      <c r="W384" s="3" t="str">
        <f>IF(X384&lt;&gt;"",VLOOKUP(X384,'ESO zone constants'!$E$3:$L$1002,6,FALSE),"")</f>
        <v/>
      </c>
      <c r="AA384" s="3" t="str">
        <f>IF(AB384&lt;&gt;"",VLOOKUP(AB384,'ESO zone constants'!$E$3:$L$1002,6,FALSE),"")</f>
        <v/>
      </c>
      <c r="AE384" s="31" t="str">
        <f>IF(A384&lt;&gt;"",CONCATENATE("[",A384,"] = {wayshrines={")&amp;IF(M384&lt;&gt;"",CONCATENATE(M384,","),"")&amp;IF(N384&lt;&gt;"",CONCATENATE(N384,","),"")&amp;IF(O384&lt;&gt;"",CONCATENATE(O384,","),"")&amp;CONCATENATE("}")&amp;IF(VALUE(P384)&gt;0,CONCATENATE(", traitsNeeded=",P384),"")&amp;CONCATENATE(", dlcId=",S384,),"")</f>
        <v>[44] = {wayshrines={58,101,93,}, traitsNeeded=5, dlcId=0</v>
      </c>
      <c r="AF384" s="31" t="str">
        <f>IF(A384&lt;&gt;"",IF(Q384&lt;&gt;"",CONCATENATE(", zoneIds={",Q384),"")&amp;IF(W384&lt;&gt;"",CONCATENATE(",",W384),"")&amp;IF(AA384&lt;&gt;"",CONCATENATE(",",AA384),"")&amp;IF(Q384&lt;&gt;"",CONCATENATE("}",""),"")&amp;IF(OR(K384="true",K384="false",K384&lt;&gt;""), CONCATENATE(", veteran=", K384), ""),"")</f>
        <v>, veteran=false</v>
      </c>
      <c r="AG384" s="31" t="str">
        <f>IF(A384&lt;&gt;"",IF(I384="Trial",", isTrial=true",IF(I384="Arena",", isArena=true", IF(I384="Monster",", isMonster=true",""))) &amp; IF(L384="true", CONCATENATE(", multiTrialSet=true"), ""),"")</f>
        <v/>
      </c>
      <c r="AH384" s="31" t="str">
        <f>IF(C384&lt;&gt;"",CONCATENATE(" --",C384," / ",B384),"")</f>
        <v xml:space="preserve"> --Vampire's Kiss / Kuss des Vampirs </v>
      </c>
      <c r="AI384" s="31" t="str">
        <f>IF(A384&lt;&gt;"",IF(VALUE(P384)&gt;0,CONCATENATE("[",A384,"] = true,        --",C384, " / ", B384), ""),"")</f>
        <v xml:space="preserve">[44] = true,        --Vampire's Kiss / Kuss des Vampirs </v>
      </c>
    </row>
    <row r="385" spans="1:35" x14ac:dyDescent="0.25">
      <c r="A385" s="13">
        <v>326</v>
      </c>
      <c r="B385" t="s">
        <v>2158</v>
      </c>
      <c r="C385" t="s">
        <v>2160</v>
      </c>
      <c r="D385" t="s">
        <v>2159</v>
      </c>
      <c r="K385" t="s">
        <v>101</v>
      </c>
      <c r="L385" t="s">
        <v>101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constants'!$E$3:$L$1002,8,FALSE),"")</f>
        <v/>
      </c>
      <c r="S385" s="28">
        <v>0</v>
      </c>
      <c r="T385" s="3" t="str">
        <f>VLOOKUP(S385,'LibSets constants'!$A$2:$B$16,2,FALSE)</f>
        <v>Included in base game</v>
      </c>
      <c r="W385" s="3" t="str">
        <f>IF(X385&lt;&gt;"",VLOOKUP(X385,'ESO zone constants'!$E$3:$L$1002,6,FALSE),"")</f>
        <v/>
      </c>
      <c r="AA385" s="3" t="str">
        <f>IF(AB385&lt;&gt;"",VLOOKUP(AB385,'ESO zone constants'!$E$3:$L$1002,6,FALSE),"")</f>
        <v/>
      </c>
      <c r="AE385" s="31" t="str">
        <f>IF(A385&lt;&gt;"",CONCATENATE("[",A385,"] = {wayshrines={")&amp;IF(M385&lt;&gt;"",CONCATENATE(M385,","),"")&amp;IF(N385&lt;&gt;"",CONCATENATE(N385,","),"")&amp;IF(O385&lt;&gt;"",CONCATENATE(O385,","),"")&amp;CONCATENATE("}")&amp;IF(VALUE(P385)&gt;0,CONCATENATE(", traitsNeeded=",P385),"")&amp;CONCATENATE(", dlcId=",S385,),"")</f>
        <v>[326] = {wayshrines={-1,-1,-1,}, dlcId=0</v>
      </c>
      <c r="AF385" s="31" t="str">
        <f>IF(A385&lt;&gt;"",IF(Q385&lt;&gt;"",CONCATENATE(", zoneIds={",Q385),"")&amp;IF(W385&lt;&gt;"",CONCATENATE(",",W385),"")&amp;IF(AA385&lt;&gt;"",CONCATENATE(",",AA385),"")&amp;IF(Q385&lt;&gt;"",CONCATENATE("}",""),"")&amp;IF(OR(K385="true",K385="false",K385&lt;&gt;""), CONCATENATE(", veteran=", K385), ""),"")</f>
        <v>, veteran=false</v>
      </c>
      <c r="AG385" s="31" t="str">
        <f>IF(A385&lt;&gt;"",IF(I385="Trial",", isTrial=true",IF(I385="Arena",", isArena=true", IF(I385="Monster",", isMonster=true",""))) &amp; IF(L385="true", CONCATENATE(", multiTrialSet=true"), ""),"")</f>
        <v/>
      </c>
      <c r="AH385" s="31" t="str">
        <f>IF(C385&lt;&gt;"",CONCATENATE(" --",C385," / ",B385),"")</f>
        <v xml:space="preserve"> --Vanguard's Challenge / Vorhutdisput</v>
      </c>
      <c r="AI385" s="31" t="str">
        <f>IF(A385&lt;&gt;"",IF(VALUE(P385)&gt;0,CONCATENATE("[",A385,"] = true,        --",C385, " / ", B385), ""),"")</f>
        <v/>
      </c>
    </row>
    <row r="386" spans="1:35" x14ac:dyDescent="0.25">
      <c r="A386" s="5">
        <v>241</v>
      </c>
      <c r="B386" t="s">
        <v>1959</v>
      </c>
      <c r="C386" t="s">
        <v>1961</v>
      </c>
      <c r="D386" t="s">
        <v>1960</v>
      </c>
      <c r="I386" t="str">
        <f t="array" ref="I386">IF(VALUE(P386)&gt;0,"Crafted",IF(OR(EXACT(A386,'LibSets constants'!#REF!)),"Monster",IF(OR(EXACT(A386,'LibSets constants'!#REF!)),"Trial",IF(OR(EXACT(A386,'LibSets constants'!#REF!)),"Arena",IF(OR(EXACT(A386,'LibSets constants'!$H$2:$H$99)),"Overland","")))))</f>
        <v>Crafted</v>
      </c>
      <c r="K386" t="s">
        <v>101</v>
      </c>
      <c r="L386" t="s">
        <v>101</v>
      </c>
      <c r="M386">
        <v>251</v>
      </c>
      <c r="N386">
        <v>251</v>
      </c>
      <c r="O386">
        <v>251</v>
      </c>
      <c r="P386">
        <v>7</v>
      </c>
      <c r="Q386" s="3" t="str">
        <f>IF(R386&lt;&gt;"",VLOOKUP(R386,'ESO zone constants'!$E$3:$L$1002,8,FALSE),"")</f>
        <v/>
      </c>
      <c r="S386" s="28">
        <v>4</v>
      </c>
      <c r="T386" s="3" t="str">
        <f>VLOOKUP(S386,'LibSets constants'!$A$2:$B$16,2,FALSE)</f>
        <v>Dark Brotherhood</v>
      </c>
      <c r="U386" s="21" t="s">
        <v>2592</v>
      </c>
      <c r="W386" s="3" t="str">
        <f>IF(X386&lt;&gt;"",VLOOKUP(X386,'ESO zone constants'!$E$3:$L$1002,6,FALSE),"")</f>
        <v/>
      </c>
      <c r="AA386" s="3" t="str">
        <f>IF(AB386&lt;&gt;"",VLOOKUP(AB386,'ESO zone constants'!$E$3:$L$1002,6,FALSE),"")</f>
        <v/>
      </c>
      <c r="AE386" s="31" t="str">
        <f>IF(A386&lt;&gt;"",CONCATENATE("[",A386,"] = {wayshrines={")&amp;IF(M386&lt;&gt;"",CONCATENATE(M386,","),"")&amp;IF(N386&lt;&gt;"",CONCATENATE(N386,","),"")&amp;IF(O386&lt;&gt;"",CONCATENATE(O386,","),"")&amp;CONCATENATE("}")&amp;IF(VALUE(P386)&gt;0,CONCATENATE(", traitsNeeded=",P386),"")&amp;CONCATENATE(", dlcId=",S386,),"")</f>
        <v>[241] = {wayshrines={251,251,251,}, traitsNeeded=7, dlcId=4</v>
      </c>
      <c r="AF386" s="31" t="str">
        <f>IF(A386&lt;&gt;"",IF(Q386&lt;&gt;"",CONCATENATE(", zoneIds={",Q386),"")&amp;IF(W386&lt;&gt;"",CONCATENATE(",",W386),"")&amp;IF(AA386&lt;&gt;"",CONCATENATE(",",AA386),"")&amp;IF(Q386&lt;&gt;"",CONCATENATE("}",""),"")&amp;IF(OR(K386="true",K386="false",K386&lt;&gt;""), CONCATENATE(", veteran=", K386), ""),"")</f>
        <v>, veteran=false</v>
      </c>
      <c r="AG386" s="31" t="str">
        <f>IF(A386&lt;&gt;"",IF(I386="Trial",", isTrial=true",IF(I386="Arena",", isArena=true", IF(I386="Monster",", isMonster=true",""))) &amp; IF(L386="true", CONCATENATE(", multiTrialSet=true"), ""),"")</f>
        <v/>
      </c>
      <c r="AH386" s="31" t="str">
        <f>IF(C386&lt;&gt;"",CONCATENATE(" --",C386," / ",B386),"")</f>
        <v xml:space="preserve"> --Varen's Legacy / Varens Erbe</v>
      </c>
      <c r="AI386" s="31" t="str">
        <f>IF(A386&lt;&gt;"",IF(VALUE(P386)&gt;0,CONCATENATE("[",A386,"] = true,        --",C386, " / ", B386), ""),"")</f>
        <v>[241] = true,        --Varen's Legacy / Varens Erbe</v>
      </c>
    </row>
    <row r="387" spans="1:35" x14ac:dyDescent="0.25">
      <c r="C387" t="s">
        <v>2542</v>
      </c>
      <c r="I387" t="s">
        <v>2544</v>
      </c>
      <c r="K387" t="s">
        <v>101</v>
      </c>
      <c r="L387" t="s">
        <v>101</v>
      </c>
      <c r="M387">
        <v>-1</v>
      </c>
      <c r="N387">
        <v>-1</v>
      </c>
      <c r="O387">
        <v>-1</v>
      </c>
      <c r="P387" t="s">
        <v>2533</v>
      </c>
      <c r="Q387" s="3" t="e">
        <f>IF(R387&lt;&gt;"",VLOOKUP(R387,'ESO zone constants'!$E$3:$L$1002,8,FALSE),"")</f>
        <v>#N/A</v>
      </c>
      <c r="R387" t="s">
        <v>1388</v>
      </c>
      <c r="S387" s="28">
        <v>14</v>
      </c>
      <c r="T387" s="3" t="str">
        <f>VLOOKUP(S387,'LibSets constants'!$A$2:$B$16,2,FALSE)</f>
        <v>Elsweyr</v>
      </c>
      <c r="U387" s="21" t="s">
        <v>2592</v>
      </c>
      <c r="AE387" s="31" t="str">
        <f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dlcId=",S387,),"")</f>
        <v/>
      </c>
      <c r="AF387" s="31" t="str">
        <f>IF(A387&lt;&gt;"",IF(Q387&lt;&gt;"",CONCATENATE(", zoneIds={",Q387),"")&amp;IF(W387&lt;&gt;"",CONCATENATE(",",W387),"")&amp;IF(AA387&lt;&gt;"",CONCATENATE(",",AA387),"")&amp;IF(Q387&lt;&gt;"",CONCATENATE("}",""),"")&amp;IF(OR(K387="true",K387="false",K387&lt;&gt;""), CONCATENATE(", veteran=", K387), ""),"")</f>
        <v/>
      </c>
      <c r="AG387" s="31" t="str">
        <f>IF(A387&lt;&gt;"",IF(I387="Trial",", isTrial=true",IF(I387="Arena",", isArena=true", IF(I387="Monster",", isMonster=true",""))) &amp; IF(L387="true", CONCATENATE(", multiTrialSet=true"), ""),"")</f>
        <v/>
      </c>
      <c r="AH387" s="31" t="str">
        <f>IF(C387&lt;&gt;"",CONCATENATE(" --",C387," / ",B387),"")</f>
        <v xml:space="preserve"> --Vastarie's Tutelage / </v>
      </c>
      <c r="AI387" s="31" t="str">
        <f>IF(A387&lt;&gt;"",IF(VALUE(P387)&gt;0,CONCATENATE("[",A387,"] = true,        --",C387, " / ", B387), ""),"")</f>
        <v/>
      </c>
    </row>
    <row r="388" spans="1:35" x14ac:dyDescent="0.25">
      <c r="A388" s="5">
        <v>257</v>
      </c>
      <c r="B388" t="s">
        <v>32</v>
      </c>
      <c r="C388" t="s">
        <v>32</v>
      </c>
      <c r="D388" t="s">
        <v>32</v>
      </c>
      <c r="I388" t="s">
        <v>2556</v>
      </c>
      <c r="J388">
        <v>3</v>
      </c>
      <c r="K388" t="s">
        <v>2465</v>
      </c>
      <c r="L388" t="s">
        <v>101</v>
      </c>
      <c r="M388">
        <v>-1</v>
      </c>
      <c r="N388">
        <v>-1</v>
      </c>
      <c r="O388">
        <v>-1</v>
      </c>
      <c r="P388">
        <v>0</v>
      </c>
      <c r="Q388" s="3">
        <f>IF(R388&lt;&gt;"",VLOOKUP(R388,'ESO zone constants'!$E$3:$L$1002,8,FALSE),"")</f>
        <v>848</v>
      </c>
      <c r="R388" t="s">
        <v>72</v>
      </c>
      <c r="S388" s="28">
        <v>5</v>
      </c>
      <c r="T388" s="3" t="str">
        <f>VLOOKUP(S388,'LibSets constants'!$A$2:$B$16,2,FALSE)</f>
        <v>Shadows of the Hist</v>
      </c>
      <c r="U388" t="s">
        <v>2588</v>
      </c>
      <c r="W388" s="3" t="str">
        <f>IF(X388&lt;&gt;"",VLOOKUP(X388,'ESO zone constants'!$E$3:$L$1002,6,FALSE),"")</f>
        <v/>
      </c>
      <c r="AA388" s="32" t="str">
        <f>IF(AB388&lt;&gt;"",VLOOKUP(AB388,'ESO zone constants'!$E$3:$L$1002,6,FALSE),"")</f>
        <v/>
      </c>
      <c r="AE388" s="31" t="str">
        <f>IF(A388&lt;&gt;"",CONCATENATE("[",A388,"] = {wayshrines={")&amp;IF(M388&lt;&gt;"",CONCATENATE(M388,","),"")&amp;IF(N388&lt;&gt;"",CONCATENATE(N388,","),"")&amp;IF(O388&lt;&gt;"",CONCATENATE(O388,","),"")&amp;CONCATENATE("}")&amp;IF(VALUE(P388)&gt;0,CONCATENATE(", traitsNeeded=",P388),"")&amp;CONCATENATE(", dlcId=",S388,),"")</f>
        <v>[257] = {wayshrines={-1,-1,-1,}, dlcId=5</v>
      </c>
      <c r="AF388" s="31" t="str">
        <f>IF(A388&lt;&gt;"",IF(Q388&lt;&gt;"",CONCATENATE(", zoneIds={",Q388),"")&amp;IF(W388&lt;&gt;"",CONCATENATE(",",W388),"")&amp;IF(AA388&lt;&gt;"",CONCATENATE(",",AA388),"")&amp;IF(Q388&lt;&gt;"",CONCATENATE("}",""),"")&amp;IF(OR(K388="true",K388="false",K388&lt;&gt;""), CONCATENATE(", veteran=", K388), ""),"")</f>
        <v>, zoneIds={848}, veteran={EQUIP_TYPE_HEAD=true, EQUIP_TYPE_SHOULDERS=false}</v>
      </c>
      <c r="AG388" s="31" t="str">
        <f>IF(A388&lt;&gt;"",IF(I388="Trial",", isTrial=true",IF(I388="Arena",", isArena=true", IF(I388="Monster",", isMonster=true",""))) &amp; IF(L388="true", CONCATENATE(", multiTrialSet=true"), ""),"")</f>
        <v>, isMonster=true</v>
      </c>
      <c r="AH388" s="31" t="str">
        <f>IF(C388&lt;&gt;"",CONCATENATE(" --",C388," / ",B388),"")</f>
        <v xml:space="preserve"> --Velidreth / Velidreth</v>
      </c>
      <c r="AI388" s="31" t="str">
        <f>IF(A388&lt;&gt;"",IF(VALUE(P388)&gt;0,CONCATENATE("[",A388,"] = true,        --",C388, " / ", B388), ""),"")</f>
        <v/>
      </c>
    </row>
    <row r="389" spans="1:35" x14ac:dyDescent="0.25">
      <c r="A389" s="13">
        <v>129</v>
      </c>
      <c r="B389" t="s">
        <v>1703</v>
      </c>
      <c r="C389" t="s">
        <v>1705</v>
      </c>
      <c r="D389" t="s">
        <v>1704</v>
      </c>
      <c r="K389" t="s">
        <v>101</v>
      </c>
      <c r="L389" t="s">
        <v>101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constants'!$E$3:$L$1002,8,FALSE),"")</f>
        <v/>
      </c>
      <c r="S389" s="28">
        <v>0</v>
      </c>
      <c r="T389" s="3" t="str">
        <f>VLOOKUP(S389,'LibSets constants'!$A$2:$B$16,2,FALSE)</f>
        <v>Included in base game</v>
      </c>
      <c r="W389" s="3" t="str">
        <f>IF(X389&lt;&gt;"",VLOOKUP(X389,'ESO zone constants'!$E$3:$L$1002,6,FALSE),"")</f>
        <v/>
      </c>
      <c r="AA389" s="3" t="str">
        <f>IF(AB389&lt;&gt;"",VLOOKUP(AB389,'ESO zone constants'!$E$3:$L$1002,6,FALSE),"")</f>
        <v/>
      </c>
      <c r="AE389" s="31" t="str">
        <f>IF(A389&lt;&gt;"",CONCATENATE("[",A389,"] = {wayshrines={")&amp;IF(M389&lt;&gt;"",CONCATENATE(M389,","),"")&amp;IF(N389&lt;&gt;"",CONCATENATE(N389,","),"")&amp;IF(O389&lt;&gt;"",CONCATENATE(O389,","),"")&amp;CONCATENATE("}")&amp;IF(VALUE(P389)&gt;0,CONCATENATE(", traitsNeeded=",P389),"")&amp;CONCATENATE(", dlcId=",S389,),"")</f>
        <v>[129] = {wayshrines={-1,-1,-1,}, dlcId=0</v>
      </c>
      <c r="AF389" s="31" t="str">
        <f>IF(A389&lt;&gt;"",IF(Q389&lt;&gt;"",CONCATENATE(", zoneIds={",Q389),"")&amp;IF(W389&lt;&gt;"",CONCATENATE(",",W389),"")&amp;IF(AA389&lt;&gt;"",CONCATENATE(",",AA389),"")&amp;IF(Q389&lt;&gt;"",CONCATENATE("}",""),"")&amp;IF(OR(K389="true",K389="false",K389&lt;&gt;""), CONCATENATE(", veteran=", K389), ""),"")</f>
        <v>, veteran=false</v>
      </c>
      <c r="AG389" s="31" t="str">
        <f>IF(A389&lt;&gt;"",IF(I389="Trial",", isTrial=true",IF(I389="Arena",", isArena=true", IF(I389="Monster",", isMonster=true",""))) &amp; IF(L389="true", CONCATENATE(", multiTrialSet=true"), ""),"")</f>
        <v/>
      </c>
      <c r="AH389" s="31" t="str">
        <f>IF(C389&lt;&gt;"",CONCATENATE(" --",C389," / ",B389),"")</f>
        <v xml:space="preserve"> --Vengeance Leech / Saugende Vergeltung</v>
      </c>
      <c r="AI389" s="31" t="str">
        <f>IF(A389&lt;&gt;"",IF(VALUE(P389)&gt;0,CONCATENATE("[",A389,"] = true,        --",C389, " / ", B389), ""),"")</f>
        <v/>
      </c>
    </row>
    <row r="390" spans="1:35" x14ac:dyDescent="0.25">
      <c r="A390" s="13">
        <v>391</v>
      </c>
      <c r="B390" t="s">
        <v>2327</v>
      </c>
      <c r="C390" t="s">
        <v>2329</v>
      </c>
      <c r="D390" t="s">
        <v>2328</v>
      </c>
      <c r="K390" t="s">
        <v>101</v>
      </c>
      <c r="L390" t="s">
        <v>101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constants'!$E$3:$L$1002,8,FALSE),"")</f>
        <v/>
      </c>
      <c r="S390" s="28">
        <v>0</v>
      </c>
      <c r="T390" s="3" t="str">
        <f>VLOOKUP(S390,'LibSets constants'!$A$2:$B$16,2,FALSE)</f>
        <v>Included in base game</v>
      </c>
      <c r="W390" s="3" t="str">
        <f>IF(X390&lt;&gt;"",VLOOKUP(X390,'ESO zone constants'!$E$3:$L$1002,6,FALSE),"")</f>
        <v/>
      </c>
      <c r="AA390" s="3" t="str">
        <f>IF(AB390&lt;&gt;"",VLOOKUP(AB390,'ESO zone constants'!$E$3:$L$1002,6,FALSE),"")</f>
        <v/>
      </c>
      <c r="AE390" s="31" t="str">
        <f>IF(A390&lt;&gt;"",CONCATENATE("[",A390,"] = {wayshrines={")&amp;IF(M390&lt;&gt;"",CONCATENATE(M390,","),"")&amp;IF(N390&lt;&gt;"",CONCATENATE(N390,","),"")&amp;IF(O390&lt;&gt;"",CONCATENATE(O390,","),"")&amp;CONCATENATE("}")&amp;IF(VALUE(P390)&gt;0,CONCATENATE(", traitsNeeded=",P390),"")&amp;CONCATENATE(", dlcId=",S390,),"")</f>
        <v>[391] = {wayshrines={-1,-1,-1,}, dlcId=0</v>
      </c>
      <c r="AF390" s="31" t="str">
        <f>IF(A390&lt;&gt;"",IF(Q390&lt;&gt;"",CONCATENATE(", zoneIds={",Q390),"")&amp;IF(W390&lt;&gt;"",CONCATENATE(",",W390),"")&amp;IF(AA390&lt;&gt;"",CONCATENATE(",",AA390),"")&amp;IF(Q390&lt;&gt;"",CONCATENATE("}",""),"")&amp;IF(OR(K390="true",K390="false",K390&lt;&gt;""), CONCATENATE(", veteran=", K390), ""),"")</f>
        <v>, veteran=false</v>
      </c>
      <c r="AG390" s="31" t="str">
        <f>IF(A390&lt;&gt;"",IF(I390="Trial",", isTrial=true",IF(I390="Arena",", isArena=true", IF(I390="Monster",", isMonster=true",""))) &amp; IF(L390="true", CONCATENATE(", multiTrialSet=true"), ""),"")</f>
        <v/>
      </c>
      <c r="AH390" s="31" t="str">
        <f>IF(C390&lt;&gt;"",CONCATENATE(" --",C390," / ",B390),"")</f>
        <v xml:space="preserve"> --Vestment of Olorime / Gewandung von Olorime</v>
      </c>
      <c r="AI390" s="31" t="str">
        <f>IF(A390&lt;&gt;"",IF(VALUE(P390)&gt;0,CONCATENATE("[",A390,"] = true,        --",C390, " / ", B390), ""),"")</f>
        <v/>
      </c>
    </row>
    <row r="391" spans="1:35" x14ac:dyDescent="0.25">
      <c r="A391" s="13">
        <v>19</v>
      </c>
      <c r="B391" t="s">
        <v>1389</v>
      </c>
      <c r="C391" t="s">
        <v>1391</v>
      </c>
      <c r="D391" t="s">
        <v>1390</v>
      </c>
      <c r="K391" t="s">
        <v>101</v>
      </c>
      <c r="L391" t="s">
        <v>101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constants'!$E$3:$L$1002,8,FALSE),"")</f>
        <v/>
      </c>
      <c r="S391" s="28">
        <v>0</v>
      </c>
      <c r="T391" s="3" t="str">
        <f>VLOOKUP(S391,'LibSets constants'!$A$2:$B$16,2,FALSE)</f>
        <v>Included in base game</v>
      </c>
      <c r="W391" s="3" t="str">
        <f>IF(X391&lt;&gt;"",VLOOKUP(X391,'ESO zone constants'!$E$3:$L$1002,6,FALSE),"")</f>
        <v/>
      </c>
      <c r="AA391" s="3" t="str">
        <f>IF(AB391&lt;&gt;"",VLOOKUP(AB391,'ESO zone constants'!$E$3:$L$1002,6,FALSE),"")</f>
        <v/>
      </c>
      <c r="AE391" s="31" t="str">
        <f>IF(A391&lt;&gt;"",CONCATENATE("[",A391,"] = {wayshrines={")&amp;IF(M391&lt;&gt;"",CONCATENATE(M391,","),"")&amp;IF(N391&lt;&gt;"",CONCATENATE(N391,","),"")&amp;IF(O391&lt;&gt;"",CONCATENATE(O391,","),"")&amp;CONCATENATE("}")&amp;IF(VALUE(P391)&gt;0,CONCATENATE(", traitsNeeded=",P391),"")&amp;CONCATENATE(", dlcId=",S391,),"")</f>
        <v>[19] = {wayshrines={-1,-1,-1,}, dlcId=0</v>
      </c>
      <c r="AF391" s="31" t="str">
        <f>IF(A391&lt;&gt;"",IF(Q391&lt;&gt;"",CONCATENATE(", zoneIds={",Q391),"")&amp;IF(W391&lt;&gt;"",CONCATENATE(",",W391),"")&amp;IF(AA391&lt;&gt;"",CONCATENATE(",",AA391),"")&amp;IF(Q391&lt;&gt;"",CONCATENATE("}",""),"")&amp;IF(OR(K391="true",K391="false",K391&lt;&gt;""), CONCATENATE(", veteran=", K391), ""),"")</f>
        <v>, veteran=false</v>
      </c>
      <c r="AG391" s="31" t="str">
        <f>IF(A391&lt;&gt;"",IF(I391="Trial",", isTrial=true",IF(I391="Arena",", isArena=true", IF(I391="Monster",", isMonster=true",""))) &amp; IF(L391="true", CONCATENATE(", multiTrialSet=true"), ""),"")</f>
        <v/>
      </c>
      <c r="AH391" s="31" t="str">
        <f>IF(C391&lt;&gt;"",CONCATENATE(" --",C391," / ",B391),"")</f>
        <v xml:space="preserve"> --Vestments of the Warlock / Gewänder des Hexers</v>
      </c>
      <c r="AI391" s="31" t="str">
        <f>IF(A391&lt;&gt;"",IF(VALUE(P391)&gt;0,CONCATENATE("[",A391,"] = true,        --",C391, " / ", B391), ""),"")</f>
        <v/>
      </c>
    </row>
    <row r="392" spans="1:35" x14ac:dyDescent="0.25">
      <c r="C392" t="s">
        <v>2538</v>
      </c>
      <c r="I392" t="s">
        <v>2540</v>
      </c>
      <c r="K392" t="s">
        <v>101</v>
      </c>
      <c r="L392" t="s">
        <v>101</v>
      </c>
      <c r="P392">
        <v>0</v>
      </c>
      <c r="Q392" s="3" t="e">
        <f>IF(R392&lt;&gt;"",VLOOKUP(R392,'ESO zone constants'!$E$3:$L$1002,8,FALSE),"")</f>
        <v>#N/A</v>
      </c>
      <c r="R392" t="s">
        <v>1388</v>
      </c>
      <c r="S392" s="28">
        <v>14</v>
      </c>
      <c r="T392" s="3" t="str">
        <f>VLOOKUP(S392,'LibSets constants'!$A$2:$B$16,2,FALSE)</f>
        <v>Elsweyr</v>
      </c>
      <c r="AE392" s="31" t="str">
        <f>IF(A392&lt;&gt;"",CONCATENATE("[",A392,"] = {wayshrines={")&amp;IF(M392&lt;&gt;"",CONCATENATE(M392,","),"")&amp;IF(N392&lt;&gt;"",CONCATENATE(N392,","),"")&amp;IF(O392&lt;&gt;"",CONCATENATE(O392,","),"")&amp;CONCATENATE("}")&amp;IF(VALUE(P392)&gt;0,CONCATENATE(", traitsNeeded=",P392),"")&amp;CONCATENATE(", dlcId=",S392,),"")</f>
        <v/>
      </c>
      <c r="AF392" s="31" t="str">
        <f>IF(A392&lt;&gt;"",IF(Q392&lt;&gt;"",CONCATENATE(", zoneIds={",Q392),"")&amp;IF(W392&lt;&gt;"",CONCATENATE(",",W392),"")&amp;IF(AA392&lt;&gt;"",CONCATENATE(",",AA392),"")&amp;IF(Q392&lt;&gt;"",CONCATENATE("}",""),"")&amp;IF(OR(K392="true",K392="false",K392&lt;&gt;""), CONCATENATE(", veteran=", K392), ""),"")</f>
        <v/>
      </c>
      <c r="AG392" s="31" t="str">
        <f>IF(A392&lt;&gt;"",IF(I392="Trial",", isTrial=true",IF(I392="Arena",", isArena=true", IF(I392="Monster",", isMonster=true",""))) &amp; IF(L392="true", CONCATENATE(", multiTrialSet=true"), ""),"")</f>
        <v/>
      </c>
      <c r="AH392" s="31" t="str">
        <f>IF(C392&lt;&gt;"",CONCATENATE(" --",C392," / ",B392),"")</f>
        <v xml:space="preserve"> --Vesture of Darloc Brae / </v>
      </c>
      <c r="AI392" s="31" t="str">
        <f>IF(A392&lt;&gt;"",IF(VALUE(P392)&gt;0,CONCATENATE("[",A392,"] = true,        --",C392, " / ", B392), ""),"")</f>
        <v/>
      </c>
    </row>
    <row r="393" spans="1:35" x14ac:dyDescent="0.25">
      <c r="A393" s="13">
        <v>247</v>
      </c>
      <c r="B393" t="s">
        <v>1977</v>
      </c>
      <c r="C393" t="s">
        <v>1979</v>
      </c>
      <c r="D393" t="s">
        <v>1978</v>
      </c>
      <c r="K393" t="s">
        <v>101</v>
      </c>
      <c r="L393" t="s">
        <v>101</v>
      </c>
      <c r="M393">
        <v>-1</v>
      </c>
      <c r="N393">
        <v>-1</v>
      </c>
      <c r="O393">
        <v>-1</v>
      </c>
      <c r="P393">
        <v>0</v>
      </c>
      <c r="Q393" s="3" t="str">
        <f>IF(R393&lt;&gt;"",VLOOKUP(R393,'ESO zone constants'!$E$3:$L$1002,8,FALSE),"")</f>
        <v/>
      </c>
      <c r="S393" s="28">
        <v>0</v>
      </c>
      <c r="T393" s="3" t="str">
        <f>VLOOKUP(S393,'LibSets constants'!$A$2:$B$16,2,FALSE)</f>
        <v>Included in base game</v>
      </c>
      <c r="W393" s="3" t="str">
        <f>IF(X393&lt;&gt;"",VLOOKUP(X393,'ESO zone constants'!$E$3:$L$1002,6,FALSE),"")</f>
        <v/>
      </c>
      <c r="AA393" s="3" t="str">
        <f>IF(AB393&lt;&gt;"",VLOOKUP(AB393,'ESO zone constants'!$E$3:$L$1002,6,FALSE),"")</f>
        <v/>
      </c>
      <c r="AE393" s="31" t="str">
        <f>IF(A393&lt;&gt;"",CONCATENATE("[",A393,"] = {wayshrines={")&amp;IF(M393&lt;&gt;"",CONCATENATE(M393,","),"")&amp;IF(N393&lt;&gt;"",CONCATENATE(N393,","),"")&amp;IF(O393&lt;&gt;"",CONCATENATE(O393,","),"")&amp;CONCATENATE("}")&amp;IF(VALUE(P393)&gt;0,CONCATENATE(", traitsNeeded=",P393),"")&amp;CONCATENATE(", dlcId=",S393,),"")</f>
        <v>[247] = {wayshrines={-1,-1,-1,}, dlcId=0</v>
      </c>
      <c r="AF393" s="31" t="str">
        <f>IF(A393&lt;&gt;"",IF(Q393&lt;&gt;"",CONCATENATE(", zoneIds={",Q393),"")&amp;IF(W393&lt;&gt;"",CONCATENATE(",",W393),"")&amp;IF(AA393&lt;&gt;"",CONCATENATE(",",AA393),"")&amp;IF(Q393&lt;&gt;"",CONCATENATE("}",""),"")&amp;IF(OR(K393="true",K393="false",K393&lt;&gt;""), CONCATENATE(", veteran=", K393), ""),"")</f>
        <v>, veteran=false</v>
      </c>
      <c r="AG393" s="31" t="str">
        <f>IF(A393&lt;&gt;"",IF(I393="Trial",", isTrial=true",IF(I393="Arena",", isArena=true", IF(I393="Monster",", isMonster=true",""))) &amp; IF(L393="true", CONCATENATE(", multiTrialSet=true"), ""),"")</f>
        <v/>
      </c>
      <c r="AH393" s="31" t="str">
        <f>IF(C393&lt;&gt;"",CONCATENATE(" --",C393," / ",B393),"")</f>
        <v xml:space="preserve"> --Vicecanon of Venom / Vizekanoniker des Gifts</v>
      </c>
      <c r="AI393" s="31" t="str">
        <f>IF(A393&lt;&gt;"",IF(VALUE(P393)&gt;0,CONCATENATE("[",A393,"] = true,        --",C393, " / ", B393), ""),"")</f>
        <v/>
      </c>
    </row>
    <row r="394" spans="1:35" x14ac:dyDescent="0.25">
      <c r="A394" s="13">
        <v>236</v>
      </c>
      <c r="B394" t="s">
        <v>1944</v>
      </c>
      <c r="C394" t="s">
        <v>1946</v>
      </c>
      <c r="D394" t="s">
        <v>1945</v>
      </c>
      <c r="K394" t="s">
        <v>101</v>
      </c>
      <c r="L394" t="s">
        <v>101</v>
      </c>
      <c r="M394">
        <v>-1</v>
      </c>
      <c r="N394">
        <v>-1</v>
      </c>
      <c r="O394">
        <v>-1</v>
      </c>
      <c r="P394">
        <v>0</v>
      </c>
      <c r="Q394" s="3" t="str">
        <f>IF(R394&lt;&gt;"",VLOOKUP(R394,'ESO zone constants'!$E$3:$L$1002,8,FALSE),"")</f>
        <v/>
      </c>
      <c r="S394" s="28">
        <v>0</v>
      </c>
      <c r="T394" s="3" t="str">
        <f>VLOOKUP(S394,'LibSets constants'!$A$2:$B$16,2,FALSE)</f>
        <v>Included in base game</v>
      </c>
      <c r="W394" s="3" t="str">
        <f>IF(X394&lt;&gt;"",VLOOKUP(X394,'ESO zone constants'!$E$3:$L$1002,6,FALSE),"")</f>
        <v/>
      </c>
      <c r="AA394" s="3" t="str">
        <f>IF(AB394&lt;&gt;"",VLOOKUP(AB394,'ESO zone constants'!$E$3:$L$1002,6,FALSE),"")</f>
        <v/>
      </c>
      <c r="AE394" s="31" t="str">
        <f>IF(A394&lt;&gt;"",CONCATENATE("[",A394,"] = {wayshrines={")&amp;IF(M394&lt;&gt;"",CONCATENATE(M394,","),"")&amp;IF(N394&lt;&gt;"",CONCATENATE(N394,","),"")&amp;IF(O394&lt;&gt;"",CONCATENATE(O394,","),"")&amp;CONCATENATE("}")&amp;IF(VALUE(P394)&gt;0,CONCATENATE(", traitsNeeded=",P394),"")&amp;CONCATENATE(", dlcId=",S394,),"")</f>
        <v>[236] = {wayshrines={-1,-1,-1,}, dlcId=0</v>
      </c>
      <c r="AF394" s="31" t="str">
        <f>IF(A394&lt;&gt;"",IF(Q394&lt;&gt;"",CONCATENATE(", zoneIds={",Q394),"")&amp;IF(W394&lt;&gt;"",CONCATENATE(",",W394),"")&amp;IF(AA394&lt;&gt;"",CONCATENATE(",",AA394),"")&amp;IF(Q394&lt;&gt;"",CONCATENATE("}",""),"")&amp;IF(OR(K394="true",K394="false",K394&lt;&gt;""), CONCATENATE(", veteran=", K394), ""),"")</f>
        <v>, veteran=false</v>
      </c>
      <c r="AG394" s="31" t="str">
        <f>IF(A394&lt;&gt;"",IF(I394="Trial",", isTrial=true",IF(I394="Arena",", isArena=true", IF(I394="Monster",", isMonster=true",""))) &amp; IF(L394="true", CONCATENATE(", multiTrialSet=true"), ""),"")</f>
        <v/>
      </c>
      <c r="AH394" s="31" t="str">
        <f>IF(C394&lt;&gt;"",CONCATENATE(" --",C394," / ",B394),"")</f>
        <v xml:space="preserve"> --Vicious Death / Grausamer Tod</v>
      </c>
      <c r="AI394" s="31" t="str">
        <f>IF(A394&lt;&gt;"",IF(VALUE(P394)&gt;0,CONCATENATE("[",A394,"] = true,        --",C394, " / ", B394), ""),"")</f>
        <v/>
      </c>
    </row>
    <row r="395" spans="1:35" x14ac:dyDescent="0.25">
      <c r="A395" s="13">
        <v>173</v>
      </c>
      <c r="B395" t="s">
        <v>1805</v>
      </c>
      <c r="C395" t="s">
        <v>1807</v>
      </c>
      <c r="D395" t="s">
        <v>1806</v>
      </c>
      <c r="K395" t="s">
        <v>101</v>
      </c>
      <c r="L395" t="s">
        <v>101</v>
      </c>
      <c r="M395">
        <v>-1</v>
      </c>
      <c r="N395">
        <v>-1</v>
      </c>
      <c r="O395">
        <v>-1</v>
      </c>
      <c r="P395">
        <v>0</v>
      </c>
      <c r="Q395" s="3">
        <f>IF(R395&lt;&gt;"",VLOOKUP(R395,'ESO zone constants'!$E$3:$L$1002,8,FALSE),"")</f>
        <v>848</v>
      </c>
      <c r="R395" t="s">
        <v>72</v>
      </c>
      <c r="S395" s="28">
        <v>0</v>
      </c>
      <c r="T395" s="3" t="str">
        <f>VLOOKUP(S395,'LibSets constants'!$A$2:$B$16,2,FALSE)</f>
        <v>Included in base game</v>
      </c>
      <c r="W395" s="3" t="str">
        <f>IF(X395&lt;&gt;"",VLOOKUP(X395,'ESO zone constants'!$E$3:$L$1002,6,FALSE),"")</f>
        <v/>
      </c>
      <c r="AA395" s="3" t="str">
        <f>IF(AB395&lt;&gt;"",VLOOKUP(AB395,'ESO zone constants'!$E$3:$L$1002,6,FALSE),"")</f>
        <v/>
      </c>
      <c r="AE395" s="31" t="str">
        <f>IF(A395&lt;&gt;"",CONCATENATE("[",A395,"] = {wayshrines={")&amp;IF(M395&lt;&gt;"",CONCATENATE(M395,","),"")&amp;IF(N395&lt;&gt;"",CONCATENATE(N395,","),"")&amp;IF(O395&lt;&gt;"",CONCATENATE(O395,","),"")&amp;CONCATENATE("}")&amp;IF(VALUE(P395)&gt;0,CONCATENATE(", traitsNeeded=",P395),"")&amp;CONCATENATE(", dlcId=",S395,),"")</f>
        <v>[173] = {wayshrines={-1,-1,-1,}, dlcId=0</v>
      </c>
      <c r="AF395" s="31" t="str">
        <f>IF(A395&lt;&gt;"",IF(Q395&lt;&gt;"",CONCATENATE(", zoneIds={",Q395),"")&amp;IF(W395&lt;&gt;"",CONCATENATE(",",W395),"")&amp;IF(AA395&lt;&gt;"",CONCATENATE(",",AA395),"")&amp;IF(Q395&lt;&gt;"",CONCATENATE("}",""),"")&amp;IF(OR(K395="true",K395="false",K395&lt;&gt;""), CONCATENATE(", veteran=", K395), ""),"")</f>
        <v>, zoneIds={848}, veteran=false</v>
      </c>
      <c r="AG395" s="31" t="str">
        <f>IF(A395&lt;&gt;"",IF(I395="Trial",", isTrial=true",IF(I395="Arena",", isArena=true", IF(I395="Monster",", isMonster=true",""))) &amp; IF(L395="true", CONCATENATE(", multiTrialSet=true"), ""),"")</f>
        <v/>
      </c>
      <c r="AH395" s="31" t="str">
        <f>IF(C395&lt;&gt;"",CONCATENATE(" --",C395," / ",B395),"")</f>
        <v xml:space="preserve"> --Vicious Serpent / Boshafte Schlange</v>
      </c>
      <c r="AI395" s="31" t="str">
        <f>IF(A395&lt;&gt;"",IF(VALUE(P395)&gt;0,CONCATENATE("[",A395,"] = true,        --",C395, " / ", B395), ""),"")</f>
        <v/>
      </c>
    </row>
    <row r="396" spans="1:35" x14ac:dyDescent="0.25">
      <c r="A396" s="13">
        <v>33</v>
      </c>
      <c r="B396" t="s">
        <v>1431</v>
      </c>
      <c r="C396" t="s">
        <v>1433</v>
      </c>
      <c r="D396" t="s">
        <v>1432</v>
      </c>
      <c r="K396" t="s">
        <v>101</v>
      </c>
      <c r="L396" t="s">
        <v>101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constants'!$E$3:$L$1002,8,FALSE),"")</f>
        <v/>
      </c>
      <c r="S396" s="28">
        <v>0</v>
      </c>
      <c r="T396" s="3" t="str">
        <f>VLOOKUP(S396,'LibSets constants'!$A$2:$B$16,2,FALSE)</f>
        <v>Included in base game</v>
      </c>
      <c r="W396" s="3" t="str">
        <f>IF(X396&lt;&gt;"",VLOOKUP(X396,'ESO zone constants'!$E$3:$L$1002,6,FALSE),"")</f>
        <v/>
      </c>
      <c r="AA396" s="3" t="str">
        <f>IF(AB396&lt;&gt;"",VLOOKUP(AB396,'ESO zone constants'!$E$3:$L$1002,6,FALSE),"")</f>
        <v/>
      </c>
      <c r="AE396" s="31" t="str">
        <f>IF(A396&lt;&gt;"",CONCATENATE("[",A396,"] = {wayshrines={")&amp;IF(M396&lt;&gt;"",CONCATENATE(M396,","),"")&amp;IF(N396&lt;&gt;"",CONCATENATE(N396,","),"")&amp;IF(O396&lt;&gt;"",CONCATENATE(O396,","),"")&amp;CONCATENATE("}")&amp;IF(VALUE(P396)&gt;0,CONCATENATE(", traitsNeeded=",P396),"")&amp;CONCATENATE(", dlcId=",S396,),"")</f>
        <v>[33] = {wayshrines={-1,-1,-1,}, dlcId=0</v>
      </c>
      <c r="AF396" s="31" t="str">
        <f>IF(A396&lt;&gt;"",IF(Q396&lt;&gt;"",CONCATENATE(", zoneIds={",Q396),"")&amp;IF(W396&lt;&gt;"",CONCATENATE(",",W396),"")&amp;IF(AA396&lt;&gt;"",CONCATENATE(",",AA396),"")&amp;IF(Q396&lt;&gt;"",CONCATENATE("}",""),"")&amp;IF(OR(K396="true",K396="false",K396&lt;&gt;""), CONCATENATE(", veteran=", K396), ""),"")</f>
        <v>, veteran=false</v>
      </c>
      <c r="AG396" s="31" t="str">
        <f>IF(A396&lt;&gt;"",IF(I396="Trial",", isTrial=true",IF(I396="Arena",", isArena=true", IF(I396="Monster",", isMonster=true",""))) &amp; IF(L396="true", CONCATENATE(", multiTrialSet=true"), ""),"")</f>
        <v/>
      </c>
      <c r="AH396" s="31" t="str">
        <f>IF(C396&lt;&gt;"",CONCATENATE(" --",C396," / ",B396),"")</f>
        <v xml:space="preserve"> --Viper's Sting / Vipernbiss</v>
      </c>
      <c r="AI396" s="31" t="str">
        <f>IF(A396&lt;&gt;"",IF(VALUE(P396)&gt;0,CONCATENATE("[",A396,"] = true,        --",C396, " / ", B396), ""),"")</f>
        <v/>
      </c>
    </row>
    <row r="397" spans="1:35" x14ac:dyDescent="0.25">
      <c r="A397" s="13">
        <v>414</v>
      </c>
      <c r="B397" t="s">
        <v>2387</v>
      </c>
      <c r="C397" t="s">
        <v>2389</v>
      </c>
      <c r="D397" t="s">
        <v>2388</v>
      </c>
      <c r="I397" t="s">
        <v>2468</v>
      </c>
      <c r="K397" t="s">
        <v>101</v>
      </c>
      <c r="L397" t="s">
        <v>101</v>
      </c>
      <c r="M397">
        <v>-1</v>
      </c>
      <c r="N397">
        <v>-1</v>
      </c>
      <c r="O397">
        <v>-1</v>
      </c>
      <c r="P397">
        <v>0</v>
      </c>
      <c r="Q397" s="3">
        <f>IF(R397&lt;&gt;"",VLOOKUP(R397,'ESO zone constants'!$E$3:$L$1002,8,FALSE),"")</f>
        <v>1082</v>
      </c>
      <c r="R397" t="s">
        <v>804</v>
      </c>
      <c r="S397" s="28">
        <v>12</v>
      </c>
      <c r="T397" s="3" t="str">
        <f>VLOOKUP(S397,'LibSets constants'!$A$2:$B$16,2,FALSE)</f>
        <v>Murkmire</v>
      </c>
      <c r="U397" t="s">
        <v>2591</v>
      </c>
      <c r="W397" s="3" t="str">
        <f>IF(X397&lt;&gt;"",VLOOKUP(X397,'ESO zone constants'!$E$3:$L$1002,6,FALSE),"")</f>
        <v/>
      </c>
      <c r="AA397" s="3" t="str">
        <f>IF(AB397&lt;&gt;"",VLOOKUP(AB397,'ESO zone constants'!$E$3:$L$1002,6,FALSE),"")</f>
        <v/>
      </c>
      <c r="AE397" s="31" t="str">
        <f>IF(A397&lt;&gt;"",CONCATENATE("[",A397,"] = {wayshrines={")&amp;IF(M397&lt;&gt;"",CONCATENATE(M397,","),"")&amp;IF(N397&lt;&gt;"",CONCATENATE(N397,","),"")&amp;IF(O397&lt;&gt;"",CONCATENATE(O397,","),"")&amp;CONCATENATE("}")&amp;IF(VALUE(P397)&gt;0,CONCATENATE(", traitsNeeded=",P397),"")&amp;CONCATENATE(", dlcId=",S397,),"")</f>
        <v>[414] = {wayshrines={-1,-1,-1,}, dlcId=12</v>
      </c>
      <c r="AF397" s="31" t="str">
        <f>IF(A397&lt;&gt;"",IF(Q397&lt;&gt;"",CONCATENATE(", zoneIds={",Q397),"")&amp;IF(W397&lt;&gt;"",CONCATENATE(",",W397),"")&amp;IF(AA397&lt;&gt;"",CONCATENATE(",",AA397),"")&amp;IF(Q397&lt;&gt;"",CONCATENATE("}",""),"")&amp;IF(OR(K397="true",K397="false",K397&lt;&gt;""), CONCATENATE(", veteran=", K397), ""),"")</f>
        <v>, zoneIds={1082}, veteran=false</v>
      </c>
      <c r="AG397" s="31" t="str">
        <f>IF(A397&lt;&gt;"",IF(I397="Trial",", isTrial=true",IF(I397="Arena",", isArena=true", IF(I397="Monster",", isMonster=true",""))) &amp; IF(L397="true", CONCATENATE(", multiTrialSet=true"), ""),"")</f>
        <v>, isArena=true</v>
      </c>
      <c r="AH397" s="31" t="str">
        <f>IF(C397&lt;&gt;"",CONCATENATE(" --",C397," / ",B397),"")</f>
        <v xml:space="preserve"> --Virulent Shot / Virulenter Schuss</v>
      </c>
      <c r="AI397" s="31" t="str">
        <f>IF(A397&lt;&gt;"",IF(VALUE(P397)&gt;0,CONCATENATE("[",A397,"] = true,        --",C397, " / ", B397), ""),"")</f>
        <v/>
      </c>
    </row>
    <row r="398" spans="1:35" x14ac:dyDescent="0.25">
      <c r="A398" s="5">
        <v>398</v>
      </c>
      <c r="B398" t="s">
        <v>33</v>
      </c>
      <c r="C398" t="s">
        <v>33</v>
      </c>
      <c r="D398" t="s">
        <v>33</v>
      </c>
      <c r="I398" t="s">
        <v>2556</v>
      </c>
      <c r="J398">
        <v>3</v>
      </c>
      <c r="K398" t="s">
        <v>2465</v>
      </c>
      <c r="L398" t="s">
        <v>101</v>
      </c>
      <c r="M398">
        <v>-1</v>
      </c>
      <c r="N398">
        <v>-1</v>
      </c>
      <c r="O398">
        <v>-1</v>
      </c>
      <c r="P398">
        <v>0</v>
      </c>
      <c r="Q398" s="3">
        <f>IF(R398&lt;&gt;"",VLOOKUP(R398,'ESO zone constants'!$E$3:$L$1002,8,FALSE),"")</f>
        <v>1052</v>
      </c>
      <c r="R398" t="s">
        <v>73</v>
      </c>
      <c r="S398" s="28">
        <v>11</v>
      </c>
      <c r="T398" s="3" t="str">
        <f>VLOOKUP(S398,'LibSets constants'!$A$2:$B$16,2,FALSE)</f>
        <v>Wolfhunter</v>
      </c>
      <c r="U398" t="s">
        <v>2589</v>
      </c>
      <c r="W398" s="3" t="str">
        <f>IF(X398&lt;&gt;"",VLOOKUP(X398,'ESO zone constants'!$E$3:$L$1002,6,FALSE),"")</f>
        <v/>
      </c>
      <c r="AA398" s="32" t="str">
        <f>IF(AB398&lt;&gt;"",VLOOKUP(AB398,'ESO zone constants'!$E$3:$L$1002,6,FALSE),"")</f>
        <v/>
      </c>
      <c r="AE398" s="31" t="str">
        <f>IF(A398&lt;&gt;"",CONCATENATE("[",A398,"] = {wayshrines={")&amp;IF(M398&lt;&gt;"",CONCATENATE(M398,","),"")&amp;IF(N398&lt;&gt;"",CONCATENATE(N398,","),"")&amp;IF(O398&lt;&gt;"",CONCATENATE(O398,","),"")&amp;CONCATENATE("}")&amp;IF(VALUE(P398)&gt;0,CONCATENATE(", traitsNeeded=",P398),"")&amp;CONCATENATE(", dlcId=",S398,),"")</f>
        <v>[398] = {wayshrines={-1,-1,-1,}, dlcId=11</v>
      </c>
      <c r="AF398" s="31" t="str">
        <f>IF(A398&lt;&gt;"",IF(Q398&lt;&gt;"",CONCATENATE(", zoneIds={",Q398),"")&amp;IF(W398&lt;&gt;"",CONCATENATE(",",W398),"")&amp;IF(AA398&lt;&gt;"",CONCATENATE(",",AA398),"")&amp;IF(Q398&lt;&gt;"",CONCATENATE("}",""),"")&amp;IF(OR(K398="true",K398="false",K398&lt;&gt;""), CONCATENATE(", veteran=", K398), ""),"")</f>
        <v>, zoneIds={1052}, veteran={EQUIP_TYPE_HEAD=true, EQUIP_TYPE_SHOULDERS=false}</v>
      </c>
      <c r="AG398" s="31" t="str">
        <f>IF(A398&lt;&gt;"",IF(I398="Trial",", isTrial=true",IF(I398="Arena",", isArena=true", IF(I398="Monster",", isMonster=true",""))) &amp; IF(L398="true", CONCATENATE(", multiTrialSet=true"), ""),"")</f>
        <v>, isMonster=true</v>
      </c>
      <c r="AH398" s="31" t="str">
        <f>IF(C398&lt;&gt;"",CONCATENATE(" --",C398," / ",B398),"")</f>
        <v xml:space="preserve"> --Vykosa / Vykosa</v>
      </c>
      <c r="AI398" s="31" t="str">
        <f>IF(A398&lt;&gt;"",IF(VALUE(P398)&gt;0,CONCATENATE("[",A398,"] = true,        --",C398, " / ", B398), ""),"")</f>
        <v/>
      </c>
    </row>
    <row r="399" spans="1:35" x14ac:dyDescent="0.25">
      <c r="A399" s="13">
        <v>331</v>
      </c>
      <c r="B399" t="s">
        <v>2173</v>
      </c>
      <c r="C399" t="s">
        <v>2175</v>
      </c>
      <c r="D399" t="s">
        <v>2174</v>
      </c>
      <c r="K399" t="s">
        <v>101</v>
      </c>
      <c r="L399" t="s">
        <v>101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constants'!$E$3:$L$1002,8,FALSE),"")</f>
        <v/>
      </c>
      <c r="S399" s="28">
        <v>0</v>
      </c>
      <c r="T399" s="3" t="str">
        <f>VLOOKUP(S399,'LibSets constants'!$A$2:$B$16,2,FALSE)</f>
        <v>Included in base game</v>
      </c>
      <c r="W399" s="3" t="str">
        <f>IF(X399&lt;&gt;"",VLOOKUP(X399,'ESO zone constants'!$E$3:$L$1002,6,FALSE),"")</f>
        <v/>
      </c>
      <c r="AA399" s="3" t="str">
        <f>IF(AB399&lt;&gt;"",VLOOKUP(AB399,'ESO zone constants'!$E$3:$L$1002,6,FALSE),"")</f>
        <v/>
      </c>
      <c r="AE399" s="31" t="str">
        <f>IF(A399&lt;&gt;"",CONCATENATE("[",A399,"] = {wayshrines={")&amp;IF(M399&lt;&gt;"",CONCATENATE(M399,","),"")&amp;IF(N399&lt;&gt;"",CONCATENATE(N399,","),"")&amp;IF(O399&lt;&gt;"",CONCATENATE(O399,","),"")&amp;CONCATENATE("}")&amp;IF(VALUE(P399)&gt;0,CONCATENATE(", traitsNeeded=",P399),"")&amp;CONCATENATE(", dlcId=",S399,),"")</f>
        <v>[331] = {wayshrines={-1,-1,-1,}, dlcId=0</v>
      </c>
      <c r="AF399" s="31" t="str">
        <f>IF(A399&lt;&gt;"",IF(Q399&lt;&gt;"",CONCATENATE(", zoneIds={",Q399),"")&amp;IF(W399&lt;&gt;"",CONCATENATE(",",W399),"")&amp;IF(AA399&lt;&gt;"",CONCATENATE(",",AA399),"")&amp;IF(Q399&lt;&gt;"",CONCATENATE("}",""),"")&amp;IF(OR(K399="true",K399="false",K399&lt;&gt;""), CONCATENATE(", veteran=", K399), ""),"")</f>
        <v>, veteran=false</v>
      </c>
      <c r="AG399" s="31" t="str">
        <f>IF(A399&lt;&gt;"",IF(I399="Trial",", isTrial=true",IF(I399="Arena",", isArena=true", IF(I399="Monster",", isMonster=true",""))) &amp; IF(L399="true", CONCATENATE(", multiTrialSet=true"), ""),"")</f>
        <v/>
      </c>
      <c r="AH399" s="31" t="str">
        <f>IF(C399&lt;&gt;"",CONCATENATE(" --",C399," / ",B399),"")</f>
        <v xml:space="preserve"> --War Machine / Kriegsmaschine</v>
      </c>
      <c r="AI399" s="31" t="str">
        <f>IF(A399&lt;&gt;"",IF(VALUE(P399)&gt;0,CONCATENATE("[",A399,"] = true,        --",C399, " / ", B399), ""),"")</f>
        <v/>
      </c>
    </row>
    <row r="400" spans="1:35" x14ac:dyDescent="0.25">
      <c r="A400" s="13">
        <v>320</v>
      </c>
      <c r="B400" t="s">
        <v>2140</v>
      </c>
      <c r="C400" t="s">
        <v>2142</v>
      </c>
      <c r="D400" t="s">
        <v>2141</v>
      </c>
      <c r="K400" t="s">
        <v>101</v>
      </c>
      <c r="L400" t="s">
        <v>101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constants'!$E$3:$L$1002,8,FALSE),"")</f>
        <v/>
      </c>
      <c r="S400" s="28">
        <v>0</v>
      </c>
      <c r="T400" s="3" t="str">
        <f>VLOOKUP(S400,'LibSets constants'!$A$2:$B$16,2,FALSE)</f>
        <v>Included in base game</v>
      </c>
      <c r="W400" s="3" t="str">
        <f>IF(X400&lt;&gt;"",VLOOKUP(X400,'ESO zone constants'!$E$3:$L$1002,6,FALSE),"")</f>
        <v/>
      </c>
      <c r="AA400" s="3" t="str">
        <f>IF(AB400&lt;&gt;"",VLOOKUP(AB400,'ESO zone constants'!$E$3:$L$1002,6,FALSE),"")</f>
        <v/>
      </c>
      <c r="AE400" s="31" t="str">
        <f>IF(A400&lt;&gt;"",CONCATENATE("[",A400,"] = {wayshrines={")&amp;IF(M400&lt;&gt;"",CONCATENATE(M400,","),"")&amp;IF(N400&lt;&gt;"",CONCATENATE(N400,","),"")&amp;IF(O400&lt;&gt;"",CONCATENATE(O400,","),"")&amp;CONCATENATE("}")&amp;IF(VALUE(P400)&gt;0,CONCATENATE(", traitsNeeded=",P400),"")&amp;CONCATENATE(", dlcId=",S400,),"")</f>
        <v>[320] = {wayshrines={-1,-1,-1,}, dlcId=0</v>
      </c>
      <c r="AF400" s="31" t="str">
        <f>IF(A400&lt;&gt;"",IF(Q400&lt;&gt;"",CONCATENATE(", zoneIds={",Q400),"")&amp;IF(W400&lt;&gt;"",CONCATENATE(",",W400),"")&amp;IF(AA400&lt;&gt;"",CONCATENATE(",",AA400),"")&amp;IF(Q400&lt;&gt;"",CONCATENATE("}",""),"")&amp;IF(OR(K400="true",K400="false",K400&lt;&gt;""), CONCATENATE(", veteran=", K400), ""),"")</f>
        <v>, veteran=false</v>
      </c>
      <c r="AG400" s="31" t="str">
        <f>IF(A400&lt;&gt;"",IF(I400="Trial",", isTrial=true",IF(I400="Arena",", isArena=true", IF(I400="Monster",", isMonster=true",""))) &amp; IF(L400="true", CONCATENATE(", multiTrialSet=true"), ""),"")</f>
        <v/>
      </c>
      <c r="AH400" s="31" t="str">
        <f>IF(C400&lt;&gt;"",CONCATENATE(" --",C400," / ",B400),"")</f>
        <v xml:space="preserve"> --War Maiden / Kriegsjungfer</v>
      </c>
      <c r="AI400" s="31" t="str">
        <f>IF(A400&lt;&gt;"",IF(VALUE(P400)&gt;0,CONCATENATE("[",A400,"] = true,        --",C400, " / ", B400), ""),"")</f>
        <v/>
      </c>
    </row>
    <row r="401" spans="1:35" x14ac:dyDescent="0.25">
      <c r="A401" s="13">
        <v>111</v>
      </c>
      <c r="B401" t="s">
        <v>1652</v>
      </c>
      <c r="C401" t="s">
        <v>1654</v>
      </c>
      <c r="D401" t="s">
        <v>1653</v>
      </c>
      <c r="K401" t="s">
        <v>101</v>
      </c>
      <c r="L401" t="s">
        <v>101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constants'!$E$3:$L$1002,8,FALSE),"")</f>
        <v/>
      </c>
      <c r="S401" s="28">
        <v>0</v>
      </c>
      <c r="T401" s="3" t="str">
        <f>VLOOKUP(S401,'LibSets constants'!$A$2:$B$16,2,FALSE)</f>
        <v>Included in base game</v>
      </c>
      <c r="W401" s="3" t="str">
        <f>IF(X401&lt;&gt;"",VLOOKUP(X401,'ESO zone constants'!$E$3:$L$1002,6,FALSE),"")</f>
        <v/>
      </c>
      <c r="AA401" s="3" t="str">
        <f>IF(AB401&lt;&gt;"",VLOOKUP(AB401,'ESO zone constants'!$E$3:$L$1002,6,FALSE),"")</f>
        <v/>
      </c>
      <c r="AE401" s="31" t="str">
        <f>IF(A401&lt;&gt;"",CONCATENATE("[",A401,"] = {wayshrines={")&amp;IF(M401&lt;&gt;"",CONCATENATE(M401,","),"")&amp;IF(N401&lt;&gt;"",CONCATENATE(N401,","),"")&amp;IF(O401&lt;&gt;"",CONCATENATE(O401,","),"")&amp;CONCATENATE("}")&amp;IF(VALUE(P401)&gt;0,CONCATENATE(", traitsNeeded=",P401),"")&amp;CONCATENATE(", dlcId=",S401,),"")</f>
        <v>[111] = {wayshrines={-1,-1,-1,}, dlcId=0</v>
      </c>
      <c r="AF401" s="31" t="str">
        <f>IF(A401&lt;&gt;"",IF(Q401&lt;&gt;"",CONCATENATE(", zoneIds={",Q401),"")&amp;IF(W401&lt;&gt;"",CONCATENATE(",",W401),"")&amp;IF(AA401&lt;&gt;"",CONCATENATE(",",AA401),"")&amp;IF(Q401&lt;&gt;"",CONCATENATE("}",""),"")&amp;IF(OR(K401="true",K401="false",K401&lt;&gt;""), CONCATENATE(", veteran=", K401), ""),"")</f>
        <v>, veteran=false</v>
      </c>
      <c r="AG401" s="31" t="str">
        <f>IF(A401&lt;&gt;"",IF(I401="Trial",", isTrial=true",IF(I401="Arena",", isArena=true", IF(I401="Monster",", isMonster=true",""))) &amp; IF(L401="true", CONCATENATE(", multiTrialSet=true"), ""),"")</f>
        <v/>
      </c>
      <c r="AH401" s="31" t="str">
        <f>IF(C401&lt;&gt;"",CONCATENATE(" --",C401," / ",B401),"")</f>
        <v xml:space="preserve"> --Ward of Cyrodiil / Schutz von Cyrodiil</v>
      </c>
      <c r="AI401" s="31" t="str">
        <f>IF(A401&lt;&gt;"",IF(VALUE(P401)&gt;0,CONCATENATE("[",A401,"] = true,        --",C401, " / ", B401), ""),"")</f>
        <v/>
      </c>
    </row>
    <row r="402" spans="1:35" x14ac:dyDescent="0.25">
      <c r="A402" s="13">
        <v>322</v>
      </c>
      <c r="B402" t="s">
        <v>2146</v>
      </c>
      <c r="C402" t="s">
        <v>2148</v>
      </c>
      <c r="D402" t="s">
        <v>2147</v>
      </c>
      <c r="K402" t="s">
        <v>101</v>
      </c>
      <c r="L402" t="s">
        <v>101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constants'!$E$3:$L$1002,8,FALSE),"")</f>
        <v/>
      </c>
      <c r="S402" s="28">
        <v>0</v>
      </c>
      <c r="T402" s="3" t="str">
        <f>VLOOKUP(S402,'LibSets constants'!$A$2:$B$16,2,FALSE)</f>
        <v>Included in base game</v>
      </c>
      <c r="W402" s="3" t="str">
        <f>IF(X402&lt;&gt;"",VLOOKUP(X402,'ESO zone constants'!$E$3:$L$1002,6,FALSE),"")</f>
        <v/>
      </c>
      <c r="AA402" s="3" t="str">
        <f>IF(AB402&lt;&gt;"",VLOOKUP(AB402,'ESO zone constants'!$E$3:$L$1002,6,FALSE),"")</f>
        <v/>
      </c>
      <c r="AE402" s="31" t="str">
        <f>IF(A402&lt;&gt;"",CONCATENATE("[",A402,"] = {wayshrines={")&amp;IF(M402&lt;&gt;"",CONCATENATE(M402,","),"")&amp;IF(N402&lt;&gt;"",CONCATENATE(N402,","),"")&amp;IF(O402&lt;&gt;"",CONCATENATE(O402,","),"")&amp;CONCATENATE("}")&amp;IF(VALUE(P402)&gt;0,CONCATENATE(", traitsNeeded=",P402),"")&amp;CONCATENATE(", dlcId=",S402,),"")</f>
        <v>[322] = {wayshrines={-1,-1,-1,}, dlcId=0</v>
      </c>
      <c r="AF402" s="31" t="str">
        <f>IF(A402&lt;&gt;"",IF(Q402&lt;&gt;"",CONCATENATE(", zoneIds={",Q402),"")&amp;IF(W402&lt;&gt;"",CONCATENATE(",",W402),"")&amp;IF(AA402&lt;&gt;"",CONCATENATE(",",AA402),"")&amp;IF(Q402&lt;&gt;"",CONCATENATE("}",""),"")&amp;IF(OR(K402="true",K402="false",K402&lt;&gt;""), CONCATENATE(", veteran=", K402), ""),"")</f>
        <v>, veteran=false</v>
      </c>
      <c r="AG402" s="31" t="str">
        <f>IF(A402&lt;&gt;"",IF(I402="Trial",", isTrial=true",IF(I402="Arena",", isArena=true", IF(I402="Monster",", isMonster=true",""))) &amp; IF(L402="true", CONCATENATE(", multiTrialSet=true"), ""),"")</f>
        <v/>
      </c>
      <c r="AH402" s="31" t="str">
        <f>IF(C402&lt;&gt;"",CONCATENATE(" --",C402," / ",B402),"")</f>
        <v xml:space="preserve"> --Warrior-Poet / Kriegerpoet</v>
      </c>
      <c r="AI402" s="31" t="str">
        <f>IF(A402&lt;&gt;"",IF(VALUE(P402)&gt;0,CONCATENATE("[",A402,"] = true,        --",C402, " / ", B402), ""),"")</f>
        <v/>
      </c>
    </row>
    <row r="403" spans="1:35" x14ac:dyDescent="0.25">
      <c r="A403" s="13">
        <v>239</v>
      </c>
      <c r="B403" t="s">
        <v>1953</v>
      </c>
      <c r="C403" t="s">
        <v>1955</v>
      </c>
      <c r="D403" t="s">
        <v>1954</v>
      </c>
      <c r="K403" t="s">
        <v>101</v>
      </c>
      <c r="L403" t="s">
        <v>101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constants'!$E$3:$L$1002,8,FALSE),"")</f>
        <v/>
      </c>
      <c r="S403" s="28">
        <v>0</v>
      </c>
      <c r="T403" s="3" t="str">
        <f>VLOOKUP(S403,'LibSets constants'!$A$2:$B$16,2,FALSE)</f>
        <v>Included in base game</v>
      </c>
      <c r="W403" s="3" t="str">
        <f>IF(X403&lt;&gt;"",VLOOKUP(X403,'ESO zone constants'!$E$3:$L$1002,6,FALSE),"")</f>
        <v/>
      </c>
      <c r="AA403" s="3" t="str">
        <f>IF(AB403&lt;&gt;"",VLOOKUP(AB403,'ESO zone constants'!$E$3:$L$1002,6,FALSE),"")</f>
        <v/>
      </c>
      <c r="AE403" s="31" t="str">
        <f>IF(A403&lt;&gt;"",CONCATENATE("[",A403,"] = {wayshrines={")&amp;IF(M403&lt;&gt;"",CONCATENATE(M403,","),"")&amp;IF(N403&lt;&gt;"",CONCATENATE(N403,","),"")&amp;IF(O403&lt;&gt;"",CONCATENATE(O403,","),"")&amp;CONCATENATE("}")&amp;IF(VALUE(P403)&gt;0,CONCATENATE(", traitsNeeded=",P403),"")&amp;CONCATENATE(", dlcId=",S403,),"")</f>
        <v>[239] = {wayshrines={-1,-1,-1,}, dlcId=0</v>
      </c>
      <c r="AF403" s="31" t="str">
        <f>IF(A403&lt;&gt;"",IF(Q403&lt;&gt;"",CONCATENATE(", zoneIds={",Q403),"")&amp;IF(W403&lt;&gt;"",CONCATENATE(",",W403),"")&amp;IF(AA403&lt;&gt;"",CONCATENATE(",",AA403),"")&amp;IF(Q403&lt;&gt;"",CONCATENATE("}",""),"")&amp;IF(OR(K403="true",K403="false",K403&lt;&gt;""), CONCATENATE(", veteran=", K403), ""),"")</f>
        <v>, veteran=false</v>
      </c>
      <c r="AG403" s="31" t="str">
        <f>IF(A403&lt;&gt;"",IF(I403="Trial",", isTrial=true",IF(I403="Arena",", isArena=true", IF(I403="Monster",", isMonster=true",""))) &amp; IF(L403="true", CONCATENATE(", multiTrialSet=true"), ""),"")</f>
        <v/>
      </c>
      <c r="AH403" s="31" t="str">
        <f>IF(C403&lt;&gt;"",CONCATENATE(" --",C403," / ",B403),"")</f>
        <v xml:space="preserve"> --Warrior's Fury / Raserei des Kriegers</v>
      </c>
      <c r="AI403" s="31" t="str">
        <f>IF(A403&lt;&gt;"",IF(VALUE(P403)&gt;0,CONCATENATE("[",A403,"] = true,        --",C403, " / ", B403), ""),"")</f>
        <v/>
      </c>
    </row>
    <row r="404" spans="1:35" x14ac:dyDescent="0.25">
      <c r="A404" s="13">
        <v>146</v>
      </c>
      <c r="B404" t="s">
        <v>1754</v>
      </c>
      <c r="C404" t="s">
        <v>1756</v>
      </c>
      <c r="D404" t="s">
        <v>1755</v>
      </c>
      <c r="K404" t="s">
        <v>101</v>
      </c>
      <c r="L404" t="s">
        <v>101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constants'!$E$3:$L$1002,8,FALSE),"")</f>
        <v/>
      </c>
      <c r="S404" s="28">
        <v>0</v>
      </c>
      <c r="T404" s="3" t="str">
        <f>VLOOKUP(S404,'LibSets constants'!$A$2:$B$16,2,FALSE)</f>
        <v>Included in base game</v>
      </c>
      <c r="W404" s="3" t="str">
        <f>IF(X404&lt;&gt;"",VLOOKUP(X404,'ESO zone constants'!$E$3:$L$1002,6,FALSE),"")</f>
        <v/>
      </c>
      <c r="AA404" s="3" t="str">
        <f>IF(AB404&lt;&gt;"",VLOOKUP(AB404,'ESO zone constants'!$E$3:$L$1002,6,FALSE),"")</f>
        <v/>
      </c>
      <c r="AE404" s="31" t="str">
        <f>IF(A404&lt;&gt;"",CONCATENATE("[",A404,"] = {wayshrines={")&amp;IF(M404&lt;&gt;"",CONCATENATE(M404,","),"")&amp;IF(N404&lt;&gt;"",CONCATENATE(N404,","),"")&amp;IF(O404&lt;&gt;"",CONCATENATE(O404,","),"")&amp;CONCATENATE("}")&amp;IF(VALUE(P404)&gt;0,CONCATENATE(", traitsNeeded=",P404),"")&amp;CONCATENATE(", dlcId=",S404,),"")</f>
        <v>[146] = {wayshrines={-1,-1,-1,}, dlcId=0</v>
      </c>
      <c r="AF404" s="31" t="str">
        <f>IF(A404&lt;&gt;"",IF(Q404&lt;&gt;"",CONCATENATE(", zoneIds={",Q404),"")&amp;IF(W404&lt;&gt;"",CONCATENATE(",",W404),"")&amp;IF(AA404&lt;&gt;"",CONCATENATE(",",AA404),"")&amp;IF(Q404&lt;&gt;"",CONCATENATE("}",""),"")&amp;IF(OR(K404="true",K404="false",K404&lt;&gt;""), CONCATENATE(", veteran=", K404), ""),"")</f>
        <v>, veteran=false</v>
      </c>
      <c r="AG404" s="31" t="str">
        <f>IF(A404&lt;&gt;"",IF(I404="Trial",", isTrial=true",IF(I404="Arena",", isArena=true", IF(I404="Monster",", isMonster=true",""))) &amp; IF(L404="true", CONCATENATE(", multiTrialSet=true"), ""),"")</f>
        <v/>
      </c>
      <c r="AH404" s="31" t="str">
        <f>IF(C404&lt;&gt;"",CONCATENATE(" --",C404," / ",B404),"")</f>
        <v xml:space="preserve"> --Way of Air / Weg der Luft</v>
      </c>
      <c r="AI404" s="31" t="str">
        <f>IF(A404&lt;&gt;"",IF(VALUE(P404)&gt;0,CONCATENATE("[",A404,"] = true,        --",C404, " / ", B404), ""),"")</f>
        <v/>
      </c>
    </row>
    <row r="405" spans="1:35" x14ac:dyDescent="0.25">
      <c r="A405" s="13">
        <v>145</v>
      </c>
      <c r="B405" t="s">
        <v>1751</v>
      </c>
      <c r="C405" t="s">
        <v>1753</v>
      </c>
      <c r="D405" t="s">
        <v>1752</v>
      </c>
      <c r="K405" t="s">
        <v>101</v>
      </c>
      <c r="L405" t="s">
        <v>101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constants'!$E$3:$L$1002,8,FALSE),"")</f>
        <v/>
      </c>
      <c r="S405" s="28">
        <v>0</v>
      </c>
      <c r="T405" s="3" t="str">
        <f>VLOOKUP(S405,'LibSets constants'!$A$2:$B$16,2,FALSE)</f>
        <v>Included in base game</v>
      </c>
      <c r="W405" s="3" t="str">
        <f>IF(X405&lt;&gt;"",VLOOKUP(X405,'ESO zone constants'!$E$3:$L$1002,6,FALSE),"")</f>
        <v/>
      </c>
      <c r="AA405" s="3" t="str">
        <f>IF(AB405&lt;&gt;"",VLOOKUP(AB405,'ESO zone constants'!$E$3:$L$1002,6,FALSE),"")</f>
        <v/>
      </c>
      <c r="AE405" s="31" t="str">
        <f>IF(A405&lt;&gt;"",CONCATENATE("[",A405,"] = {wayshrines={")&amp;IF(M405&lt;&gt;"",CONCATENATE(M405,","),"")&amp;IF(N405&lt;&gt;"",CONCATENATE(N405,","),"")&amp;IF(O405&lt;&gt;"",CONCATENATE(O405,","),"")&amp;CONCATENATE("}")&amp;IF(VALUE(P405)&gt;0,CONCATENATE(", traitsNeeded=",P405),"")&amp;CONCATENATE(", dlcId=",S405,),"")</f>
        <v>[145] = {wayshrines={-1,-1,-1,}, dlcId=0</v>
      </c>
      <c r="AF405" s="31" t="str">
        <f>IF(A405&lt;&gt;"",IF(Q405&lt;&gt;"",CONCATENATE(", zoneIds={",Q405),"")&amp;IF(W405&lt;&gt;"",CONCATENATE(",",W405),"")&amp;IF(AA405&lt;&gt;"",CONCATENATE(",",AA405),"")&amp;IF(Q405&lt;&gt;"",CONCATENATE("}",""),"")&amp;IF(OR(K405="true",K405="false",K405&lt;&gt;""), CONCATENATE(", veteran=", K405), ""),"")</f>
        <v>, veteran=false</v>
      </c>
      <c r="AG405" s="31" t="str">
        <f>IF(A405&lt;&gt;"",IF(I405="Trial",", isTrial=true",IF(I405="Arena",", isArena=true", IF(I405="Monster",", isMonster=true",""))) &amp; IF(L405="true", CONCATENATE(", multiTrialSet=true"), ""),"")</f>
        <v/>
      </c>
      <c r="AH405" s="31" t="str">
        <f>IF(C405&lt;&gt;"",CONCATENATE(" --",C405," / ",B405),"")</f>
        <v xml:space="preserve"> --Way of Fire / Weg des Feuers</v>
      </c>
      <c r="AI405" s="31" t="str">
        <f>IF(A405&lt;&gt;"",IF(VALUE(P405)&gt;0,CONCATENATE("[",A405,"] = true,        --",C405, " / ", B405), ""),"")</f>
        <v/>
      </c>
    </row>
    <row r="406" spans="1:35" x14ac:dyDescent="0.25">
      <c r="A406" s="13">
        <v>147</v>
      </c>
      <c r="B406" t="s">
        <v>1757</v>
      </c>
      <c r="C406" t="s">
        <v>1759</v>
      </c>
      <c r="D406" t="s">
        <v>1758</v>
      </c>
      <c r="K406" t="s">
        <v>101</v>
      </c>
      <c r="L406" t="s">
        <v>101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constants'!$E$3:$L$1002,8,FALSE),"")</f>
        <v/>
      </c>
      <c r="S406" s="28">
        <v>0</v>
      </c>
      <c r="T406" s="3" t="str">
        <f>VLOOKUP(S406,'LibSets constants'!$A$2:$B$16,2,FALSE)</f>
        <v>Included in base game</v>
      </c>
      <c r="W406" s="3" t="str">
        <f>IF(X406&lt;&gt;"",VLOOKUP(X406,'ESO zone constants'!$E$3:$L$1002,6,FALSE),"")</f>
        <v/>
      </c>
      <c r="AA406" s="3" t="str">
        <f>IF(AB406&lt;&gt;"",VLOOKUP(AB406,'ESO zone constants'!$E$3:$L$1002,6,FALSE),"")</f>
        <v/>
      </c>
      <c r="AE406" s="31" t="str">
        <f>IF(A406&lt;&gt;"",CONCATENATE("[",A406,"] = {wayshrines={")&amp;IF(M406&lt;&gt;"",CONCATENATE(M406,","),"")&amp;IF(N406&lt;&gt;"",CONCATENATE(N406,","),"")&amp;IF(O406&lt;&gt;"",CONCATENATE(O406,","),"")&amp;CONCATENATE("}")&amp;IF(VALUE(P406)&gt;0,CONCATENATE(", traitsNeeded=",P406),"")&amp;CONCATENATE(", dlcId=",S406,),"")</f>
        <v>[147] = {wayshrines={-1,-1,-1,}, dlcId=0</v>
      </c>
      <c r="AF406" s="31" t="str">
        <f>IF(A406&lt;&gt;"",IF(Q406&lt;&gt;"",CONCATENATE(", zoneIds={",Q406),"")&amp;IF(W406&lt;&gt;"",CONCATENATE(",",W406),"")&amp;IF(AA406&lt;&gt;"",CONCATENATE(",",AA406),"")&amp;IF(Q406&lt;&gt;"",CONCATENATE("}",""),"")&amp;IF(OR(K406="true",K406="false",K406&lt;&gt;""), CONCATENATE(", veteran=", K406), ""),"")</f>
        <v>, veteran=false</v>
      </c>
      <c r="AG406" s="31" t="str">
        <f>IF(A406&lt;&gt;"",IF(I406="Trial",", isTrial=true",IF(I406="Arena",", isArena=true", IF(I406="Monster",", isMonster=true",""))) &amp; IF(L406="true", CONCATENATE(", multiTrialSet=true"), ""),"")</f>
        <v/>
      </c>
      <c r="AH406" s="31" t="str">
        <f>IF(C406&lt;&gt;"",CONCATENATE(" --",C406," / ",B406),"")</f>
        <v xml:space="preserve"> --Way of Martial Knowledge / Weg der Kampfkunst</v>
      </c>
      <c r="AI406" s="31" t="str">
        <f>IF(A406&lt;&gt;"",IF(VALUE(P406)&gt;0,CONCATENATE("[",A406,"] = true,        --",C406, " / ", B406), ""),"")</f>
        <v/>
      </c>
    </row>
    <row r="407" spans="1:35" x14ac:dyDescent="0.25">
      <c r="A407" s="5">
        <v>148</v>
      </c>
      <c r="B407" t="s">
        <v>1760</v>
      </c>
      <c r="C407" t="s">
        <v>1762</v>
      </c>
      <c r="D407" t="s">
        <v>1761</v>
      </c>
      <c r="I407" t="str">
        <f t="array" ref="I407">IF(VALUE(P407)&gt;0,"Crafted",IF(OR(EXACT(A407,'LibSets constants'!#REF!)),"Monster",IF(OR(EXACT(A407,'LibSets constants'!#REF!)),"Trial",IF(OR(EXACT(A407,'LibSets constants'!#REF!)),"Arena",IF(OR(EXACT(A407,'LibSets constants'!$H$2:$H$99)),"Overland","")))))</f>
        <v>Crafted</v>
      </c>
      <c r="K407" t="s">
        <v>101</v>
      </c>
      <c r="L407" t="s">
        <v>101</v>
      </c>
      <c r="M407">
        <v>217</v>
      </c>
      <c r="N407">
        <v>217</v>
      </c>
      <c r="O407">
        <v>217</v>
      </c>
      <c r="P407">
        <v>8</v>
      </c>
      <c r="Q407" s="3" t="str">
        <f>IF(R407&lt;&gt;"",VLOOKUP(R407,'ESO zone constants'!$E$3:$L$1002,8,FALSE),"")</f>
        <v/>
      </c>
      <c r="S407" s="28">
        <v>0</v>
      </c>
      <c r="T407" s="3" t="str">
        <f>VLOOKUP(S407,'LibSets constants'!$A$2:$B$16,2,FALSE)</f>
        <v>Included in base game</v>
      </c>
      <c r="U407" s="21" t="s">
        <v>2592</v>
      </c>
      <c r="W407" s="3" t="str">
        <f>IF(X407&lt;&gt;"",VLOOKUP(X407,'ESO zone constants'!$E$3:$L$1002,6,FALSE),"")</f>
        <v/>
      </c>
      <c r="AA407" s="3" t="str">
        <f>IF(AB407&lt;&gt;"",VLOOKUP(AB407,'ESO zone constants'!$E$3:$L$1002,6,FALSE),"")</f>
        <v/>
      </c>
      <c r="AE407" s="31" t="str">
        <f>IF(A407&lt;&gt;"",CONCATENATE("[",A407,"] = {wayshrines={")&amp;IF(M407&lt;&gt;"",CONCATENATE(M407,","),"")&amp;IF(N407&lt;&gt;"",CONCATENATE(N407,","),"")&amp;IF(O407&lt;&gt;"",CONCATENATE(O407,","),"")&amp;CONCATENATE("}")&amp;IF(VALUE(P407)&gt;0,CONCATENATE(", traitsNeeded=",P407),"")&amp;CONCATENATE(", dlcId=",S407,),"")</f>
        <v>[148] = {wayshrines={217,217,217,}, traitsNeeded=8, dlcId=0</v>
      </c>
      <c r="AF407" s="31" t="str">
        <f>IF(A407&lt;&gt;"",IF(Q407&lt;&gt;"",CONCATENATE(", zoneIds={",Q407),"")&amp;IF(W407&lt;&gt;"",CONCATENATE(",",W407),"")&amp;IF(AA407&lt;&gt;"",CONCATENATE(",",AA407),"")&amp;IF(Q407&lt;&gt;"",CONCATENATE("}",""),"")&amp;IF(OR(K407="true",K407="false",K407&lt;&gt;""), CONCATENATE(", veteran=", K407), ""),"")</f>
        <v>, veteran=false</v>
      </c>
      <c r="AG407" s="31" t="str">
        <f>IF(A407&lt;&gt;"",IF(I407="Trial",", isTrial=true",IF(I407="Arena",", isArena=true", IF(I407="Monster",", isMonster=true",""))) &amp; IF(L407="true", CONCATENATE(", multiTrialSet=true"), ""),"")</f>
        <v/>
      </c>
      <c r="AH407" s="31" t="str">
        <f>IF(C407&lt;&gt;"",CONCATENATE(" --",C407," / ",B407),"")</f>
        <v xml:space="preserve"> --Way of the Arena / Weg der Arena</v>
      </c>
      <c r="AI407" s="31" t="str">
        <f>IF(A407&lt;&gt;"",IF(VALUE(P407)&gt;0,CONCATENATE("[",A407,"] = true,        --",C407, " / ", B407), ""),"")</f>
        <v>[148] = true,        --Way of the Arena / Weg der Arena</v>
      </c>
    </row>
    <row r="408" spans="1:35" x14ac:dyDescent="0.25">
      <c r="A408" s="5">
        <v>41</v>
      </c>
      <c r="B408" t="s">
        <v>87</v>
      </c>
      <c r="C408" t="s">
        <v>1453</v>
      </c>
      <c r="D408" t="s">
        <v>1452</v>
      </c>
      <c r="I408" t="str">
        <f t="array" ref="I408">IF(VALUE(P408)&gt;0,"Crafted",IF(OR(EXACT(A408,'LibSets constants'!#REF!)),"Monster",IF(OR(EXACT(A408,'LibSets constants'!#REF!)),"Trial",IF(OR(EXACT(A408,'LibSets constants'!#REF!)),"Arena",IF(OR(EXACT(A408,'LibSets constants'!$H$2:$H$99)),"Overland","")))))</f>
        <v>Crafted</v>
      </c>
      <c r="K408" t="s">
        <v>101</v>
      </c>
      <c r="L408" t="s">
        <v>101</v>
      </c>
      <c r="M408">
        <v>82</v>
      </c>
      <c r="N408">
        <v>151</v>
      </c>
      <c r="O408">
        <v>78</v>
      </c>
      <c r="P408">
        <v>4</v>
      </c>
      <c r="Q408" s="3" t="str">
        <f>IF(R408&lt;&gt;"",VLOOKUP(R408,'ESO zone constants'!$E$3:$L$1002,8,FALSE),"")</f>
        <v/>
      </c>
      <c r="S408" s="28">
        <v>0</v>
      </c>
      <c r="T408" s="3" t="str">
        <f>VLOOKUP(S408,'LibSets constants'!$A$2:$B$16,2,FALSE)</f>
        <v>Included in base game</v>
      </c>
      <c r="U408" s="21" t="s">
        <v>2592</v>
      </c>
      <c r="W408" s="3" t="str">
        <f>IF(X408&lt;&gt;"",VLOOKUP(X408,'ESO zone constants'!$E$3:$L$1002,6,FALSE),"")</f>
        <v/>
      </c>
      <c r="AA408" s="3" t="str">
        <f>IF(AB408&lt;&gt;"",VLOOKUP(AB408,'ESO zone constants'!$E$3:$L$1002,6,FALSE),"")</f>
        <v/>
      </c>
      <c r="AE408" s="31" t="str">
        <f>IF(A408&lt;&gt;"",CONCATENATE("[",A408,"] = {wayshrines={")&amp;IF(M408&lt;&gt;"",CONCATENATE(M408,","),"")&amp;IF(N408&lt;&gt;"",CONCATENATE(N408,","),"")&amp;IF(O408&lt;&gt;"",CONCATENATE(O408,","),"")&amp;CONCATENATE("}")&amp;IF(VALUE(P408)&gt;0,CONCATENATE(", traitsNeeded=",P408),"")&amp;CONCATENATE(", dlcId=",S408,),"")</f>
        <v>[41] = {wayshrines={82,151,78,}, traitsNeeded=4, dlcId=0</v>
      </c>
      <c r="AF408" s="31" t="str">
        <f>IF(A408&lt;&gt;"",IF(Q408&lt;&gt;"",CONCATENATE(", zoneIds={",Q408),"")&amp;IF(W408&lt;&gt;"",CONCATENATE(",",W408),"")&amp;IF(AA408&lt;&gt;"",CONCATENATE(",",AA408),"")&amp;IF(Q408&lt;&gt;"",CONCATENATE("}",""),"")&amp;IF(OR(K408="true",K408="false",K408&lt;&gt;""), CONCATENATE(", veteran=", K408), ""),"")</f>
        <v>, veteran=false</v>
      </c>
      <c r="AG408" s="31" t="str">
        <f>IF(A408&lt;&gt;"",IF(I408="Trial",", isTrial=true",IF(I408="Arena",", isArena=true", IF(I408="Monster",", isMonster=true",""))) &amp; IF(L408="true", CONCATENATE(", multiTrialSet=true"), ""),"")</f>
        <v/>
      </c>
      <c r="AH408" s="31" t="str">
        <f>IF(C408&lt;&gt;"",CONCATENATE(" --",C408," / ",B408),"")</f>
        <v xml:space="preserve"> --Whitestrake's Retribution / Weißplankes Vergeltung </v>
      </c>
      <c r="AI408" s="31" t="str">
        <f>IF(A408&lt;&gt;"",IF(VALUE(P408)&gt;0,CONCATENATE("[",A408,"] = true,        --",C408, " / ", B408), ""),"")</f>
        <v xml:space="preserve">[41] = true,        --Whitestrake's Retribution / Weißplankes Vergeltung </v>
      </c>
    </row>
    <row r="409" spans="1:35" x14ac:dyDescent="0.25">
      <c r="A409" s="13">
        <v>262</v>
      </c>
      <c r="B409" t="s">
        <v>2000</v>
      </c>
      <c r="C409" t="s">
        <v>2002</v>
      </c>
      <c r="D409" t="s">
        <v>2001</v>
      </c>
      <c r="K409" t="s">
        <v>101</v>
      </c>
      <c r="L409" t="s">
        <v>101</v>
      </c>
      <c r="M409">
        <v>-1</v>
      </c>
      <c r="N409">
        <v>-1</v>
      </c>
      <c r="O409">
        <v>-1</v>
      </c>
      <c r="P409">
        <v>0</v>
      </c>
      <c r="Q409" s="3" t="str">
        <f>IF(R409&lt;&gt;"",VLOOKUP(R409,'ESO zone constants'!$E$3:$L$1002,8,FALSE),"")</f>
        <v/>
      </c>
      <c r="S409" s="28">
        <v>0</v>
      </c>
      <c r="T409" s="3" t="str">
        <f>VLOOKUP(S409,'LibSets constants'!$A$2:$B$16,2,FALSE)</f>
        <v>Included in base game</v>
      </c>
      <c r="W409" s="3" t="str">
        <f>IF(X409&lt;&gt;"",VLOOKUP(X409,'ESO zone constants'!$E$3:$L$1002,6,FALSE),"")</f>
        <v/>
      </c>
      <c r="AA409" s="3" t="str">
        <f>IF(AB409&lt;&gt;"",VLOOKUP(AB409,'ESO zone constants'!$E$3:$L$1002,6,FALSE),"")</f>
        <v/>
      </c>
      <c r="AE409" s="31" t="str">
        <f>IF(A409&lt;&gt;"",CONCATENATE("[",A409,"] = {wayshrines={")&amp;IF(M409&lt;&gt;"",CONCATENATE(M409,","),"")&amp;IF(N409&lt;&gt;"",CONCATENATE(N409,","),"")&amp;IF(O409&lt;&gt;"",CONCATENATE(O409,","),"")&amp;CONCATENATE("}")&amp;IF(VALUE(P409)&gt;0,CONCATENATE(", traitsNeeded=",P409),"")&amp;CONCATENATE(", dlcId=",S409,),"")</f>
        <v>[262] = {wayshrines={-1,-1,-1,}, dlcId=0</v>
      </c>
      <c r="AF409" s="31" t="str">
        <f>IF(A409&lt;&gt;"",IF(Q409&lt;&gt;"",CONCATENATE(", zoneIds={",Q409),"")&amp;IF(W409&lt;&gt;"",CONCATENATE(",",W409),"")&amp;IF(AA409&lt;&gt;"",CONCATENATE(",",AA409),"")&amp;IF(Q409&lt;&gt;"",CONCATENATE("}",""),"")&amp;IF(OR(K409="true",K409="false",K409&lt;&gt;""), CONCATENATE(", veteran=", K409), ""),"")</f>
        <v>, veteran=false</v>
      </c>
      <c r="AG409" s="31" t="str">
        <f>IF(A409&lt;&gt;"",IF(I409="Trial",", isTrial=true",IF(I409="Arena",", isArena=true", IF(I409="Monster",", isMonster=true",""))) &amp; IF(L409="true", CONCATENATE(", multiTrialSet=true"), ""),"")</f>
        <v/>
      </c>
      <c r="AH409" s="31" t="str">
        <f>IF(C409&lt;&gt;"",CONCATENATE(" --",C409," / ",B409),"")</f>
        <v xml:space="preserve"> --Widowmaker / Witwenmacher</v>
      </c>
      <c r="AI409" s="31" t="str">
        <f>IF(A409&lt;&gt;"",IF(VALUE(P409)&gt;0,CONCATENATE("[",A409,"] = true,        --",C409, " / ", B409), ""),"")</f>
        <v/>
      </c>
    </row>
    <row r="410" spans="1:35" x14ac:dyDescent="0.25">
      <c r="A410" s="13">
        <v>415</v>
      </c>
      <c r="B410" t="s">
        <v>2390</v>
      </c>
      <c r="C410" t="s">
        <v>2392</v>
      </c>
      <c r="D410" t="s">
        <v>2391</v>
      </c>
      <c r="I410" t="s">
        <v>2468</v>
      </c>
      <c r="K410" t="s">
        <v>101</v>
      </c>
      <c r="L410" t="s">
        <v>101</v>
      </c>
      <c r="M410">
        <v>-1</v>
      </c>
      <c r="N410">
        <v>-1</v>
      </c>
      <c r="O410">
        <v>-1</v>
      </c>
      <c r="P410">
        <v>0</v>
      </c>
      <c r="Q410" s="3">
        <f>IF(R410&lt;&gt;"",VLOOKUP(R410,'ESO zone constants'!$E$3:$L$1002,8,FALSE),"")</f>
        <v>1082</v>
      </c>
      <c r="R410" t="s">
        <v>804</v>
      </c>
      <c r="S410" s="28">
        <v>12</v>
      </c>
      <c r="T410" s="3" t="str">
        <f>VLOOKUP(S410,'LibSets constants'!$A$2:$B$16,2,FALSE)</f>
        <v>Murkmire</v>
      </c>
      <c r="U410" t="s">
        <v>2591</v>
      </c>
      <c r="W410" s="3" t="str">
        <f>IF(X410&lt;&gt;"",VLOOKUP(X410,'ESO zone constants'!$E$3:$L$1002,6,FALSE),"")</f>
        <v/>
      </c>
      <c r="AA410" s="3" t="str">
        <f>IF(AB410&lt;&gt;"",VLOOKUP(AB410,'ESO zone constants'!$E$3:$L$1002,6,FALSE),"")</f>
        <v/>
      </c>
      <c r="AE410" s="31" t="str">
        <f>IF(A410&lt;&gt;"",CONCATENATE("[",A410,"] = {wayshrines={")&amp;IF(M410&lt;&gt;"",CONCATENATE(M410,","),"")&amp;IF(N410&lt;&gt;"",CONCATENATE(N410,","),"")&amp;IF(O410&lt;&gt;"",CONCATENATE(O410,","),"")&amp;CONCATENATE("}")&amp;IF(VALUE(P410)&gt;0,CONCATENATE(", traitsNeeded=",P410),"")&amp;CONCATENATE(", dlcId=",S410,),"")</f>
        <v>[415] = {wayshrines={-1,-1,-1,}, dlcId=12</v>
      </c>
      <c r="AF410" s="31" t="str">
        <f>IF(A410&lt;&gt;"",IF(Q410&lt;&gt;"",CONCATENATE(", zoneIds={",Q410),"")&amp;IF(W410&lt;&gt;"",CONCATENATE(",",W410),"")&amp;IF(AA410&lt;&gt;"",CONCATENATE(",",AA410),"")&amp;IF(Q410&lt;&gt;"",CONCATENATE("}",""),"")&amp;IF(OR(K410="true",K410="false",K410&lt;&gt;""), CONCATENATE(", veteran=", K410), ""),"")</f>
        <v>, zoneIds={1082}, veteran=false</v>
      </c>
      <c r="AG410" s="31" t="str">
        <f>IF(A410&lt;&gt;"",IF(I410="Trial",", isTrial=true",IF(I410="Arena",", isArena=true", IF(I410="Monster",", isMonster=true",""))) &amp; IF(L410="true", CONCATENATE(", multiTrialSet=true"), ""),"")</f>
        <v>, isArena=true</v>
      </c>
      <c r="AH410" s="31" t="str">
        <f>IF(C410&lt;&gt;"",CONCATENATE(" --",C410," / ",B410),"")</f>
        <v xml:space="preserve"> --Wild Impulse / Wilder Impuls</v>
      </c>
      <c r="AI410" s="31" t="str">
        <f>IF(A410&lt;&gt;"",IF(VALUE(P410)&gt;0,CONCATENATE("[",A410,"] = true,        --",C410, " / ", B410), ""),"")</f>
        <v/>
      </c>
    </row>
    <row r="411" spans="1:35" x14ac:dyDescent="0.25">
      <c r="A411" s="13">
        <v>106</v>
      </c>
      <c r="B411" t="s">
        <v>1637</v>
      </c>
      <c r="C411" t="s">
        <v>1639</v>
      </c>
      <c r="D411" t="s">
        <v>1638</v>
      </c>
      <c r="K411" t="s">
        <v>101</v>
      </c>
      <c r="L411" t="s">
        <v>101</v>
      </c>
      <c r="M411">
        <v>-1</v>
      </c>
      <c r="N411">
        <v>-1</v>
      </c>
      <c r="O411">
        <v>-1</v>
      </c>
      <c r="P411">
        <v>0</v>
      </c>
      <c r="Q411" s="3" t="str">
        <f>IF(R411&lt;&gt;"",VLOOKUP(R411,'ESO zone constants'!$E$3:$L$1002,8,FALSE),"")</f>
        <v/>
      </c>
      <c r="S411" s="28">
        <v>0</v>
      </c>
      <c r="T411" s="3" t="str">
        <f>VLOOKUP(S411,'LibSets constants'!$A$2:$B$16,2,FALSE)</f>
        <v>Included in base game</v>
      </c>
      <c r="W411" s="3" t="str">
        <f>IF(X411&lt;&gt;"",VLOOKUP(X411,'ESO zone constants'!$E$3:$L$1002,6,FALSE),"")</f>
        <v/>
      </c>
      <c r="AA411" s="3" t="str">
        <f>IF(AB411&lt;&gt;"",VLOOKUP(AB411,'ESO zone constants'!$E$3:$L$1002,6,FALSE),"")</f>
        <v/>
      </c>
      <c r="AE411" s="31" t="str">
        <f>IF(A411&lt;&gt;"",CONCATENATE("[",A411,"] = {wayshrines={")&amp;IF(M411&lt;&gt;"",CONCATENATE(M411,","),"")&amp;IF(N411&lt;&gt;"",CONCATENATE(N411,","),"")&amp;IF(O411&lt;&gt;"",CONCATENATE(O411,","),"")&amp;CONCATENATE("}")&amp;IF(VALUE(P411)&gt;0,CONCATENATE(", traitsNeeded=",P411),"")&amp;CONCATENATE(", dlcId=",S411,),"")</f>
        <v>[106] = {wayshrines={-1,-1,-1,}, dlcId=0</v>
      </c>
      <c r="AF411" s="31" t="str">
        <f>IF(A411&lt;&gt;"",IF(Q411&lt;&gt;"",CONCATENATE(", zoneIds={",Q411),"")&amp;IF(W411&lt;&gt;"",CONCATENATE(",",W411),"")&amp;IF(AA411&lt;&gt;"",CONCATENATE(",",AA411),"")&amp;IF(Q411&lt;&gt;"",CONCATENATE("}",""),"")&amp;IF(OR(K411="true",K411="false",K411&lt;&gt;""), CONCATENATE(", veteran=", K411), ""),"")</f>
        <v>, veteran=false</v>
      </c>
      <c r="AG411" s="31" t="str">
        <f>IF(A411&lt;&gt;"",IF(I411="Trial",", isTrial=true",IF(I411="Arena",", isArena=true", IF(I411="Monster",", isMonster=true",""))) &amp; IF(L411="true", CONCATENATE(", multiTrialSet=true"), ""),"")</f>
        <v/>
      </c>
      <c r="AH411" s="31" t="str">
        <f>IF(C411&lt;&gt;"",CONCATENATE(" --",C411," / ",B411),"")</f>
        <v xml:space="preserve"> --Wilderqueen's Arch / Bogen der Wildkönigin</v>
      </c>
      <c r="AI411" s="31" t="str">
        <f>IF(A411&lt;&gt;"",IF(VALUE(P411)&gt;0,CONCATENATE("[",A411,"] = true,        --",C411, " / ", B411), ""),"")</f>
        <v/>
      </c>
    </row>
    <row r="412" spans="1:35" x14ac:dyDescent="0.25">
      <c r="A412" s="5">
        <v>79</v>
      </c>
      <c r="B412" t="s">
        <v>1557</v>
      </c>
      <c r="C412" t="s">
        <v>1559</v>
      </c>
      <c r="D412" t="s">
        <v>1558</v>
      </c>
      <c r="I412" t="str">
        <f t="array" ref="I412">IF(VALUE(P412)&gt;0,"Crafted",IF(OR(EXACT(A412,'LibSets constants'!#REF!)),"Monster",IF(OR(EXACT(A412,'LibSets constants'!#REF!)),"Trial",IF(OR(EXACT(A412,'LibSets constants'!#REF!)),"Arena",IF(OR(EXACT(A412,'LibSets constants'!$H$2:$H$99)),"Overland","")))))</f>
        <v>Crafted</v>
      </c>
      <c r="K412" t="s">
        <v>101</v>
      </c>
      <c r="L412" t="s">
        <v>101</v>
      </c>
      <c r="M412">
        <v>35</v>
      </c>
      <c r="N412">
        <v>144</v>
      </c>
      <c r="O412">
        <v>111</v>
      </c>
      <c r="P412">
        <v>6</v>
      </c>
      <c r="Q412" s="3" t="str">
        <f>IF(R412&lt;&gt;"",VLOOKUP(R412,'ESO zone constants'!$E$3:$L$1002,8,FALSE),"")</f>
        <v/>
      </c>
      <c r="S412" s="28">
        <v>0</v>
      </c>
      <c r="T412" s="3" t="str">
        <f>VLOOKUP(S412,'LibSets constants'!$A$2:$B$16,2,FALSE)</f>
        <v>Included in base game</v>
      </c>
      <c r="U412" s="21" t="s">
        <v>2592</v>
      </c>
      <c r="W412" s="3" t="str">
        <f>IF(X412&lt;&gt;"",VLOOKUP(X412,'ESO zone constants'!$E$3:$L$1002,6,FALSE),"")</f>
        <v/>
      </c>
      <c r="AA412" s="3" t="str">
        <f>IF(AB412&lt;&gt;"",VLOOKUP(AB412,'ESO zone constants'!$E$3:$L$1002,6,FALSE),"")</f>
        <v/>
      </c>
      <c r="AE412" s="31" t="str">
        <f>IF(A412&lt;&gt;"",CONCATENATE("[",A412,"] = {wayshrines={")&amp;IF(M412&lt;&gt;"",CONCATENATE(M412,","),"")&amp;IF(N412&lt;&gt;"",CONCATENATE(N412,","),"")&amp;IF(O412&lt;&gt;"",CONCATENATE(O412,","),"")&amp;CONCATENATE("}")&amp;IF(VALUE(P412)&gt;0,CONCATENATE(", traitsNeeded=",P412),"")&amp;CONCATENATE(", dlcId=",S412,),"")</f>
        <v>[79] = {wayshrines={35,144,111,}, traitsNeeded=6, dlcId=0</v>
      </c>
      <c r="AF412" s="31" t="str">
        <f>IF(A412&lt;&gt;"",IF(Q412&lt;&gt;"",CONCATENATE(", zoneIds={",Q412),"")&amp;IF(W412&lt;&gt;"",CONCATENATE(",",W412),"")&amp;IF(AA412&lt;&gt;"",CONCATENATE(",",AA412),"")&amp;IF(Q412&lt;&gt;"",CONCATENATE("}",""),"")&amp;IF(OR(K412="true",K412="false",K412&lt;&gt;""), CONCATENATE(", veteran=", K412), ""),"")</f>
        <v>, veteran=false</v>
      </c>
      <c r="AG412" s="31" t="str">
        <f>IF(A412&lt;&gt;"",IF(I412="Trial",", isTrial=true",IF(I412="Arena",", isArena=true", IF(I412="Monster",", isMonster=true",""))) &amp; IF(L412="true", CONCATENATE(", multiTrialSet=true"), ""),"")</f>
        <v/>
      </c>
      <c r="AH412" s="31" t="str">
        <f>IF(C412&lt;&gt;"",CONCATENATE(" --",C412," / ",B412),"")</f>
        <v xml:space="preserve"> --Willow's Path / Weidenpfad</v>
      </c>
      <c r="AI412" s="31" t="str">
        <f>IF(A412&lt;&gt;"",IF(VALUE(P412)&gt;0,CONCATENATE("[",A412,"] = true,        --",C412, " / ", B412), ""),"")</f>
        <v>[79] = true,        --Willow's Path / Weidenpfad</v>
      </c>
    </row>
    <row r="413" spans="1:35" x14ac:dyDescent="0.25">
      <c r="A413" s="13">
        <v>205</v>
      </c>
      <c r="B413" t="s">
        <v>1873</v>
      </c>
      <c r="C413" t="s">
        <v>1875</v>
      </c>
      <c r="D413" t="s">
        <v>1874</v>
      </c>
      <c r="K413" t="s">
        <v>101</v>
      </c>
      <c r="L413" t="s">
        <v>101</v>
      </c>
      <c r="M413">
        <v>-1</v>
      </c>
      <c r="N413">
        <v>-1</v>
      </c>
      <c r="O413">
        <v>-1</v>
      </c>
      <c r="P413">
        <v>0</v>
      </c>
      <c r="Q413" s="3">
        <f>IF(R413&lt;&gt;"",VLOOKUP(R413,'ESO zone constants'!$E$3:$L$1002,8,FALSE),"")</f>
        <v>1080</v>
      </c>
      <c r="R413" t="s">
        <v>64</v>
      </c>
      <c r="S413" s="28">
        <v>0</v>
      </c>
      <c r="T413" s="3" t="str">
        <f>VLOOKUP(S413,'LibSets constants'!$A$2:$B$16,2,FALSE)</f>
        <v>Included in base game</v>
      </c>
      <c r="W413" s="3" t="str">
        <f>IF(X413&lt;&gt;"",VLOOKUP(X413,'ESO zone constants'!$E$3:$L$1002,6,FALSE),"")</f>
        <v/>
      </c>
      <c r="AA413" s="3" t="str">
        <f>IF(AB413&lt;&gt;"",VLOOKUP(AB413,'ESO zone constants'!$E$3:$L$1002,6,FALSE),"")</f>
        <v/>
      </c>
      <c r="AE413" s="31" t="str">
        <f>IF(A413&lt;&gt;"",CONCATENATE("[",A413,"] = {wayshrines={")&amp;IF(M413&lt;&gt;"",CONCATENATE(M413,","),"")&amp;IF(N413&lt;&gt;"",CONCATENATE(N413,","),"")&amp;IF(O413&lt;&gt;"",CONCATENATE(O413,","),"")&amp;CONCATENATE("}")&amp;IF(VALUE(P413)&gt;0,CONCATENATE(", traitsNeeded=",P413),"")&amp;CONCATENATE(", dlcId=",S413,),"")</f>
        <v>[205] = {wayshrines={-1,-1,-1,}, dlcId=0</v>
      </c>
      <c r="AF413" s="31" t="str">
        <f>IF(A413&lt;&gt;"",IF(Q413&lt;&gt;"",CONCATENATE(", zoneIds={",Q413),"")&amp;IF(W413&lt;&gt;"",CONCATENATE(",",W413),"")&amp;IF(AA413&lt;&gt;"",CONCATENATE(",",AA413),"")&amp;IF(Q413&lt;&gt;"",CONCATENATE("}",""),"")&amp;IF(OR(K413="true",K413="false",K413&lt;&gt;""), CONCATENATE(", veteran=", K413), ""),"")</f>
        <v>, zoneIds={1080}, veteran=false</v>
      </c>
      <c r="AG413" s="31" t="str">
        <f>IF(A413&lt;&gt;"",IF(I413="Trial",", isTrial=true",IF(I413="Arena",", isArena=true", IF(I413="Monster",", isMonster=true",""))) &amp; IF(L413="true", CONCATENATE(", multiTrialSet=true"), ""),"")</f>
        <v/>
      </c>
      <c r="AH413" s="31" t="str">
        <f>IF(C413&lt;&gt;"",CONCATENATE(" --",C413," / ",B413),"")</f>
        <v xml:space="preserve"> --Willpower / Willenskraft</v>
      </c>
      <c r="AI413" s="31" t="str">
        <f>IF(A413&lt;&gt;"",IF(VALUE(P413)&gt;0,CONCATENATE("[",A413,"] = true,        --",C413, " / ", B413), ""),"")</f>
        <v/>
      </c>
    </row>
    <row r="414" spans="1:35" x14ac:dyDescent="0.25">
      <c r="A414" s="13">
        <v>217</v>
      </c>
      <c r="B414" t="s">
        <v>1904</v>
      </c>
      <c r="C414" t="s">
        <v>1906</v>
      </c>
      <c r="D414" t="s">
        <v>1905</v>
      </c>
      <c r="I414" t="s">
        <v>2468</v>
      </c>
      <c r="K414" t="s">
        <v>101</v>
      </c>
      <c r="L414" t="s">
        <v>101</v>
      </c>
      <c r="M414">
        <v>-1</v>
      </c>
      <c r="N414">
        <v>-1</v>
      </c>
      <c r="O414">
        <v>-1</v>
      </c>
      <c r="P414">
        <v>0</v>
      </c>
      <c r="Q414" s="3">
        <f>IF(R414&lt;&gt;"",VLOOKUP(R414,'ESO zone constants'!$E$3:$L$1002,8,FALSE),"")</f>
        <v>677</v>
      </c>
      <c r="R414" t="s">
        <v>499</v>
      </c>
      <c r="S414" s="28">
        <v>2</v>
      </c>
      <c r="T414" s="3" t="str">
        <f>VLOOKUP(S414,'LibSets constants'!$A$2:$B$16,2,FALSE)</f>
        <v>Orsinium</v>
      </c>
      <c r="U414" t="s">
        <v>2591</v>
      </c>
      <c r="W414" s="3" t="str">
        <f>IF(X414&lt;&gt;"",VLOOKUP(X414,'ESO zone constants'!$E$3:$L$1002,6,FALSE),"")</f>
        <v/>
      </c>
      <c r="AA414" s="3" t="str">
        <f>IF(AB414&lt;&gt;"",VLOOKUP(AB414,'ESO zone constants'!$E$3:$L$1002,6,FALSE),"")</f>
        <v/>
      </c>
      <c r="AE414" s="31" t="str">
        <f>IF(A414&lt;&gt;"",CONCATENATE("[",A414,"] = {wayshrines={")&amp;IF(M414&lt;&gt;"",CONCATENATE(M414,","),"")&amp;IF(N414&lt;&gt;"",CONCATENATE(N414,","),"")&amp;IF(O414&lt;&gt;"",CONCATENATE(O414,","),"")&amp;CONCATENATE("}")&amp;IF(VALUE(P414)&gt;0,CONCATENATE(", traitsNeeded=",P414),"")&amp;CONCATENATE(", dlcId=",S414,),"")</f>
        <v>[217] = {wayshrines={-1,-1,-1,}, dlcId=2</v>
      </c>
      <c r="AF414" s="31" t="str">
        <f>IF(A414&lt;&gt;"",IF(Q414&lt;&gt;"",CONCATENATE(", zoneIds={",Q414),"")&amp;IF(W414&lt;&gt;"",CONCATENATE(",",W414),"")&amp;IF(AA414&lt;&gt;"",CONCATENATE(",",AA414),"")&amp;IF(Q414&lt;&gt;"",CONCATENATE("}",""),"")&amp;IF(OR(K414="true",K414="false",K414&lt;&gt;""), CONCATENATE(", veteran=", K414), ""),"")</f>
        <v>, zoneIds={677}, veteran=false</v>
      </c>
      <c r="AG414" s="31" t="str">
        <f>IF(A414&lt;&gt;"",IF(I414="Trial",", isTrial=true",IF(I414="Arena",", isArena=true", IF(I414="Monster",", isMonster=true",""))) &amp; IF(L414="true", CONCATENATE(", multiTrialSet=true"), ""),"")</f>
        <v>, isArena=true</v>
      </c>
      <c r="AH414" s="31" t="str">
        <f>IF(C414&lt;&gt;"",CONCATENATE(" --",C414," / ",B414),"")</f>
        <v xml:space="preserve"> --Winterborn / Winterkind</v>
      </c>
      <c r="AI414" s="31" t="str">
        <f>IF(A414&lt;&gt;"",IF(VALUE(P414)&gt;0,CONCATENATE("[",A414,"] = true,        --",C414, " / ", B414), ""),"")</f>
        <v/>
      </c>
    </row>
    <row r="415" spans="1:35" x14ac:dyDescent="0.25">
      <c r="A415" s="13">
        <v>384</v>
      </c>
      <c r="B415" t="s">
        <v>2306</v>
      </c>
      <c r="C415" t="s">
        <v>2308</v>
      </c>
      <c r="D415" t="s">
        <v>2307</v>
      </c>
      <c r="K415" t="s">
        <v>101</v>
      </c>
      <c r="L415" t="s">
        <v>101</v>
      </c>
      <c r="M415">
        <v>-1</v>
      </c>
      <c r="N415">
        <v>-1</v>
      </c>
      <c r="O415">
        <v>-1</v>
      </c>
      <c r="P415">
        <v>0</v>
      </c>
      <c r="Q415" s="3" t="str">
        <f>IF(R415&lt;&gt;"",VLOOKUP(R415,'ESO zone constants'!$E$3:$L$1002,8,FALSE),"")</f>
        <v/>
      </c>
      <c r="S415" s="28">
        <v>0</v>
      </c>
      <c r="T415" s="3" t="str">
        <f>VLOOKUP(S415,'LibSets constants'!$A$2:$B$16,2,FALSE)</f>
        <v>Included in base game</v>
      </c>
      <c r="W415" s="3" t="str">
        <f>IF(X415&lt;&gt;"",VLOOKUP(X415,'ESO zone constants'!$E$3:$L$1002,6,FALSE),"")</f>
        <v/>
      </c>
      <c r="AA415" s="3" t="str">
        <f>IF(AB415&lt;&gt;"",VLOOKUP(AB415,'ESO zone constants'!$E$3:$L$1002,6,FALSE),"")</f>
        <v/>
      </c>
      <c r="AE415" s="31" t="str">
        <f>IF(A415&lt;&gt;"",CONCATENATE("[",A415,"] = {wayshrines={")&amp;IF(M415&lt;&gt;"",CONCATENATE(M415,","),"")&amp;IF(N415&lt;&gt;"",CONCATENATE(N415,","),"")&amp;IF(O415&lt;&gt;"",CONCATENATE(O415,","),"")&amp;CONCATENATE("}")&amp;IF(VALUE(P415)&gt;0,CONCATENATE(", traitsNeeded=",P415),"")&amp;CONCATENATE(", dlcId=",S415,),"")</f>
        <v>[384] = {wayshrines={-1,-1,-1,}, dlcId=0</v>
      </c>
      <c r="AF415" s="31" t="str">
        <f>IF(A415&lt;&gt;"",IF(Q415&lt;&gt;"",CONCATENATE(", zoneIds={",Q415),"")&amp;IF(W415&lt;&gt;"",CONCATENATE(",",W415),"")&amp;IF(AA415&lt;&gt;"",CONCATENATE(",",AA415),"")&amp;IF(Q415&lt;&gt;"",CONCATENATE("}",""),"")&amp;IF(OR(K415="true",K415="false",K415&lt;&gt;""), CONCATENATE(", veteran=", K415), ""),"")</f>
        <v>, veteran=false</v>
      </c>
      <c r="AG415" s="31" t="str">
        <f>IF(A415&lt;&gt;"",IF(I415="Trial",", isTrial=true",IF(I415="Arena",", isArena=true", IF(I415="Monster",", isMonster=true",""))) &amp; IF(L415="true", CONCATENATE(", multiTrialSet=true"), ""),"")</f>
        <v/>
      </c>
      <c r="AH415" s="31" t="str">
        <f>IF(C415&lt;&gt;"",CONCATENATE(" --",C415," / ",B415),"")</f>
        <v xml:space="preserve"> --Wisdom of Vanus / Weisheit von Vanus</v>
      </c>
      <c r="AI415" s="31" t="str">
        <f>IF(A415&lt;&gt;"",IF(VALUE(P415)&gt;0,CONCATENATE("[",A415,"] = true,        --",C415, " / ", B415), ""),"")</f>
        <v/>
      </c>
    </row>
    <row r="416" spans="1:35" x14ac:dyDescent="0.25">
      <c r="A416" s="13">
        <v>139</v>
      </c>
      <c r="B416" t="s">
        <v>1733</v>
      </c>
      <c r="C416" t="s">
        <v>1735</v>
      </c>
      <c r="D416" t="s">
        <v>1734</v>
      </c>
      <c r="K416" t="s">
        <v>101</v>
      </c>
      <c r="L416" t="s">
        <v>101</v>
      </c>
      <c r="M416">
        <v>-1</v>
      </c>
      <c r="N416">
        <v>-1</v>
      </c>
      <c r="O416">
        <v>-1</v>
      </c>
      <c r="P416">
        <v>0</v>
      </c>
      <c r="Q416" s="3" t="str">
        <f>IF(R416&lt;&gt;"",VLOOKUP(R416,'ESO zone constants'!$E$3:$L$1002,8,FALSE),"")</f>
        <v/>
      </c>
      <c r="S416" s="28">
        <v>0</v>
      </c>
      <c r="T416" s="3" t="str">
        <f>VLOOKUP(S416,'LibSets constants'!$A$2:$B$16,2,FALSE)</f>
        <v>Included in base game</v>
      </c>
      <c r="W416" s="3" t="str">
        <f>IF(X416&lt;&gt;"",VLOOKUP(X416,'ESO zone constants'!$E$3:$L$1002,6,FALSE),"")</f>
        <v/>
      </c>
      <c r="AA416" s="3" t="str">
        <f>IF(AB416&lt;&gt;"",VLOOKUP(AB416,'ESO zone constants'!$E$3:$L$1002,6,FALSE),"")</f>
        <v/>
      </c>
      <c r="AE416" s="31" t="str">
        <f>IF(A416&lt;&gt;"",CONCATENATE("[",A416,"] = {wayshrines={")&amp;IF(M416&lt;&gt;"",CONCATENATE(M416,","),"")&amp;IF(N416&lt;&gt;"",CONCATENATE(N416,","),"")&amp;IF(O416&lt;&gt;"",CONCATENATE(O416,","),"")&amp;CONCATENATE("}")&amp;IF(VALUE(P416)&gt;0,CONCATENATE(", traitsNeeded=",P416),"")&amp;CONCATENATE(", dlcId=",S416,),"")</f>
        <v>[139] = {wayshrines={-1,-1,-1,}, dlcId=0</v>
      </c>
      <c r="AF416" s="31" t="str">
        <f>IF(A416&lt;&gt;"",IF(Q416&lt;&gt;"",CONCATENATE(", zoneIds={",Q416),"")&amp;IF(W416&lt;&gt;"",CONCATENATE(",",W416),"")&amp;IF(AA416&lt;&gt;"",CONCATENATE(",",AA416),"")&amp;IF(Q416&lt;&gt;"",CONCATENATE("}",""),"")&amp;IF(OR(K416="true",K416="false",K416&lt;&gt;""), CONCATENATE(", veteran=", K416), ""),"")</f>
        <v>, veteran=false</v>
      </c>
      <c r="AG416" s="31" t="str">
        <f>IF(A416&lt;&gt;"",IF(I416="Trial",", isTrial=true",IF(I416="Arena",", isArena=true", IF(I416="Monster",", isMonster=true",""))) &amp; IF(L416="true", CONCATENATE(", multiTrialSet=true"), ""),"")</f>
        <v/>
      </c>
      <c r="AH416" s="31" t="str">
        <f>IF(C416&lt;&gt;"",CONCATENATE(" --",C416," / ",B416),"")</f>
        <v xml:space="preserve"> --Wise Mage / Weiser Magier</v>
      </c>
      <c r="AI416" s="31" t="str">
        <f>IF(A416&lt;&gt;"",IF(VALUE(P416)&gt;0,CONCATENATE("[",A416,"] = true,        --",C416, " / ", B416), ""),"")</f>
        <v/>
      </c>
    </row>
    <row r="417" spans="1:35" x14ac:dyDescent="0.25">
      <c r="A417" s="13">
        <v>20</v>
      </c>
      <c r="B417" t="s">
        <v>1392</v>
      </c>
      <c r="C417" t="s">
        <v>1394</v>
      </c>
      <c r="D417" t="s">
        <v>1393</v>
      </c>
      <c r="K417" t="s">
        <v>101</v>
      </c>
      <c r="L417" t="s">
        <v>101</v>
      </c>
      <c r="M417">
        <v>-1</v>
      </c>
      <c r="N417">
        <v>-1</v>
      </c>
      <c r="O417">
        <v>-1</v>
      </c>
      <c r="P417">
        <v>0</v>
      </c>
      <c r="Q417" s="3" t="str">
        <f>IF(R417&lt;&gt;"",VLOOKUP(R417,'ESO zone constants'!$E$3:$L$1002,8,FALSE),"")</f>
        <v/>
      </c>
      <c r="S417" s="28">
        <v>0</v>
      </c>
      <c r="T417" s="3" t="str">
        <f>VLOOKUP(S417,'LibSets constants'!$A$2:$B$16,2,FALSE)</f>
        <v>Included in base game</v>
      </c>
      <c r="W417" s="3" t="str">
        <f>IF(X417&lt;&gt;"",VLOOKUP(X417,'ESO zone constants'!$E$3:$L$1002,6,FALSE),"")</f>
        <v/>
      </c>
      <c r="AA417" s="3" t="str">
        <f>IF(AB417&lt;&gt;"",VLOOKUP(AB417,'ESO zone constants'!$E$3:$L$1002,6,FALSE),"")</f>
        <v/>
      </c>
      <c r="AE417" s="31" t="str">
        <f>IF(A417&lt;&gt;"",CONCATENATE("[",A417,"] = {wayshrines={")&amp;IF(M417&lt;&gt;"",CONCATENATE(M417,","),"")&amp;IF(N417&lt;&gt;"",CONCATENATE(N417,","),"")&amp;IF(O417&lt;&gt;"",CONCATENATE(O417,","),"")&amp;CONCATENATE("}")&amp;IF(VALUE(P417)&gt;0,CONCATENATE(", traitsNeeded=",P417),"")&amp;CONCATENATE(", dlcId=",S417,),"")</f>
        <v>[20] = {wayshrines={-1,-1,-1,}, dlcId=0</v>
      </c>
      <c r="AF417" s="31" t="str">
        <f>IF(A417&lt;&gt;"",IF(Q417&lt;&gt;"",CONCATENATE(", zoneIds={",Q417),"")&amp;IF(W417&lt;&gt;"",CONCATENATE(",",W417),"")&amp;IF(AA417&lt;&gt;"",CONCATENATE(",",AA417),"")&amp;IF(Q417&lt;&gt;"",CONCATENATE("}",""),"")&amp;IF(OR(K417="true",K417="false",K417&lt;&gt;""), CONCATENATE(", veteran=", K417), ""),"")</f>
        <v>, veteran=false</v>
      </c>
      <c r="AG417" s="31" t="str">
        <f>IF(A417&lt;&gt;"",IF(I417="Trial",", isTrial=true",IF(I417="Arena",", isArena=true", IF(I417="Monster",", isMonster=true",""))) &amp; IF(L417="true", CONCATENATE(", multiTrialSet=true"), ""),"")</f>
        <v/>
      </c>
      <c r="AH417" s="31" t="str">
        <f>IF(C417&lt;&gt;"",CONCATENATE(" --",C417," / ",B417),"")</f>
        <v xml:space="preserve"> --Witchman Armor / Hexenwerk</v>
      </c>
      <c r="AI417" s="31" t="str">
        <f>IF(A417&lt;&gt;"",IF(VALUE(P417)&gt;0,CONCATENATE("[",A417,"] = true,        --",C417, " / ", B417), ""),"")</f>
        <v/>
      </c>
    </row>
    <row r="418" spans="1:35" x14ac:dyDescent="0.25">
      <c r="A418" s="13">
        <v>329</v>
      </c>
      <c r="B418" t="s">
        <v>2167</v>
      </c>
      <c r="C418" t="s">
        <v>2169</v>
      </c>
      <c r="D418" t="s">
        <v>2168</v>
      </c>
      <c r="K418" t="s">
        <v>101</v>
      </c>
      <c r="L418" t="s">
        <v>101</v>
      </c>
      <c r="M418">
        <v>-1</v>
      </c>
      <c r="N418">
        <v>-1</v>
      </c>
      <c r="O418">
        <v>-1</v>
      </c>
      <c r="P418">
        <v>0</v>
      </c>
      <c r="Q418" s="3" t="str">
        <f>IF(R418&lt;&gt;"",VLOOKUP(R418,'ESO zone constants'!$E$3:$L$1002,8,FALSE),"")</f>
        <v/>
      </c>
      <c r="S418" s="28">
        <v>0</v>
      </c>
      <c r="T418" s="3" t="str">
        <f>VLOOKUP(S418,'LibSets constants'!$A$2:$B$16,2,FALSE)</f>
        <v>Included in base game</v>
      </c>
      <c r="W418" s="3" t="str">
        <f>IF(X418&lt;&gt;"",VLOOKUP(X418,'ESO zone constants'!$E$3:$L$1002,6,FALSE),"")</f>
        <v/>
      </c>
      <c r="AA418" s="3" t="str">
        <f>IF(AB418&lt;&gt;"",VLOOKUP(AB418,'ESO zone constants'!$E$3:$L$1002,6,FALSE),"")</f>
        <v/>
      </c>
      <c r="AE418" s="31" t="str">
        <f>IF(A418&lt;&gt;"",CONCATENATE("[",A418,"] = {wayshrines={")&amp;IF(M418&lt;&gt;"",CONCATENATE(M418,","),"")&amp;IF(N418&lt;&gt;"",CONCATENATE(N418,","),"")&amp;IF(O418&lt;&gt;"",CONCATENATE(O418,","),"")&amp;CONCATENATE("}")&amp;IF(VALUE(P418)&gt;0,CONCATENATE(", traitsNeeded=",P418),"")&amp;CONCATENATE(", dlcId=",S418,),"")</f>
        <v>[329] = {wayshrines={-1,-1,-1,}, dlcId=0</v>
      </c>
      <c r="AF418" s="31" t="str">
        <f>IF(A418&lt;&gt;"",IF(Q418&lt;&gt;"",CONCATENATE(", zoneIds={",Q418),"")&amp;IF(W418&lt;&gt;"",CONCATENATE(",",W418),"")&amp;IF(AA418&lt;&gt;"",CONCATENATE(",",AA418),"")&amp;IF(Q418&lt;&gt;"",CONCATENATE("}",""),"")&amp;IF(OR(K418="true",K418="false",K418&lt;&gt;""), CONCATENATE(", veteran=", K418), ""),"")</f>
        <v>, veteran=false</v>
      </c>
      <c r="AG418" s="31" t="str">
        <f>IF(A418&lt;&gt;"",IF(I418="Trial",", isTrial=true",IF(I418="Arena",", isArena=true", IF(I418="Monster",", isMonster=true",""))) &amp; IF(L418="true", CONCATENATE(", multiTrialSet=true"), ""),"")</f>
        <v/>
      </c>
      <c r="AH418" s="31" t="str">
        <f>IF(C418&lt;&gt;"",CONCATENATE(" --",C418," / ",B418),"")</f>
        <v xml:space="preserve"> --Wizard's Riposte / Zaubererreplik</v>
      </c>
      <c r="AI418" s="31" t="str">
        <f>IF(A418&lt;&gt;"",IF(VALUE(P418)&gt;0,CONCATENATE("[",A418,"] = true,        --",C418, " / ", B418), ""),"")</f>
        <v/>
      </c>
    </row>
    <row r="419" spans="1:35" x14ac:dyDescent="0.25">
      <c r="A419" s="13">
        <v>125</v>
      </c>
      <c r="B419" t="s">
        <v>1691</v>
      </c>
      <c r="C419" t="s">
        <v>1693</v>
      </c>
      <c r="D419" t="s">
        <v>1692</v>
      </c>
      <c r="K419" t="s">
        <v>101</v>
      </c>
      <c r="L419" t="s">
        <v>101</v>
      </c>
      <c r="M419">
        <v>-1</v>
      </c>
      <c r="N419">
        <v>-1</v>
      </c>
      <c r="O419">
        <v>-1</v>
      </c>
      <c r="P419">
        <v>0</v>
      </c>
      <c r="Q419" s="3" t="str">
        <f>IF(R419&lt;&gt;"",VLOOKUP(R419,'ESO zone constants'!$E$3:$L$1002,8,FALSE),"")</f>
        <v/>
      </c>
      <c r="S419" s="28">
        <v>0</v>
      </c>
      <c r="T419" s="3" t="str">
        <f>VLOOKUP(S419,'LibSets constants'!$A$2:$B$16,2,FALSE)</f>
        <v>Included in base game</v>
      </c>
      <c r="W419" s="3" t="str">
        <f>IF(X419&lt;&gt;"",VLOOKUP(X419,'ESO zone constants'!$E$3:$L$1002,6,FALSE),"")</f>
        <v/>
      </c>
      <c r="AA419" s="3" t="str">
        <f>IF(AB419&lt;&gt;"",VLOOKUP(AB419,'ESO zone constants'!$E$3:$L$1002,6,FALSE),"")</f>
        <v/>
      </c>
      <c r="AE419" s="31" t="str">
        <f>IF(A419&lt;&gt;"",CONCATENATE("[",A419,"] = {wayshrines={")&amp;IF(M419&lt;&gt;"",CONCATENATE(M419,","),"")&amp;IF(N419&lt;&gt;"",CONCATENATE(N419,","),"")&amp;IF(O419&lt;&gt;"",CONCATENATE(O419,","),"")&amp;CONCATENATE("}")&amp;IF(VALUE(P419)&gt;0,CONCATENATE(", traitsNeeded=",P419),"")&amp;CONCATENATE(", dlcId=",S419,),"")</f>
        <v>[125] = {wayshrines={-1,-1,-1,}, dlcId=0</v>
      </c>
      <c r="AF419" s="31" t="str">
        <f>IF(A419&lt;&gt;"",IF(Q419&lt;&gt;"",CONCATENATE(", zoneIds={",Q419),"")&amp;IF(W419&lt;&gt;"",CONCATENATE(",",W419),"")&amp;IF(AA419&lt;&gt;"",CONCATENATE(",",AA419),"")&amp;IF(Q419&lt;&gt;"",CONCATENATE("}",""),"")&amp;IF(OR(K419="true",K419="false",K419&lt;&gt;""), CONCATENATE(", veteran=", K419), ""),"")</f>
        <v>, veteran=false</v>
      </c>
      <c r="AG419" s="31" t="str">
        <f>IF(A419&lt;&gt;"",IF(I419="Trial",", isTrial=true",IF(I419="Arena",", isArena=true", IF(I419="Monster",", isMonster=true",""))) &amp; IF(L419="true", CONCATENATE(", multiTrialSet=true"), ""),"")</f>
        <v/>
      </c>
      <c r="AH419" s="31" t="str">
        <f>IF(C419&lt;&gt;"",CONCATENATE(" --",C419," / ",B419),"")</f>
        <v xml:space="preserve"> --Wrath of the Imperium / Zorn des Kaiserreichs</v>
      </c>
      <c r="AI419" s="31" t="str">
        <f>IF(A419&lt;&gt;"",IF(VALUE(P419)&gt;0,CONCATENATE("[",A419,"] = true,        --",C419, " / ", B419), ""),"")</f>
        <v/>
      </c>
    </row>
    <row r="420" spans="1:35" x14ac:dyDescent="0.25">
      <c r="A420" s="13">
        <v>107</v>
      </c>
      <c r="B420" t="s">
        <v>1640</v>
      </c>
      <c r="C420" t="s">
        <v>1642</v>
      </c>
      <c r="D420" t="s">
        <v>1641</v>
      </c>
      <c r="K420" t="s">
        <v>101</v>
      </c>
      <c r="L420" t="s">
        <v>101</v>
      </c>
      <c r="M420">
        <v>-1</v>
      </c>
      <c r="N420">
        <v>-1</v>
      </c>
      <c r="O420">
        <v>-1</v>
      </c>
      <c r="P420">
        <v>0</v>
      </c>
      <c r="Q420" s="3" t="str">
        <f>IF(R420&lt;&gt;"",VLOOKUP(R420,'ESO zone constants'!$E$3:$L$1002,8,FALSE),"")</f>
        <v/>
      </c>
      <c r="S420" s="28">
        <v>0</v>
      </c>
      <c r="T420" s="3" t="str">
        <f>VLOOKUP(S420,'LibSets constants'!$A$2:$B$16,2,FALSE)</f>
        <v>Included in base game</v>
      </c>
      <c r="W420" s="3" t="str">
        <f>IF(X420&lt;&gt;"",VLOOKUP(X420,'ESO zone constants'!$E$3:$L$1002,6,FALSE),"")</f>
        <v/>
      </c>
      <c r="AA420" s="3" t="str">
        <f>IF(AB420&lt;&gt;"",VLOOKUP(AB420,'ESO zone constants'!$E$3:$L$1002,6,FALSE),"")</f>
        <v/>
      </c>
      <c r="AE420" s="31" t="str">
        <f>IF(A420&lt;&gt;"",CONCATENATE("[",A420,"] = {wayshrines={")&amp;IF(M420&lt;&gt;"",CONCATENATE(M420,","),"")&amp;IF(N420&lt;&gt;"",CONCATENATE(N420,","),"")&amp;IF(O420&lt;&gt;"",CONCATENATE(O420,","),"")&amp;CONCATENATE("}")&amp;IF(VALUE(P420)&gt;0,CONCATENATE(", traitsNeeded=",P420),"")&amp;CONCATENATE(", dlcId=",S420,),"")</f>
        <v>[107] = {wayshrines={-1,-1,-1,}, dlcId=0</v>
      </c>
      <c r="AF420" s="31" t="str">
        <f>IF(A420&lt;&gt;"",IF(Q420&lt;&gt;"",CONCATENATE(", zoneIds={",Q420),"")&amp;IF(W420&lt;&gt;"",CONCATENATE(",",W420),"")&amp;IF(AA420&lt;&gt;"",CONCATENATE(",",AA420),"")&amp;IF(Q420&lt;&gt;"",CONCATENATE("}",""),"")&amp;IF(OR(K420="true",K420="false",K420&lt;&gt;""), CONCATENATE(", veteran=", K420), ""),"")</f>
        <v>, veteran=false</v>
      </c>
      <c r="AG420" s="31" t="str">
        <f>IF(A420&lt;&gt;"",IF(I420="Trial",", isTrial=true",IF(I420="Arena",", isArena=true", IF(I420="Monster",", isMonster=true",""))) &amp; IF(L420="true", CONCATENATE(", multiTrialSet=true"), ""),"")</f>
        <v/>
      </c>
      <c r="AH420" s="31" t="str">
        <f>IF(C420&lt;&gt;"",CONCATENATE(" --",C420," / ",B420),"")</f>
        <v xml:space="preserve"> --Wyrd Tree's Blessing / Segen des Wyrdbaums</v>
      </c>
      <c r="AI420" s="31" t="str">
        <f>IF(A420&lt;&gt;"",IF(VALUE(P420)&gt;0,CONCATENATE("[",A420,"] = true,        --",C420, " / ", B420), ""),"")</f>
        <v/>
      </c>
    </row>
    <row r="421" spans="1:35" x14ac:dyDescent="0.25">
      <c r="A421" s="13">
        <v>294</v>
      </c>
      <c r="B421" t="s">
        <v>2072</v>
      </c>
      <c r="C421" t="s">
        <v>2074</v>
      </c>
      <c r="D421" t="s">
        <v>2073</v>
      </c>
      <c r="K421" t="s">
        <v>101</v>
      </c>
      <c r="L421" t="s">
        <v>101</v>
      </c>
      <c r="M421">
        <v>-1</v>
      </c>
      <c r="N421">
        <v>-1</v>
      </c>
      <c r="O421">
        <v>-1</v>
      </c>
      <c r="P421">
        <v>0</v>
      </c>
      <c r="Q421" s="3" t="str">
        <f>IF(R421&lt;&gt;"",VLOOKUP(R421,'ESO zone constants'!$E$3:$L$1002,8,FALSE),"")</f>
        <v/>
      </c>
      <c r="S421" s="28">
        <v>0</v>
      </c>
      <c r="T421" s="3" t="str">
        <f>VLOOKUP(S421,'LibSets constants'!$A$2:$B$16,2,FALSE)</f>
        <v>Included in base game</v>
      </c>
      <c r="W421" s="3" t="str">
        <f>IF(X421&lt;&gt;"",VLOOKUP(X421,'ESO zone constants'!$E$3:$L$1002,6,FALSE),"")</f>
        <v/>
      </c>
      <c r="AA421" s="3" t="str">
        <f>IF(AB421&lt;&gt;"",VLOOKUP(AB421,'ESO zone constants'!$E$3:$L$1002,6,FALSE),"")</f>
        <v/>
      </c>
      <c r="AE421" s="31" t="str">
        <f>IF(A421&lt;&gt;"",CONCATENATE("[",A421,"] = {wayshrines={")&amp;IF(M421&lt;&gt;"",CONCATENATE(M421,","),"")&amp;IF(N421&lt;&gt;"",CONCATENATE(N421,","),"")&amp;IF(O421&lt;&gt;"",CONCATENATE(O421,","),"")&amp;CONCATENATE("}")&amp;IF(VALUE(P421)&gt;0,CONCATENATE(", traitsNeeded=",P421),"")&amp;CONCATENATE(", dlcId=",S421,),"")</f>
        <v>[294] = {wayshrines={-1,-1,-1,}, dlcId=0</v>
      </c>
      <c r="AF421" s="31" t="str">
        <f>IF(A421&lt;&gt;"",IF(Q421&lt;&gt;"",CONCATENATE(", zoneIds={",Q421),"")&amp;IF(W421&lt;&gt;"",CONCATENATE(",",W421),"")&amp;IF(AA421&lt;&gt;"",CONCATENATE(",",AA421),"")&amp;IF(Q421&lt;&gt;"",CONCATENATE("}",""),"")&amp;IF(OR(K421="true",K421="false",K421&lt;&gt;""), CONCATENATE(", veteran=", K421), ""),"")</f>
        <v>, veteran=false</v>
      </c>
      <c r="AG421" s="31" t="str">
        <f>IF(A421&lt;&gt;"",IF(I421="Trial",", isTrial=true",IF(I421="Arena",", isArena=true", IF(I421="Monster",", isMonster=true",""))) &amp; IF(L421="true", CONCATENATE(", multiTrialSet=true"), ""),"")</f>
        <v/>
      </c>
      <c r="AH421" s="31" t="str">
        <f>IF(C421&lt;&gt;"",CONCATENATE(" --",C421," / ",B421),"")</f>
        <v xml:space="preserve"> --Ysgramor's Birthright / Ysgramors Geburtsrecht</v>
      </c>
      <c r="AI421" s="31" t="str">
        <f>IF(A421&lt;&gt;"",IF(VALUE(P421)&gt;0,CONCATENATE("[",A421,"] = true,        --",C421, " / ", B421), ""),"")</f>
        <v/>
      </c>
    </row>
    <row r="422" spans="1:35" x14ac:dyDescent="0.25">
      <c r="A422" s="5">
        <v>350</v>
      </c>
      <c r="B422" t="s">
        <v>34</v>
      </c>
      <c r="C422" t="s">
        <v>34</v>
      </c>
      <c r="D422" t="s">
        <v>34</v>
      </c>
      <c r="I422" t="s">
        <v>2556</v>
      </c>
      <c r="J422">
        <v>3</v>
      </c>
      <c r="K422" t="s">
        <v>2465</v>
      </c>
      <c r="L422" t="s">
        <v>101</v>
      </c>
      <c r="M422">
        <v>-1</v>
      </c>
      <c r="N422">
        <v>-1</v>
      </c>
      <c r="O422">
        <v>-1</v>
      </c>
      <c r="P422">
        <v>0</v>
      </c>
      <c r="Q422" s="3">
        <f>IF(R422&lt;&gt;"",VLOOKUP(R422,'ESO zone constants'!$E$3:$L$1002,8,FALSE),"")</f>
        <v>1010</v>
      </c>
      <c r="R422" t="s">
        <v>74</v>
      </c>
      <c r="S422" s="28">
        <v>9</v>
      </c>
      <c r="T422" s="3" t="str">
        <f>VLOOKUP(S422,'LibSets constants'!$A$2:$B$16,2,FALSE)</f>
        <v>Dragon Bones</v>
      </c>
      <c r="U422" t="s">
        <v>2590</v>
      </c>
      <c r="W422" s="3" t="str">
        <f>IF(X422&lt;&gt;"",VLOOKUP(X422,'ESO zone constants'!$E$3:$L$1002,6,FALSE),"")</f>
        <v/>
      </c>
      <c r="AA422" s="32" t="str">
        <f>IF(AB422&lt;&gt;"",VLOOKUP(AB422,'ESO zone constants'!$E$3:$L$1002,6,FALSE),"")</f>
        <v/>
      </c>
      <c r="AE422" s="31" t="str">
        <f>IF(A422&lt;&gt;"",CONCATENATE("[",A422,"] = {wayshrines={")&amp;IF(M422&lt;&gt;"",CONCATENATE(M422,","),"")&amp;IF(N422&lt;&gt;"",CONCATENATE(N422,","),"")&amp;IF(O422&lt;&gt;"",CONCATENATE(O422,","),"")&amp;CONCATENATE("}")&amp;IF(VALUE(P422)&gt;0,CONCATENATE(", traitsNeeded=",P422),"")&amp;CONCATENATE(", dlcId=",S422,),"")</f>
        <v>[350] = {wayshrines={-1,-1,-1,}, dlcId=9</v>
      </c>
      <c r="AF422" s="31" t="str">
        <f>IF(A422&lt;&gt;"",IF(Q422&lt;&gt;"",CONCATENATE(", zoneIds={",Q422),"")&amp;IF(W422&lt;&gt;"",CONCATENATE(",",W422),"")&amp;IF(AA422&lt;&gt;"",CONCATENATE(",",AA422),"")&amp;IF(Q422&lt;&gt;"",CONCATENATE("}",""),"")&amp;IF(OR(K422="true",K422="false",K422&lt;&gt;""), CONCATENATE(", veteran=", K422), ""),"")</f>
        <v>, zoneIds={1010}, veteran={EQUIP_TYPE_HEAD=true, EQUIP_TYPE_SHOULDERS=false}</v>
      </c>
      <c r="AG422" s="31" t="str">
        <f>IF(A422&lt;&gt;"",IF(I422="Trial",", isTrial=true",IF(I422="Arena",", isArena=true", IF(I422="Monster",", isMonster=true",""))) &amp; IF(L422="true", CONCATENATE(", multiTrialSet=true"), ""),"")</f>
        <v>, isMonster=true</v>
      </c>
      <c r="AH422" s="31" t="str">
        <f>IF(C422&lt;&gt;"",CONCATENATE(" --",C422," / ",B422),"")</f>
        <v xml:space="preserve"> --Zaan / Zaan</v>
      </c>
      <c r="AI422" s="31" t="str">
        <f>IF(A422&lt;&gt;"",IF(VALUE(P422)&gt;0,CONCATENATE("[",A422,"] = true,        --",C422, " / ", B422), ""),"")</f>
        <v/>
      </c>
    </row>
    <row r="423" spans="1:35" x14ac:dyDescent="0.25">
      <c r="Q423" s="3" t="str">
        <f>IF(R423&lt;&gt;"",VLOOKUP(R423,'ESO zone constants'!$E$3:$L$1002,6,FALSE),"")</f>
        <v/>
      </c>
      <c r="AE423" s="31" t="str">
        <f>IF(A423&lt;&gt;"",CONCATENATE("[",A423,"] = {wayshrines={")&amp;IF(M423&lt;&gt;"",CONCATENATE(M423,","),"")&amp;IF(N423&lt;&gt;"",CONCATENATE(N423,","),"")&amp;IF(O423&lt;&gt;"",CONCATENATE(O423,","),"")&amp;CONCATENATE("}")&amp;IF(VALUE(P423)&gt;0,CONCATENATE(", traitsNeeded=",P423),"")&amp;CONCATENATE(", dlcId=",S423,),"")</f>
        <v/>
      </c>
      <c r="AF423" s="31" t="str">
        <f>IF(A423&lt;&gt;"",IF(Q423&lt;&gt;"",CONCATENATE(", zoneIds={",Q423),"")&amp;IF(W423&lt;&gt;"",CONCATENATE(",",W423),"")&amp;IF(AA423&lt;&gt;"",CONCATENATE(",",AA423),"")&amp;IF(Q423&lt;&gt;"",CONCATENATE("}",""),"")&amp;IF(OR(K423="true",K423="false",K423&lt;&gt;""), CONCATENATE(", veteran=", K423), ""),"")</f>
        <v/>
      </c>
      <c r="AG423" s="31" t="str">
        <f>IF(A423&lt;&gt;"",IF(I423="Trial",", isTrial=true",IF(I423="Arena",", isArena=true", IF(I423="Monster",", isMonster=true",""))) &amp; IF(L423="true", CONCATENATE(", multiTrialSet=true"), ""),"")</f>
        <v/>
      </c>
      <c r="AH423" s="31" t="str">
        <f>IF(C423&lt;&gt;"",CONCATENATE(" --",C423," / ",B423),"")</f>
        <v/>
      </c>
      <c r="AI423" s="31" t="str">
        <f>IF(A423&lt;&gt;"",IF(VALUE(P423)&gt;0,CONCATENATE("[",A423,"] = true,        --",C423, " / ", B423), ""),"")</f>
        <v/>
      </c>
    </row>
    <row r="424" spans="1:35" x14ac:dyDescent="0.25">
      <c r="Q424" s="3" t="str">
        <f>IF(R424&lt;&gt;"",VLOOKUP(R424,'ESO zone constants'!$E$3:$L$1002,6,FALSE),"")</f>
        <v/>
      </c>
      <c r="AE424" s="31" t="str">
        <f>IF(A424&lt;&gt;"",CONCATENATE("[",A424,"] = {wayshrines={")&amp;IF(M424&lt;&gt;"",CONCATENATE(M424,","),"")&amp;IF(N424&lt;&gt;"",CONCATENATE(N424,","),"")&amp;IF(O424&lt;&gt;"",CONCATENATE(O424,","),"")&amp;CONCATENATE("}")&amp;IF(VALUE(P424)&gt;0,CONCATENATE(", traitsNeeded=",P424),"")&amp;CONCATENATE(", dlcId=",S424,),"")</f>
        <v/>
      </c>
      <c r="AF424" s="31" t="str">
        <f>IF(A424&lt;&gt;"",IF(Q424&lt;&gt;"",CONCATENATE(", zoneIds={",Q424),"")&amp;IF(W424&lt;&gt;"",CONCATENATE(",",W424),"")&amp;IF(AA424&lt;&gt;"",CONCATENATE(",",AA424),"")&amp;IF(Q424&lt;&gt;"",CONCATENATE("}",""),"")&amp;IF(OR(K424="true",K424="false",K424&lt;&gt;""), CONCATENATE(", veteran=", K424), ""),"")</f>
        <v/>
      </c>
      <c r="AG424" s="31" t="str">
        <f>IF(A424&lt;&gt;"",IF(I424="Trial",", isTrial=true",IF(I424="Arena",", isArena=true", IF(I424="Monster",", isMonster=true",""))) &amp; IF(L424="true", CONCATENATE(", multiTrialSet=true"), ""),"")</f>
        <v/>
      </c>
      <c r="AH424" s="31" t="str">
        <f>IF(C424&lt;&gt;"",CONCATENATE(" --",C424," / ",B424),"")</f>
        <v/>
      </c>
      <c r="AI424" s="31" t="str">
        <f>IF(A424&lt;&gt;"",IF(VALUE(P424)&gt;0,CONCATENATE("[",A424,"] = true,        --",C424, " / ", B424), ""),"")</f>
        <v/>
      </c>
    </row>
    <row r="425" spans="1:35" x14ac:dyDescent="0.25">
      <c r="Q425" s="3" t="str">
        <f>IF(R425&lt;&gt;"",VLOOKUP(R425,'ESO zone constants'!$E$3:$L$1002,6,FALSE),"")</f>
        <v/>
      </c>
      <c r="AE425" s="31" t="str">
        <f>IF(A425&lt;&gt;"",CONCATENATE("[",A425,"] = {wayshrines={")&amp;IF(M425&lt;&gt;"",CONCATENATE(M425,","),"")&amp;IF(N425&lt;&gt;"",CONCATENATE(N425,","),"")&amp;IF(O425&lt;&gt;"",CONCATENATE(O425,","),"")&amp;CONCATENATE("}")&amp;IF(VALUE(P425)&gt;0,CONCATENATE(", traitsNeeded=",P425),"")&amp;CONCATENATE(", dlcId=",S425,),"")</f>
        <v/>
      </c>
      <c r="AF425" s="31" t="str">
        <f>IF(A425&lt;&gt;"",IF(Q425&lt;&gt;"",CONCATENATE(", zoneIds={",Q425),"")&amp;IF(W425&lt;&gt;"",CONCATENATE(",",W425),"")&amp;IF(AA425&lt;&gt;"",CONCATENATE(",",AA425),"")&amp;IF(Q425&lt;&gt;"",CONCATENATE("}",""),"")&amp;IF(OR(K425="true",K425="false",K425&lt;&gt;""), CONCATENATE(", veteran=", K425), ""),"")</f>
        <v/>
      </c>
      <c r="AG425" s="31" t="str">
        <f>IF(A425&lt;&gt;"",IF(I425="Trial",", isTrial=true",IF(I425="Arena",", isArena=true", IF(I425="Monster",", isMonster=true",""))) &amp; IF(L425="true", CONCATENATE(", multiTrialSet=true"), ""),"")</f>
        <v/>
      </c>
      <c r="AH425" s="31" t="str">
        <f>IF(C425&lt;&gt;"",CONCATENATE(" --",C425," / ",B425),"")</f>
        <v/>
      </c>
      <c r="AI425" s="31" t="str">
        <f>IF(A425&lt;&gt;"",IF(VALUE(P425)&gt;0,CONCATENATE("[",A425,"] = true,        --",C425, " / ", B425), ""),"")</f>
        <v/>
      </c>
    </row>
    <row r="426" spans="1:35" x14ac:dyDescent="0.25">
      <c r="Q426" s="3" t="str">
        <f>IF(R426&lt;&gt;"",VLOOKUP(R426,'ESO zone constants'!$E$3:$L$1002,6,FALSE),"")</f>
        <v/>
      </c>
      <c r="AE426" s="31" t="str">
        <f>IF(A426&lt;&gt;"",CONCATENATE("[",A426,"] = {wayshrines={")&amp;IF(M426&lt;&gt;"",CONCATENATE(M426,","),"")&amp;IF(N426&lt;&gt;"",CONCATENATE(N426,","),"")&amp;IF(O426&lt;&gt;"",CONCATENATE(O426,","),"")&amp;CONCATENATE("}")&amp;IF(VALUE(P426)&gt;0,CONCATENATE(", traitsNeeded=",P426),"")&amp;CONCATENATE(", dlcId=",S426,),"")</f>
        <v/>
      </c>
      <c r="AF426" s="31" t="str">
        <f>IF(A426&lt;&gt;"",IF(Q426&lt;&gt;"",CONCATENATE(", zoneIds={",Q426),"")&amp;IF(W426&lt;&gt;"",CONCATENATE(",",W426),"")&amp;IF(AA426&lt;&gt;"",CONCATENATE(",",AA426),"")&amp;IF(Q426&lt;&gt;"",CONCATENATE("}",""),"")&amp;IF(OR(K426="true",K426="false",K426&lt;&gt;""), CONCATENATE(", veteran=", K426), ""),"")</f>
        <v/>
      </c>
      <c r="AG426" s="31" t="str">
        <f>IF(A426&lt;&gt;"",IF(I426="Trial",", isTrial=true",IF(I426="Arena",", isArena=true", IF(I426="Monster",", isMonster=true",""))) &amp; IF(L426="true", CONCATENATE(", multiTrialSet=true"), ""),"")</f>
        <v/>
      </c>
      <c r="AH426" s="31" t="str">
        <f>IF(C426&lt;&gt;"",CONCATENATE(" --",C426," / ",B426),"")</f>
        <v/>
      </c>
      <c r="AI426" s="31" t="str">
        <f>IF(A426&lt;&gt;"",IF(VALUE(P426)&gt;0,CONCATENATE("[",A426,"] = true,        --",C426, " / ", B426), ""),"")</f>
        <v/>
      </c>
    </row>
    <row r="427" spans="1:35" x14ac:dyDescent="0.25">
      <c r="Q427" s="3" t="str">
        <f>IF(R427&lt;&gt;"",VLOOKUP(R427,'ESO zone constants'!$E$3:$L$1002,6,FALSE),"")</f>
        <v/>
      </c>
      <c r="AE427" s="31" t="str">
        <f>IF(A427&lt;&gt;"",CONCATENATE("[",A427,"] = {wayshrines={")&amp;IF(M427&lt;&gt;"",CONCATENATE(M427,","),"")&amp;IF(N427&lt;&gt;"",CONCATENATE(N427,","),"")&amp;IF(O427&lt;&gt;"",CONCATENATE(O427,","),"")&amp;CONCATENATE("}")&amp;IF(VALUE(P427)&gt;0,CONCATENATE(", traitsNeeded=",P427),"")&amp;CONCATENATE(", dlcId=",S427,),"")</f>
        <v/>
      </c>
      <c r="AF427" s="31" t="str">
        <f>IF(A427&lt;&gt;"",IF(Q427&lt;&gt;"",CONCATENATE(", zoneIds={",Q427),"")&amp;IF(W427&lt;&gt;"",CONCATENATE(",",W427),"")&amp;IF(AA427&lt;&gt;"",CONCATENATE(",",AA427),"")&amp;IF(Q427&lt;&gt;"",CONCATENATE("}",""),"")&amp;IF(OR(K427="true",K427="false",K427&lt;&gt;""), CONCATENATE(", veteran=", K427), ""),"")</f>
        <v/>
      </c>
      <c r="AG427" s="31" t="str">
        <f>IF(A427&lt;&gt;"",IF(I427="Trial",", isTrial=true",IF(I427="Arena",", isArena=true", IF(I427="Monster",", isMonster=true",""))) &amp; IF(L427="true", CONCATENATE(", multiTrialSet=true"), ""),"")</f>
        <v/>
      </c>
      <c r="AH427" s="31" t="str">
        <f>IF(C427&lt;&gt;"",CONCATENATE(" --",C427," / ",B427),"")</f>
        <v/>
      </c>
      <c r="AI427" s="31" t="str">
        <f>IF(A427&lt;&gt;"",IF(VALUE(P427)&gt;0,CONCATENATE("[",A427,"] = true,        --",C427, " / ", B427), ""),"")</f>
        <v/>
      </c>
    </row>
    <row r="428" spans="1:35" x14ac:dyDescent="0.25">
      <c r="Q428" s="3" t="str">
        <f>IF(R428&lt;&gt;"",VLOOKUP(R428,'ESO zone constants'!$E$3:$L$1002,6,FALSE),"")</f>
        <v/>
      </c>
      <c r="AE428" s="31" t="str">
        <f>IF(A428&lt;&gt;"",CONCATENATE("[",A428,"] = {wayshrines={")&amp;IF(M428&lt;&gt;"",CONCATENATE(M428,","),"")&amp;IF(N428&lt;&gt;"",CONCATENATE(N428,","),"")&amp;IF(O428&lt;&gt;"",CONCATENATE(O428,","),"")&amp;CONCATENATE("}")&amp;IF(VALUE(P428)&gt;0,CONCATENATE(", traitsNeeded=",P428),"")&amp;CONCATENATE(", dlcId=",S428,),"")</f>
        <v/>
      </c>
      <c r="AF428" s="31" t="str">
        <f>IF(A428&lt;&gt;"",IF(Q428&lt;&gt;"",CONCATENATE(", zoneIds={",Q428),"")&amp;IF(W428&lt;&gt;"",CONCATENATE(",",W428),"")&amp;IF(AA428&lt;&gt;"",CONCATENATE(",",AA428),"")&amp;IF(Q428&lt;&gt;"",CONCATENATE("}",""),"")&amp;IF(OR(K428="true",K428="false",K428&lt;&gt;""), CONCATENATE(", veteran=", K428), ""),"")</f>
        <v/>
      </c>
      <c r="AG428" s="31" t="str">
        <f>IF(A428&lt;&gt;"",IF(I428="Trial",", isTrial=true",IF(I428="Arena",", isArena=true", IF(I428="Monster",", isMonster=true",""))) &amp; IF(L428="true", CONCATENATE(", multiTrialSet=true"), ""),"")</f>
        <v/>
      </c>
      <c r="AH428" s="31" t="str">
        <f>IF(C428&lt;&gt;"",CONCATENATE(" --",C428," / ",B428),"")</f>
        <v/>
      </c>
      <c r="AI428" s="31" t="str">
        <f>IF(A428&lt;&gt;"",IF(VALUE(P428)&gt;0,CONCATENATE("[",A428,"] = true,        --",C428, " / ", B428), ""),"")</f>
        <v/>
      </c>
    </row>
    <row r="429" spans="1:35" x14ac:dyDescent="0.25">
      <c r="Q429" s="3" t="str">
        <f>IF(R429&lt;&gt;"",VLOOKUP(R429,'ESO zone constants'!$E$3:$L$1002,6,FALSE),"")</f>
        <v/>
      </c>
      <c r="AE429" s="31" t="str">
        <f>IF(A429&lt;&gt;"",CONCATENATE("[",A429,"] = {wayshrines={")&amp;IF(M429&lt;&gt;"",CONCATENATE(M429,","),"")&amp;IF(N429&lt;&gt;"",CONCATENATE(N429,","),"")&amp;IF(O429&lt;&gt;"",CONCATENATE(O429,","),"")&amp;CONCATENATE("}")&amp;IF(VALUE(P429)&gt;0,CONCATENATE(", traitsNeeded=",P429),"")&amp;CONCATENATE(", dlcId=",S429,),"")</f>
        <v/>
      </c>
      <c r="AF429" s="31" t="str">
        <f>IF(A429&lt;&gt;"",IF(Q429&lt;&gt;"",CONCATENATE(", zoneIds={",Q429),"")&amp;IF(W429&lt;&gt;"",CONCATENATE(",",W429),"")&amp;IF(AA429&lt;&gt;"",CONCATENATE(",",AA429),"")&amp;IF(Q429&lt;&gt;"",CONCATENATE("}",""),"")&amp;IF(OR(K429="true",K429="false",K429&lt;&gt;""), CONCATENATE(", veteran=", K429), ""),"")</f>
        <v/>
      </c>
      <c r="AG429" s="31" t="str">
        <f>IF(A429&lt;&gt;"",IF(I429="Trial",", isTrial=true",IF(I429="Arena",", isArena=true", IF(I429="Monster",", isMonster=true",""))) &amp; IF(L429="true", CONCATENATE(", multiTrialSet=true"), ""),"")</f>
        <v/>
      </c>
      <c r="AH429" s="31" t="str">
        <f>IF(C429&lt;&gt;"",CONCATENATE(" --",C429," / ",B429),"")</f>
        <v/>
      </c>
      <c r="AI429" s="31" t="str">
        <f>IF(A429&lt;&gt;"",IF(VALUE(P429)&gt;0,CONCATENATE("[",A429,"] = true,        --",C429, " / ", B429), ""),"")</f>
        <v/>
      </c>
    </row>
    <row r="430" spans="1:35" x14ac:dyDescent="0.25">
      <c r="Q430" s="3" t="str">
        <f>IF(R430&lt;&gt;"",VLOOKUP(R430,'ESO zone constants'!$E$3:$L$1002,6,FALSE),"")</f>
        <v/>
      </c>
      <c r="AE430" s="31" t="str">
        <f>IF(A430&lt;&gt;"",CONCATENATE("[",A430,"] = {wayshrines={")&amp;IF(M430&lt;&gt;"",CONCATENATE(M430,","),"")&amp;IF(N430&lt;&gt;"",CONCATENATE(N430,","),"")&amp;IF(O430&lt;&gt;"",CONCATENATE(O430,","),"")&amp;CONCATENATE("}")&amp;IF(VALUE(P430)&gt;0,CONCATENATE(", traitsNeeded=",P430),"")&amp;CONCATENATE(", dlcId=",S430,),"")</f>
        <v/>
      </c>
      <c r="AF430" s="31" t="str">
        <f>IF(A430&lt;&gt;"",IF(Q430&lt;&gt;"",CONCATENATE(", zoneIds={",Q430),"")&amp;IF(W430&lt;&gt;"",CONCATENATE(",",W430),"")&amp;IF(AA430&lt;&gt;"",CONCATENATE(",",AA430),"")&amp;IF(Q430&lt;&gt;"",CONCATENATE("}",""),"")&amp;IF(OR(K430="true",K430="false",K430&lt;&gt;""), CONCATENATE(", veteran=", K430), ""),"")</f>
        <v/>
      </c>
      <c r="AG430" s="31" t="str">
        <f>IF(A430&lt;&gt;"",IF(I430="Trial",", isTrial=true",IF(I430="Arena",", isArena=true", IF(I430="Monster",", isMonster=true",""))) &amp; IF(L430="true", CONCATENATE(", multiTrialSet=true"), ""),"")</f>
        <v/>
      </c>
      <c r="AH430" s="31" t="str">
        <f>IF(C430&lt;&gt;"",CONCATENATE(" --",C430," / ",B430),"")</f>
        <v/>
      </c>
      <c r="AI430" s="31" t="str">
        <f>IF(A430&lt;&gt;"",IF(VALUE(P430)&gt;0,CONCATENATE("[",A430,"] = true,        --",C430, " / ", B430), ""),"")</f>
        <v/>
      </c>
    </row>
    <row r="431" spans="1:35" x14ac:dyDescent="0.25">
      <c r="Q431" s="3" t="str">
        <f>IF(R431&lt;&gt;"",VLOOKUP(R431,'ESO zone constants'!$E$3:$L$1002,6,FALSE),"")</f>
        <v/>
      </c>
      <c r="AE431" s="31" t="str">
        <f>IF(A431&lt;&gt;"",CONCATENATE("[",A431,"] = {wayshrines={")&amp;IF(M431&lt;&gt;"",CONCATENATE(M431,","),"")&amp;IF(N431&lt;&gt;"",CONCATENATE(N431,","),"")&amp;IF(O431&lt;&gt;"",CONCATENATE(O431,","),"")&amp;CONCATENATE("}")&amp;IF(VALUE(P431)&gt;0,CONCATENATE(", traitsNeeded=",P431),"")&amp;CONCATENATE(", dlcId=",S431,),"")</f>
        <v/>
      </c>
      <c r="AF431" s="31" t="str">
        <f>IF(A431&lt;&gt;"",IF(Q431&lt;&gt;"",CONCATENATE(", zoneIds={",Q431),"")&amp;IF(W431&lt;&gt;"",CONCATENATE(",",W431),"")&amp;IF(AA431&lt;&gt;"",CONCATENATE(",",AA431),"")&amp;IF(Q431&lt;&gt;"",CONCATENATE("}",""),"")&amp;IF(OR(K431="true",K431="false",K431&lt;&gt;""), CONCATENATE(", veteran=", K431), ""),"")</f>
        <v/>
      </c>
      <c r="AG431" s="31" t="str">
        <f>IF(A431&lt;&gt;"",IF(I431="Trial",", isTrial=true",IF(I431="Arena",", isArena=true", IF(I431="Monster",", isMonster=true",""))) &amp; IF(L431="true", CONCATENATE(", multiTrialSet=true"), ""),"")</f>
        <v/>
      </c>
      <c r="AH431" s="31" t="str">
        <f>IF(C431&lt;&gt;"",CONCATENATE(" --",C431," / ",B431),"")</f>
        <v/>
      </c>
      <c r="AI431" s="31" t="str">
        <f>IF(A431&lt;&gt;"",IF(VALUE(P431)&gt;0,CONCATENATE("[",A431,"] = true,        --",C431, " / ", B431), ""),"")</f>
        <v/>
      </c>
    </row>
    <row r="432" spans="1:35" x14ac:dyDescent="0.25">
      <c r="Q432" s="3" t="str">
        <f>IF(R432&lt;&gt;"",VLOOKUP(R432,'ESO zone constants'!$E$3:$L$1002,6,FALSE),"")</f>
        <v/>
      </c>
      <c r="AE432" s="31" t="str">
        <f>IF(A432&lt;&gt;"",CONCATENATE("[",A432,"] = {wayshrines={")&amp;IF(M432&lt;&gt;"",CONCATENATE(M432,","),"")&amp;IF(N432&lt;&gt;"",CONCATENATE(N432,","),"")&amp;IF(O432&lt;&gt;"",CONCATENATE(O432,","),"")&amp;CONCATENATE("}")&amp;IF(VALUE(P432)&gt;0,CONCATENATE(", traitsNeeded=",P432),"")&amp;CONCATENATE(", dlcId=",S432,),"")</f>
        <v/>
      </c>
      <c r="AF432" s="31" t="str">
        <f>IF(A432&lt;&gt;"",IF(Q432&lt;&gt;"",CONCATENATE(", zoneIds={",Q432),"")&amp;IF(W432&lt;&gt;"",CONCATENATE(",",W432),"")&amp;IF(AA432&lt;&gt;"",CONCATENATE(",",AA432),"")&amp;IF(Q432&lt;&gt;"",CONCATENATE("}",""),"")&amp;IF(OR(K432="true",K432="false",K432&lt;&gt;""), CONCATENATE(", veteran=", K432), ""),"")</f>
        <v/>
      </c>
      <c r="AG432" s="31" t="str">
        <f>IF(A432&lt;&gt;"",IF(I432="Trial",", isTrial=true",IF(I432="Arena",", isArena=true", IF(I432="Monster",", isMonster=true",""))) &amp; IF(L432="true", CONCATENATE(", multiTrialSet=true"), ""),"")</f>
        <v/>
      </c>
      <c r="AH432" s="31" t="str">
        <f>IF(C432&lt;&gt;"",CONCATENATE(" --",C432," / ",B432),"")</f>
        <v/>
      </c>
      <c r="AI432" s="31" t="str">
        <f>IF(A432&lt;&gt;"",IF(VALUE(P432)&gt;0,CONCATENATE("[",A432,"] = true,        --",C432, " / ", B432), ""),"")</f>
        <v/>
      </c>
    </row>
    <row r="433" spans="17:35" x14ac:dyDescent="0.25">
      <c r="Q433" s="3" t="str">
        <f>IF(R433&lt;&gt;"",VLOOKUP(R433,'ESO zone constants'!$E$3:$L$1002,6,FALSE),"")</f>
        <v/>
      </c>
      <c r="AE433" s="31" t="str">
        <f>IF(A433&lt;&gt;"",CONCATENATE("[",A433,"] = {wayshrines={")&amp;IF(M433&lt;&gt;"",CONCATENATE(M433,","),"")&amp;IF(N433&lt;&gt;"",CONCATENATE(N433,","),"")&amp;IF(O433&lt;&gt;"",CONCATENATE(O433,","),"")&amp;CONCATENATE("}")&amp;IF(VALUE(P433)&gt;0,CONCATENATE(", traitsNeeded=",P433),"")&amp;CONCATENATE(", dlcId=",S433,),"")</f>
        <v/>
      </c>
      <c r="AF433" s="31" t="str">
        <f>IF(A433&lt;&gt;"",IF(Q433&lt;&gt;"",CONCATENATE(", zoneIds={",Q433),"")&amp;IF(W433&lt;&gt;"",CONCATENATE(",",W433),"")&amp;IF(AA433&lt;&gt;"",CONCATENATE(",",AA433),"")&amp;IF(Q433&lt;&gt;"",CONCATENATE("}",""),"")&amp;IF(OR(K433="true",K433="false",K433&lt;&gt;""), CONCATENATE(", veteran=", K433), ""),"")</f>
        <v/>
      </c>
      <c r="AG433" s="31" t="str">
        <f>IF(A433&lt;&gt;"",IF(I433="Trial",", isTrial=true",IF(I433="Arena",", isArena=true", IF(I433="Monster",", isMonster=true",""))) &amp; IF(L433="true", CONCATENATE(", multiTrialSet=true"), ""),"")</f>
        <v/>
      </c>
      <c r="AH433" s="31" t="str">
        <f>IF(C433&lt;&gt;"",CONCATENATE(" --",C433," / ",B433),"")</f>
        <v/>
      </c>
      <c r="AI433" s="31" t="str">
        <f>IF(A433&lt;&gt;"",IF(VALUE(P433)&gt;0,CONCATENATE("[",A433,"] = true,        --",C433, " / ", B433), ""),"")</f>
        <v/>
      </c>
    </row>
    <row r="434" spans="17:35" x14ac:dyDescent="0.25">
      <c r="Q434" s="3" t="str">
        <f>IF(R434&lt;&gt;"",VLOOKUP(R434,'ESO zone constants'!$E$3:$L$1002,6,FALSE),"")</f>
        <v/>
      </c>
      <c r="AE434" s="31" t="str">
        <f>IF(A434&lt;&gt;"",CONCATENATE("[",A434,"] = {wayshrines={")&amp;IF(M434&lt;&gt;"",CONCATENATE(M434,","),"")&amp;IF(N434&lt;&gt;"",CONCATENATE(N434,","),"")&amp;IF(O434&lt;&gt;"",CONCATENATE(O434,","),"")&amp;CONCATENATE("}")&amp;IF(VALUE(P434)&gt;0,CONCATENATE(", traitsNeeded=",P434),"")&amp;CONCATENATE(", dlcId=",S434,),"")</f>
        <v/>
      </c>
      <c r="AF434" s="31" t="str">
        <f>IF(A434&lt;&gt;"",IF(Q434&lt;&gt;"",CONCATENATE(", zoneIds={",Q434),"")&amp;IF(W434&lt;&gt;"",CONCATENATE(",",W434),"")&amp;IF(AA434&lt;&gt;"",CONCATENATE(",",AA434),"")&amp;IF(Q434&lt;&gt;"",CONCATENATE("}",""),"")&amp;IF(OR(K434="true",K434="false",K434&lt;&gt;""), CONCATENATE(", veteran=", K434), ""),"")</f>
        <v/>
      </c>
      <c r="AG434" s="31" t="str">
        <f>IF(A434&lt;&gt;"",IF(I434="Trial",", isTrial=true",IF(I434="Arena",", isArena=true", IF(I434="Monster",", isMonster=true",""))) &amp; IF(L434="true", CONCATENATE(", multiTrialSet=true"), ""),"")</f>
        <v/>
      </c>
      <c r="AH434" s="31" t="str">
        <f>IF(C434&lt;&gt;"",CONCATENATE(" --",C434," / ",B434),"")</f>
        <v/>
      </c>
      <c r="AI434" s="31" t="str">
        <f>IF(A434&lt;&gt;"",IF(VALUE(P434)&gt;0,CONCATENATE("[",A434,"] = true,        --",C434, " / ", B434), ""),"")</f>
        <v/>
      </c>
    </row>
    <row r="435" spans="17:35" x14ac:dyDescent="0.25">
      <c r="Q435" s="3" t="str">
        <f>IF(R435&lt;&gt;"",VLOOKUP(R435,'ESO zone constants'!$E$3:$L$1002,6,FALSE),"")</f>
        <v/>
      </c>
      <c r="AE435" s="31" t="str">
        <f>IF(A435&lt;&gt;"",CONCATENATE("[",A435,"] = {wayshrines={")&amp;IF(M435&lt;&gt;"",CONCATENATE(M435,","),"")&amp;IF(N435&lt;&gt;"",CONCATENATE(N435,","),"")&amp;IF(O435&lt;&gt;"",CONCATENATE(O435,","),"")&amp;CONCATENATE("}")&amp;IF(VALUE(P435)&gt;0,CONCATENATE(", traitsNeeded=",P435),"")&amp;CONCATENATE(", dlcId=",S435,),"")</f>
        <v/>
      </c>
      <c r="AF435" s="31" t="str">
        <f>IF(A435&lt;&gt;"",IF(Q435&lt;&gt;"",CONCATENATE(", zoneIds={",Q435),"")&amp;IF(W435&lt;&gt;"",CONCATENATE(",",W435),"")&amp;IF(AA435&lt;&gt;"",CONCATENATE(",",AA435),"")&amp;IF(Q435&lt;&gt;"",CONCATENATE("}",""),"")&amp;IF(OR(K435="true",K435="false",K435&lt;&gt;""), CONCATENATE(", veteran=", K435), ""),"")</f>
        <v/>
      </c>
      <c r="AG435" s="31" t="str">
        <f>IF(A435&lt;&gt;"",IF(I435="Trial",", isTrial=true",IF(I435="Arena",", isArena=true", IF(I435="Monster",", isMonster=true",""))) &amp; IF(L435="true", CONCATENATE(", multiTrialSet=true"), ""),"")</f>
        <v/>
      </c>
      <c r="AH435" s="31" t="str">
        <f>IF(C435&lt;&gt;"",CONCATENATE(" --",C435," / ",B435),"")</f>
        <v/>
      </c>
      <c r="AI435" s="31" t="str">
        <f>IF(A435&lt;&gt;"",IF(VALUE(P435)&gt;0,CONCATENATE("[",A435,"] = true,        --",C435, " / ", B435), ""),"")</f>
        <v/>
      </c>
    </row>
    <row r="436" spans="17:35" x14ac:dyDescent="0.25">
      <c r="Q436" s="3" t="str">
        <f>IF(R436&lt;&gt;"",VLOOKUP(R436,'ESO zone constants'!$E$3:$L$1002,6,FALSE),"")</f>
        <v/>
      </c>
      <c r="AE436" s="31" t="str">
        <f>IF(A436&lt;&gt;"",CONCATENATE("[",A436,"] = {wayshrines={")&amp;IF(M436&lt;&gt;"",CONCATENATE(M436,","),"")&amp;IF(N436&lt;&gt;"",CONCATENATE(N436,","),"")&amp;IF(O436&lt;&gt;"",CONCATENATE(O436,","),"")&amp;CONCATENATE("}")&amp;IF(VALUE(P436)&gt;0,CONCATENATE(", traitsNeeded=",P436),"")&amp;CONCATENATE(", dlcId=",S436,),"")</f>
        <v/>
      </c>
      <c r="AF436" s="31" t="str">
        <f>IF(A436&lt;&gt;"",IF(Q436&lt;&gt;"",CONCATENATE(", zoneIds={",Q436),"")&amp;IF(W436&lt;&gt;"",CONCATENATE(",",W436),"")&amp;IF(AA436&lt;&gt;"",CONCATENATE(",",AA436),"")&amp;IF(Q436&lt;&gt;"",CONCATENATE("}",""),"")&amp;IF(OR(K436="true",K436="false",K436&lt;&gt;""), CONCATENATE(", veteran=", K436), ""),"")</f>
        <v/>
      </c>
      <c r="AG436" s="31" t="str">
        <f>IF(A436&lt;&gt;"",IF(I436="Trial",", isTrial=true",IF(I436="Arena",", isArena=true", IF(I436="Monster",", isMonster=true",""))) &amp; IF(L436="true", CONCATENATE(", multiTrialSet=true"), ""),"")</f>
        <v/>
      </c>
      <c r="AH436" s="31" t="str">
        <f>IF(C436&lt;&gt;"",CONCATENATE(" --",C436," / ",B436),"")</f>
        <v/>
      </c>
      <c r="AI436" s="31" t="str">
        <f>IF(A436&lt;&gt;"",IF(VALUE(P436)&gt;0,CONCATENATE("[",A436,"] = true,        --",C436, " / ", B436), ""),"")</f>
        <v/>
      </c>
    </row>
    <row r="437" spans="17:35" x14ac:dyDescent="0.25">
      <c r="Q437" s="3" t="str">
        <f>IF(R437&lt;&gt;"",VLOOKUP(R437,'ESO zone constants'!$E$3:$L$1002,6,FALSE),"")</f>
        <v/>
      </c>
      <c r="AE437" s="31" t="str">
        <f>IF(A437&lt;&gt;"",CONCATENATE("[",A437,"] = {wayshrines={")&amp;IF(M437&lt;&gt;"",CONCATENATE(M437,","),"")&amp;IF(N437&lt;&gt;"",CONCATENATE(N437,","),"")&amp;IF(O437&lt;&gt;"",CONCATENATE(O437,","),"")&amp;CONCATENATE("}")&amp;IF(VALUE(P437)&gt;0,CONCATENATE(", traitsNeeded=",P437),"")&amp;CONCATENATE(", dlcId=",S437,),"")</f>
        <v/>
      </c>
      <c r="AF437" s="31" t="str">
        <f>IF(A437&lt;&gt;"",IF(Q437&lt;&gt;"",CONCATENATE(", zoneIds={",Q437),"")&amp;IF(W437&lt;&gt;"",CONCATENATE(",",W437),"")&amp;IF(AA437&lt;&gt;"",CONCATENATE(",",AA437),"")&amp;IF(Q437&lt;&gt;"",CONCATENATE("}",""),"")&amp;IF(OR(K437="true",K437="false",K437&lt;&gt;""), CONCATENATE(", veteran=", K437), ""),"")</f>
        <v/>
      </c>
      <c r="AG437" s="31" t="str">
        <f>IF(A437&lt;&gt;"",IF(I437="Trial",", isTrial=true",IF(I437="Arena",", isArena=true", IF(I437="Monster",", isMonster=true",""))) &amp; IF(L437="true", CONCATENATE(", multiTrialSet=true"), ""),"")</f>
        <v/>
      </c>
      <c r="AH437" s="31" t="str">
        <f>IF(C437&lt;&gt;"",CONCATENATE(" --",C437," / ",B437),"")</f>
        <v/>
      </c>
      <c r="AI437" s="31" t="str">
        <f>IF(A437&lt;&gt;"",IF(VALUE(P437)&gt;0,CONCATENATE("[",A437,"] = true,        --",C437, " / ", B437), ""),"")</f>
        <v/>
      </c>
    </row>
    <row r="438" spans="17:35" x14ac:dyDescent="0.25">
      <c r="Q438" s="3" t="str">
        <f>IF(R438&lt;&gt;"",VLOOKUP(R438,'ESO zone constants'!$E$3:$L$1002,6,FALSE),"")</f>
        <v/>
      </c>
      <c r="AE438" s="31" t="str">
        <f>IF(A438&lt;&gt;"",CONCATENATE("[",A438,"] = {wayshrines={")&amp;IF(M438&lt;&gt;"",CONCATENATE(M438,","),"")&amp;IF(N438&lt;&gt;"",CONCATENATE(N438,","),"")&amp;IF(O438&lt;&gt;"",CONCATENATE(O438,","),"")&amp;CONCATENATE("}")&amp;IF(VALUE(P438)&gt;0,CONCATENATE(", traitsNeeded=",P438),"")&amp;CONCATENATE(", dlcId=",S438,),"")</f>
        <v/>
      </c>
      <c r="AF438" s="31" t="str">
        <f>IF(A438&lt;&gt;"",IF(Q438&lt;&gt;"",CONCATENATE(", zoneIds={",Q438),"")&amp;IF(W438&lt;&gt;"",CONCATENATE(",",W438),"")&amp;IF(AA438&lt;&gt;"",CONCATENATE(",",AA438),"")&amp;IF(Q438&lt;&gt;"",CONCATENATE("}",""),"")&amp;IF(OR(K438="true",K438="false",K438&lt;&gt;""), CONCATENATE(", veteran=", K438), ""),"")</f>
        <v/>
      </c>
      <c r="AG438" s="31" t="str">
        <f>IF(A438&lt;&gt;"",IF(I438="Trial",", isTrial=true",IF(I438="Arena",", isArena=true", IF(I438="Monster",", isMonster=true",""))) &amp; IF(L438="true", CONCATENATE(", multiTrialSet=true"), ""),"")</f>
        <v/>
      </c>
      <c r="AH438" s="31" t="str">
        <f>IF(C438&lt;&gt;"",CONCATENATE(" --",C438," / ",B438),"")</f>
        <v/>
      </c>
      <c r="AI438" s="31" t="str">
        <f>IF(A438&lt;&gt;"",IF(VALUE(P438)&gt;0,CONCATENATE("[",A438,"] = true,        --",C438, " / ", B438), ""),"")</f>
        <v/>
      </c>
    </row>
    <row r="439" spans="17:35" x14ac:dyDescent="0.25">
      <c r="Q439" s="3" t="str">
        <f>IF(R439&lt;&gt;"",VLOOKUP(R439,'ESO zone constants'!$E$3:$L$1002,6,FALSE),"")</f>
        <v/>
      </c>
      <c r="AE439" s="31" t="str">
        <f>IF(A439&lt;&gt;"",CONCATENATE("[",A439,"] = {wayshrines={")&amp;IF(M439&lt;&gt;"",CONCATENATE(M439,","),"")&amp;IF(N439&lt;&gt;"",CONCATENATE(N439,","),"")&amp;IF(O439&lt;&gt;"",CONCATENATE(O439,","),"")&amp;CONCATENATE("}")&amp;IF(VALUE(P439)&gt;0,CONCATENATE(", traitsNeeded=",P439),"")&amp;CONCATENATE(", dlcId=",S439,),"")</f>
        <v/>
      </c>
      <c r="AF439" s="31" t="str">
        <f>IF(A439&lt;&gt;"",IF(Q439&lt;&gt;"",CONCATENATE(", zoneIds={",Q439),"")&amp;IF(W439&lt;&gt;"",CONCATENATE(",",W439),"")&amp;IF(AA439&lt;&gt;"",CONCATENATE(",",AA439),"")&amp;IF(Q439&lt;&gt;"",CONCATENATE("}",""),"")&amp;IF(OR(K439="true",K439="false",K439&lt;&gt;""), CONCATENATE(", veteran=", K439), ""),"")</f>
        <v/>
      </c>
      <c r="AG439" s="31" t="str">
        <f>IF(A439&lt;&gt;"",IF(I439="Trial",", isTrial=true",IF(I439="Arena",", isArena=true", IF(I439="Monster",", isMonster=true",""))) &amp; IF(L439="true", CONCATENATE(", multiTrialSet=true"), ""),"")</f>
        <v/>
      </c>
      <c r="AH439" s="31" t="str">
        <f>IF(C439&lt;&gt;"",CONCATENATE(" --",C439," / ",B439),"")</f>
        <v/>
      </c>
      <c r="AI439" s="31" t="str">
        <f>IF(A439&lt;&gt;"",IF(VALUE(P439)&gt;0,CONCATENATE("[",A439,"] = true,        --",C439, " / ", B439), ""),"")</f>
        <v/>
      </c>
    </row>
    <row r="440" spans="17:35" x14ac:dyDescent="0.25">
      <c r="Q440" s="3" t="str">
        <f>IF(R440&lt;&gt;"",VLOOKUP(R440,'ESO zone constants'!$E$3:$L$1002,6,FALSE),"")</f>
        <v/>
      </c>
      <c r="AE440" s="31" t="str">
        <f>IF(A440&lt;&gt;"",CONCATENATE("[",A440,"] = {wayshrines={")&amp;IF(M440&lt;&gt;"",CONCATENATE(M440,","),"")&amp;IF(N440&lt;&gt;"",CONCATENATE(N440,","),"")&amp;IF(O440&lt;&gt;"",CONCATENATE(O440,","),"")&amp;CONCATENATE("}")&amp;IF(VALUE(P440)&gt;0,CONCATENATE(", traitsNeeded=",P440),"")&amp;CONCATENATE(", dlcId=",S440,),"")</f>
        <v/>
      </c>
      <c r="AF440" s="31" t="str">
        <f>IF(A440&lt;&gt;"",IF(Q440&lt;&gt;"",CONCATENATE(", zoneIds={",Q440),"")&amp;IF(W440&lt;&gt;"",CONCATENATE(",",W440),"")&amp;IF(AA440&lt;&gt;"",CONCATENATE(",",AA440),"")&amp;IF(Q440&lt;&gt;"",CONCATENATE("}",""),"")&amp;IF(OR(K440="true",K440="false",K440&lt;&gt;""), CONCATENATE(", veteran=", K440), ""),"")</f>
        <v/>
      </c>
      <c r="AG440" s="31" t="str">
        <f>IF(A440&lt;&gt;"",IF(I440="Trial",", isTrial=true",IF(I440="Arena",", isArena=true", IF(I440="Monster",", isMonster=true",""))) &amp; IF(L440="true", CONCATENATE(", multiTrialSet=true"), ""),"")</f>
        <v/>
      </c>
      <c r="AH440" s="31" t="str">
        <f>IF(C440&lt;&gt;"",CONCATENATE(" --",C440," / ",B440),"")</f>
        <v/>
      </c>
      <c r="AI440" s="31" t="str">
        <f>IF(A440&lt;&gt;"",IF(VALUE(P440)&gt;0,CONCATENATE("[",A440,"] = true,        --",C440, " / ", B440), ""),"")</f>
        <v/>
      </c>
    </row>
    <row r="441" spans="17:35" x14ac:dyDescent="0.25">
      <c r="Q441" s="3" t="str">
        <f>IF(R441&lt;&gt;"",VLOOKUP(R441,'ESO zone constants'!$E$3:$L$1002,6,FALSE),"")</f>
        <v/>
      </c>
      <c r="AE441" s="31" t="str">
        <f>IF(A441&lt;&gt;"",CONCATENATE("[",A441,"] = {wayshrines={")&amp;IF(M441&lt;&gt;"",CONCATENATE(M441,","),"")&amp;IF(N441&lt;&gt;"",CONCATENATE(N441,","),"")&amp;IF(O441&lt;&gt;"",CONCATENATE(O441,","),"")&amp;CONCATENATE("}")&amp;IF(VALUE(P441)&gt;0,CONCATENATE(", traitsNeeded=",P441),"")&amp;CONCATENATE(", dlcId=",S441,),"")</f>
        <v/>
      </c>
      <c r="AF441" s="31" t="str">
        <f>IF(A441&lt;&gt;"",IF(Q441&lt;&gt;"",CONCATENATE(", zoneIds={",Q441),"")&amp;IF(W441&lt;&gt;"",CONCATENATE(",",W441),"")&amp;IF(AA441&lt;&gt;"",CONCATENATE(",",AA441),"")&amp;IF(Q441&lt;&gt;"",CONCATENATE("}",""),"")&amp;IF(OR(K441="true",K441="false",K441&lt;&gt;""), CONCATENATE(", veteran=", K441), ""),"")</f>
        <v/>
      </c>
      <c r="AG441" s="31" t="str">
        <f>IF(A441&lt;&gt;"",IF(I441="Trial",", isTrial=true",IF(I441="Arena",", isArena=true", IF(I441="Monster",", isMonster=true",""))) &amp; IF(L441="true", CONCATENATE(", multiTrialSet=true"), ""),"")</f>
        <v/>
      </c>
      <c r="AH441" s="31" t="str">
        <f>IF(C441&lt;&gt;"",CONCATENATE(" --",C441," / ",B441),"")</f>
        <v/>
      </c>
      <c r="AI441" s="31" t="str">
        <f>IF(A441&lt;&gt;"",IF(VALUE(P441)&gt;0,CONCATENATE("[",A441,"] = true,        --",C441, " / ", B441), ""),"")</f>
        <v/>
      </c>
    </row>
    <row r="442" spans="17:35" x14ac:dyDescent="0.25">
      <c r="Q442" s="3" t="str">
        <f>IF(R442&lt;&gt;"",VLOOKUP(R442,'ESO zone constants'!$E$3:$L$1002,6,FALSE),"")</f>
        <v/>
      </c>
      <c r="AE442" s="31" t="str">
        <f>IF(A442&lt;&gt;"",CONCATENATE("[",A442,"] = {wayshrines={")&amp;IF(M442&lt;&gt;"",CONCATENATE(M442,","),"")&amp;IF(N442&lt;&gt;"",CONCATENATE(N442,","),"")&amp;IF(O442&lt;&gt;"",CONCATENATE(O442,","),"")&amp;CONCATENATE("}")&amp;IF(VALUE(P442)&gt;0,CONCATENATE(", traitsNeeded=",P442),"")&amp;CONCATENATE(", dlcId=",S442,),"")</f>
        <v/>
      </c>
      <c r="AF442" s="31" t="str">
        <f>IF(A442&lt;&gt;"",IF(Q442&lt;&gt;"",CONCATENATE(", zoneIds={",Q442),"")&amp;IF(W442&lt;&gt;"",CONCATENATE(",",W442),"")&amp;IF(AA442&lt;&gt;"",CONCATENATE(",",AA442),"")&amp;IF(Q442&lt;&gt;"",CONCATENATE("}",""),"")&amp;IF(OR(K442="true",K442="false",K442&lt;&gt;""), CONCATENATE(", veteran=", K442), ""),"")</f>
        <v/>
      </c>
      <c r="AG442" s="31" t="str">
        <f>IF(A442&lt;&gt;"",IF(I442="Trial",", isTrial=true",IF(I442="Arena",", isArena=true", IF(I442="Monster",", isMonster=true",""))) &amp; IF(L442="true", CONCATENATE(", multiTrialSet=true"), ""),"")</f>
        <v/>
      </c>
      <c r="AH442" s="31" t="str">
        <f>IF(C442&lt;&gt;"",CONCATENATE(" --",C442," / ",B442),"")</f>
        <v/>
      </c>
      <c r="AI442" s="31" t="str">
        <f>IF(A442&lt;&gt;"",IF(VALUE(P442)&gt;0,CONCATENATE("[",A442,"] = true,        --",C442, " / ", B442), ""),"")</f>
        <v/>
      </c>
    </row>
    <row r="443" spans="17:35" x14ac:dyDescent="0.25">
      <c r="Q443" s="3" t="str">
        <f>IF(R443&lt;&gt;"",VLOOKUP(R443,'ESO zone constants'!$E$3:$L$1002,6,FALSE),"")</f>
        <v/>
      </c>
      <c r="AE443" s="31" t="str">
        <f>IF(A443&lt;&gt;"",CONCATENATE("[",A443,"] = {wayshrines={")&amp;IF(M443&lt;&gt;"",CONCATENATE(M443,","),"")&amp;IF(N443&lt;&gt;"",CONCATENATE(N443,","),"")&amp;IF(O443&lt;&gt;"",CONCATENATE(O443,","),"")&amp;CONCATENATE("}")&amp;IF(VALUE(P443)&gt;0,CONCATENATE(", traitsNeeded=",P443),"")&amp;CONCATENATE(", dlcId=",S443,),"")</f>
        <v/>
      </c>
      <c r="AF443" s="31" t="str">
        <f>IF(A443&lt;&gt;"",IF(Q443&lt;&gt;"",CONCATENATE(", zoneIds={",Q443),"")&amp;IF(W443&lt;&gt;"",CONCATENATE(",",W443),"")&amp;IF(AA443&lt;&gt;"",CONCATENATE(",",AA443),"")&amp;IF(Q443&lt;&gt;"",CONCATENATE("}",""),"")&amp;IF(OR(K443="true",K443="false",K443&lt;&gt;""), CONCATENATE(", veteran=", K443), ""),"")</f>
        <v/>
      </c>
      <c r="AG443" s="31" t="str">
        <f>IF(A443&lt;&gt;"",IF(I443="Trial",", isTrial=true",IF(I443="Arena",", isArena=true", IF(I443="Monster",", isMonster=true",""))) &amp; IF(L443="true", CONCATENATE(", multiTrialSet=true"), ""),"")</f>
        <v/>
      </c>
      <c r="AH443" s="31" t="str">
        <f>IF(C443&lt;&gt;"",CONCATENATE(" --",C443," / ",B443),"")</f>
        <v/>
      </c>
      <c r="AI443" s="31" t="str">
        <f>IF(A443&lt;&gt;"",IF(VALUE(P443)&gt;0,CONCATENATE("[",A443,"] = true,        --",C443, " / ", B443), ""),"")</f>
        <v/>
      </c>
    </row>
    <row r="444" spans="17:35" x14ac:dyDescent="0.25">
      <c r="Q444" s="3" t="str">
        <f>IF(R444&lt;&gt;"",VLOOKUP(R444,'ESO zone constants'!$E$3:$L$1002,6,FALSE),"")</f>
        <v/>
      </c>
      <c r="AE444" s="31" t="str">
        <f>IF(A444&lt;&gt;"",CONCATENATE("[",A444,"] = {wayshrines={")&amp;IF(M444&lt;&gt;"",CONCATENATE(M444,","),"")&amp;IF(N444&lt;&gt;"",CONCATENATE(N444,","),"")&amp;IF(O444&lt;&gt;"",CONCATENATE(O444,","),"")&amp;CONCATENATE("}")&amp;IF(VALUE(P444)&gt;0,CONCATENATE(", traitsNeeded=",P444),"")&amp;CONCATENATE(", dlcId=",S444,),"")</f>
        <v/>
      </c>
      <c r="AF444" s="31" t="str">
        <f>IF(A444&lt;&gt;"",IF(Q444&lt;&gt;"",CONCATENATE(", zoneIds={",Q444),"")&amp;IF(W444&lt;&gt;"",CONCATENATE(",",W444),"")&amp;IF(AA444&lt;&gt;"",CONCATENATE(",",AA444),"")&amp;IF(Q444&lt;&gt;"",CONCATENATE("}",""),"")&amp;IF(OR(K444="true",K444="false",K444&lt;&gt;""), CONCATENATE(", veteran=", K444), ""),"")</f>
        <v/>
      </c>
      <c r="AG444" s="31" t="str">
        <f>IF(A444&lt;&gt;"",IF(I444="Trial",", isTrial=true",IF(I444="Arena",", isArena=true", IF(I444="Monster",", isMonster=true",""))) &amp; IF(L444="true", CONCATENATE(", multiTrialSet=true"), ""),"")</f>
        <v/>
      </c>
      <c r="AH444" s="31" t="str">
        <f>IF(C444&lt;&gt;"",CONCATENATE(" --",C444," / ",B444),"")</f>
        <v/>
      </c>
      <c r="AI444" s="31" t="str">
        <f>IF(A444&lt;&gt;"",IF(VALUE(P444)&gt;0,CONCATENATE("[",A444,"] = true,        --",C444, " / ", B444), ""),"")</f>
        <v/>
      </c>
    </row>
    <row r="445" spans="17:35" x14ac:dyDescent="0.25">
      <c r="Q445" s="3" t="str">
        <f>IF(R445&lt;&gt;"",VLOOKUP(R445,'ESO zone constants'!$E$3:$L$1002,6,FALSE),"")</f>
        <v/>
      </c>
      <c r="AE445" s="31" t="str">
        <f>IF(A445&lt;&gt;"",CONCATENATE("[",A445,"] = {wayshrines={")&amp;IF(M445&lt;&gt;"",CONCATENATE(M445,","),"")&amp;IF(N445&lt;&gt;"",CONCATENATE(N445,","),"")&amp;IF(O445&lt;&gt;"",CONCATENATE(O445,","),"")&amp;CONCATENATE("}")&amp;IF(VALUE(P445)&gt;0,CONCATENATE(", traitsNeeded=",P445),"")&amp;CONCATENATE(", dlcId=",S445,),"")</f>
        <v/>
      </c>
      <c r="AF445" s="31" t="str">
        <f>IF(A445&lt;&gt;"",IF(Q445&lt;&gt;"",CONCATENATE(", zoneIds={",Q445),"")&amp;IF(W445&lt;&gt;"",CONCATENATE(",",W445),"")&amp;IF(AA445&lt;&gt;"",CONCATENATE(",",AA445),"")&amp;IF(Q445&lt;&gt;"",CONCATENATE("}",""),"")&amp;IF(OR(K445="true",K445="false",K445&lt;&gt;""), CONCATENATE(", veteran=", K445), ""),"")</f>
        <v/>
      </c>
      <c r="AG445" s="31" t="str">
        <f>IF(A445&lt;&gt;"",IF(I445="Trial",", isTrial=true",IF(I445="Arena",", isArena=true", IF(I445="Monster",", isMonster=true",""))) &amp; IF(L445="true", CONCATENATE(", multiTrialSet=true"), ""),"")</f>
        <v/>
      </c>
      <c r="AH445" s="31" t="str">
        <f>IF(C445&lt;&gt;"",CONCATENATE(" --",C445," / ",B445),"")</f>
        <v/>
      </c>
      <c r="AI445" s="31" t="str">
        <f>IF(A445&lt;&gt;"",IF(VALUE(P445)&gt;0,CONCATENATE("[",A445,"] = true,        --",C445, " / ", B445), ""),"")</f>
        <v/>
      </c>
    </row>
    <row r="446" spans="17:35" x14ac:dyDescent="0.25">
      <c r="Q446" s="3" t="str">
        <f>IF(R446&lt;&gt;"",VLOOKUP(R446,'ESO zone constants'!$E$3:$L$1002,6,FALSE),"")</f>
        <v/>
      </c>
      <c r="AE446" s="31" t="str">
        <f>IF(A446&lt;&gt;"",CONCATENATE("[",A446,"] = {wayshrines={")&amp;IF(M446&lt;&gt;"",CONCATENATE(M446,","),"")&amp;IF(N446&lt;&gt;"",CONCATENATE(N446,","),"")&amp;IF(O446&lt;&gt;"",CONCATENATE(O446,","),"")&amp;CONCATENATE("}")&amp;IF(VALUE(P446)&gt;0,CONCATENATE(", traitsNeeded=",P446),"")&amp;CONCATENATE(", dlcId=",S446,),"")</f>
        <v/>
      </c>
      <c r="AF446" s="31" t="str">
        <f>IF(A446&lt;&gt;"",IF(Q446&lt;&gt;"",CONCATENATE(", zoneIds={",Q446),"")&amp;IF(W446&lt;&gt;"",CONCATENATE(",",W446),"")&amp;IF(AA446&lt;&gt;"",CONCATENATE(",",AA446),"")&amp;IF(Q446&lt;&gt;"",CONCATENATE("}",""),"")&amp;IF(OR(K446="true",K446="false",K446&lt;&gt;""), CONCATENATE(", veteran=", K446), ""),"")</f>
        <v/>
      </c>
      <c r="AG446" s="31" t="str">
        <f>IF(A446&lt;&gt;"",IF(I446="Trial",", isTrial=true",IF(I446="Arena",", isArena=true", IF(I446="Monster",", isMonster=true",""))) &amp; IF(L446="true", CONCATENATE(", multiTrialSet=true"), ""),"")</f>
        <v/>
      </c>
      <c r="AH446" s="31" t="str">
        <f>IF(C446&lt;&gt;"",CONCATENATE(" --",C446," / ",B446),"")</f>
        <v/>
      </c>
      <c r="AI446" s="31" t="str">
        <f>IF(A446&lt;&gt;"",IF(VALUE(P446)&gt;0,CONCATENATE("[",A446,"] = true,        --",C446, " / ", B446), ""),"")</f>
        <v/>
      </c>
    </row>
    <row r="447" spans="17:35" x14ac:dyDescent="0.25">
      <c r="Q447" s="3" t="str">
        <f>IF(R447&lt;&gt;"",VLOOKUP(R447,'ESO zone constants'!$E$3:$L$1002,6,FALSE),"")</f>
        <v/>
      </c>
      <c r="AE447" s="31" t="str">
        <f>IF(A447&lt;&gt;"",CONCATENATE("[",A447,"] = {wayshrines={")&amp;IF(M447&lt;&gt;"",CONCATENATE(M447,","),"")&amp;IF(N447&lt;&gt;"",CONCATENATE(N447,","),"")&amp;IF(O447&lt;&gt;"",CONCATENATE(O447,","),"")&amp;CONCATENATE("}")&amp;IF(VALUE(P447)&gt;0,CONCATENATE(", traitsNeeded=",P447),"")&amp;CONCATENATE(", dlcId=",S447,),"")</f>
        <v/>
      </c>
      <c r="AF447" s="31" t="str">
        <f>IF(A447&lt;&gt;"",IF(Q447&lt;&gt;"",CONCATENATE(", zoneIds={",Q447),"")&amp;IF(W447&lt;&gt;"",CONCATENATE(",",W447),"")&amp;IF(AA447&lt;&gt;"",CONCATENATE(",",AA447),"")&amp;IF(Q447&lt;&gt;"",CONCATENATE("}",""),"")&amp;IF(OR(K447="true",K447="false",K447&lt;&gt;""), CONCATENATE(", veteran=", K447), ""),"")</f>
        <v/>
      </c>
      <c r="AG447" s="31" t="str">
        <f>IF(A447&lt;&gt;"",IF(I447="Trial",", isTrial=true",IF(I447="Arena",", isArena=true", IF(I447="Monster",", isMonster=true",""))) &amp; IF(L447="true", CONCATENATE(", multiTrialSet=true"), ""),"")</f>
        <v/>
      </c>
      <c r="AH447" s="31" t="str">
        <f>IF(C447&lt;&gt;"",CONCATENATE(" --",C447," / ",B447),"")</f>
        <v/>
      </c>
      <c r="AI447" s="31" t="str">
        <f>IF(A447&lt;&gt;"",IF(VALUE(P447)&gt;0,CONCATENATE("[",A447,"] = true,        --",C447, " / ", B447), ""),"")</f>
        <v/>
      </c>
    </row>
    <row r="448" spans="17:35" x14ac:dyDescent="0.25">
      <c r="Q448" s="3" t="str">
        <f>IF(R448&lt;&gt;"",VLOOKUP(R448,'ESO zone constants'!$E$3:$L$1002,6,FALSE),"")</f>
        <v/>
      </c>
      <c r="AE448" s="31" t="str">
        <f>IF(A448&lt;&gt;"",CONCATENATE("[",A448,"] = {wayshrines={")&amp;IF(M448&lt;&gt;"",CONCATENATE(M448,","),"")&amp;IF(N448&lt;&gt;"",CONCATENATE(N448,","),"")&amp;IF(O448&lt;&gt;"",CONCATENATE(O448,","),"")&amp;CONCATENATE("}")&amp;IF(VALUE(P448)&gt;0,CONCATENATE(", traitsNeeded=",P448),"")&amp;CONCATENATE(", dlcId=",S448,),"")</f>
        <v/>
      </c>
      <c r="AF448" s="31" t="str">
        <f>IF(A448&lt;&gt;"",IF(Q448&lt;&gt;"",CONCATENATE(", zoneIds={",Q448),"")&amp;IF(W448&lt;&gt;"",CONCATENATE(",",W448),"")&amp;IF(AA448&lt;&gt;"",CONCATENATE(",",AA448),"")&amp;IF(Q448&lt;&gt;"",CONCATENATE("}",""),"")&amp;IF(OR(K448="true",K448="false",K448&lt;&gt;""), CONCATENATE(", veteran=", K448), ""),"")</f>
        <v/>
      </c>
      <c r="AG448" s="31" t="str">
        <f>IF(A448&lt;&gt;"",IF(I448="Trial",", isTrial=true",IF(I448="Arena",", isArena=true", IF(I448="Monster",", isMonster=true",""))) &amp; IF(L448="true", CONCATENATE(", multiTrialSet=true"), ""),"")</f>
        <v/>
      </c>
      <c r="AH448" s="31" t="str">
        <f>IF(C448&lt;&gt;"",CONCATENATE(" --",C448," / ",B448),"")</f>
        <v/>
      </c>
      <c r="AI448" s="31" t="str">
        <f>IF(A448&lt;&gt;"",IF(VALUE(P448)&gt;0,CONCATENATE("[",A448,"] = true,        --",C448, " / ", B448), ""),"")</f>
        <v/>
      </c>
    </row>
    <row r="449" spans="17:35" x14ac:dyDescent="0.25">
      <c r="Q449" s="3" t="str">
        <f>IF(R449&lt;&gt;"",VLOOKUP(R449,'ESO zone constants'!$E$3:$L$1002,6,FALSE),"")</f>
        <v/>
      </c>
      <c r="AE449" s="31" t="str">
        <f>IF(A449&lt;&gt;"",CONCATENATE("[",A449,"] = {wayshrines={")&amp;IF(M449&lt;&gt;"",CONCATENATE(M449,","),"")&amp;IF(N449&lt;&gt;"",CONCATENATE(N449,","),"")&amp;IF(O449&lt;&gt;"",CONCATENATE(O449,","),"")&amp;CONCATENATE("}")&amp;IF(VALUE(P449)&gt;0,CONCATENATE(", traitsNeeded=",P449),"")&amp;CONCATENATE(", dlcId=",S449,),"")</f>
        <v/>
      </c>
      <c r="AF449" s="31" t="str">
        <f>IF(A449&lt;&gt;"",IF(Q449&lt;&gt;"",CONCATENATE(", zoneIds={",Q449),"")&amp;IF(W449&lt;&gt;"",CONCATENATE(",",W449),"")&amp;IF(AA449&lt;&gt;"",CONCATENATE(",",AA449),"")&amp;IF(Q449&lt;&gt;"",CONCATENATE("}",""),"")&amp;IF(OR(K449="true",K449="false",K449&lt;&gt;""), CONCATENATE(", veteran=", K449), ""),"")</f>
        <v/>
      </c>
      <c r="AG449" s="31" t="str">
        <f>IF(A449&lt;&gt;"",IF(I449="Trial",", isTrial=true",IF(I449="Arena",", isArena=true", IF(I449="Monster",", isMonster=true",""))) &amp; IF(L449="true", CONCATENATE(", multiTrialSet=true"), ""),"")</f>
        <v/>
      </c>
      <c r="AH449" s="31" t="str">
        <f>IF(C449&lt;&gt;"",CONCATENATE(" --",C449," / ",B449),"")</f>
        <v/>
      </c>
      <c r="AI449" s="31" t="str">
        <f>IF(A449&lt;&gt;"",IF(VALUE(P449)&gt;0,CONCATENATE("[",A449,"] = true,        --",C449, " / ", B449), ""),"")</f>
        <v/>
      </c>
    </row>
    <row r="450" spans="17:35" x14ac:dyDescent="0.25">
      <c r="Q450" s="3" t="str">
        <f>IF(R450&lt;&gt;"",VLOOKUP(R450,'ESO zone constants'!$E$3:$L$1002,6,FALSE),"")</f>
        <v/>
      </c>
      <c r="AE450" s="31" t="str">
        <f>IF(A450&lt;&gt;"",CONCATENATE("[",A450,"] = {wayshrines={")&amp;IF(M450&lt;&gt;"",CONCATENATE(M450,","),"")&amp;IF(N450&lt;&gt;"",CONCATENATE(N450,","),"")&amp;IF(O450&lt;&gt;"",CONCATENATE(O450,","),"")&amp;CONCATENATE("}")&amp;IF(VALUE(P450)&gt;0,CONCATENATE(", traitsNeeded=",P450),"")&amp;CONCATENATE(", dlcId=",S450,),"")</f>
        <v/>
      </c>
      <c r="AF450" s="31" t="str">
        <f>IF(A450&lt;&gt;"",IF(Q450&lt;&gt;"",CONCATENATE(", zoneIds={",Q450),"")&amp;IF(W450&lt;&gt;"",CONCATENATE(",",W450),"")&amp;IF(AA450&lt;&gt;"",CONCATENATE(",",AA450),"")&amp;IF(Q450&lt;&gt;"",CONCATENATE("}",""),"")&amp;IF(OR(K450="true",K450="false",K450&lt;&gt;""), CONCATENATE(", veteran=", K450), ""),"")</f>
        <v/>
      </c>
      <c r="AG450" s="31" t="str">
        <f>IF(A450&lt;&gt;"",IF(I450="Trial",", isTrial=true",IF(I450="Arena",", isArena=true", IF(I450="Monster",", isMonster=true",""))) &amp; IF(L450="true", CONCATENATE(", multiTrialSet=true"), ""),"")</f>
        <v/>
      </c>
      <c r="AI450" s="31" t="str">
        <f>IF(A450&lt;&gt;"",IF(VALUE(P450)&gt;0,CONCATENATE("[",A450,"] = true,        --",C450, " / ", B450), ""),"")</f>
        <v/>
      </c>
    </row>
    <row r="451" spans="17:35" x14ac:dyDescent="0.25">
      <c r="Q451" s="3" t="str">
        <f>IF(R451&lt;&gt;"",VLOOKUP(R451,'ESO zone constants'!$E$3:$L$1002,6,FALSE),"")</f>
        <v/>
      </c>
      <c r="AE451" s="31" t="str">
        <f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dlcId=",S451,),"")</f>
        <v/>
      </c>
      <c r="AF451" s="31" t="str">
        <f>IF(A451&lt;&gt;"",IF(Q451&lt;&gt;"",CONCATENATE(", zoneIds={",Q451),"")&amp;IF(W451&lt;&gt;"",CONCATENATE(",",W451),"")&amp;IF(AA451&lt;&gt;"",CONCATENATE(",",AA451),"")&amp;IF(Q451&lt;&gt;"",CONCATENATE("}",""),"")&amp;IF(OR(K451="true",K451="false",K451&lt;&gt;""), CONCATENATE(", veteran=", K451), ""),"")</f>
        <v/>
      </c>
      <c r="AG451" s="31" t="str">
        <f>IF(A451&lt;&gt;"",IF(I451="Trial",", isTrial=true",IF(I451="Arena",", isArena=true", IF(I451="Monster",", isMonster=true",""))) &amp; IF(L451="true", CONCATENATE(", multiTrialSet=true"), ""),"")</f>
        <v/>
      </c>
      <c r="AI451" s="31" t="str">
        <f>IF(A451&lt;&gt;"",IF(VALUE(P451)&gt;0,CONCATENATE("[",A451,"] = true,        --",C451, " / ", B451), ""),"")</f>
        <v/>
      </c>
    </row>
    <row r="452" spans="17:35" x14ac:dyDescent="0.25">
      <c r="Q452" s="3" t="str">
        <f>IF(R452&lt;&gt;"",VLOOKUP(R452,'ESO zone constants'!$E$3:$L$1002,6,FALSE),"")</f>
        <v/>
      </c>
      <c r="AE452" s="31" t="str">
        <f>IF(A452&lt;&gt;"",CONCATENATE("[",A452,"] = {wayshrines={")&amp;IF(M452&lt;&gt;"",CONCATENATE(M452,","),"")&amp;IF(N452&lt;&gt;"",CONCATENATE(N452,","),"")&amp;IF(O452&lt;&gt;"",CONCATENATE(O452,","),"")&amp;CONCATENATE("}")&amp;IF(VALUE(P452)&gt;0,CONCATENATE(", traitsNeeded=",P452),"")&amp;CONCATENATE(", dlcId=",S452,),"")</f>
        <v/>
      </c>
      <c r="AF452" s="31" t="str">
        <f>IF(A452&lt;&gt;"",IF(Q452&lt;&gt;"",CONCATENATE(", zoneIds={",Q452),"")&amp;IF(W452&lt;&gt;"",CONCATENATE(",",W452),"")&amp;IF(AA452&lt;&gt;"",CONCATENATE(",",AA452),"")&amp;IF(Q452&lt;&gt;"",CONCATENATE("}",""),"")&amp;IF(OR(K452="true",K452="false",K452&lt;&gt;""), CONCATENATE(", veteran=", K452), ""),"")</f>
        <v/>
      </c>
      <c r="AG452" s="31" t="str">
        <f>IF(A452&lt;&gt;"",IF(I452="Trial",", isTrial=true",IF(I452="Arena",", isArena=true", IF(I452="Monster",", isMonster=true",""))) &amp; IF(L452="true", CONCATENATE(", multiTrialSet=true"), ""),"")</f>
        <v/>
      </c>
      <c r="AI452" s="31" t="str">
        <f>IF(A452&lt;&gt;"",IF(VALUE(P452)&gt;0,CONCATENATE("[",A452,"] = true,        --",C452, " / ", B452), ""),"")</f>
        <v/>
      </c>
    </row>
    <row r="453" spans="17:35" x14ac:dyDescent="0.25">
      <c r="Q453" s="3" t="str">
        <f>IF(R453&lt;&gt;"",VLOOKUP(R453,'ESO zone constants'!$E$3:$L$1002,6,FALSE),"")</f>
        <v/>
      </c>
      <c r="AE453" s="31" t="str">
        <f>IF(A453&lt;&gt;"",CONCATENATE("[",A453,"] = {wayshrines={")&amp;IF(M453&lt;&gt;"",CONCATENATE(M453,","),"")&amp;IF(N453&lt;&gt;"",CONCATENATE(N453,","),"")&amp;IF(O453&lt;&gt;"",CONCATENATE(O453,","),"")&amp;CONCATENATE("}")&amp;IF(VALUE(P453)&gt;0,CONCATENATE(", traitsNeeded=",P453),"")&amp;CONCATENATE(", dlcId=",S453,),"")</f>
        <v/>
      </c>
      <c r="AF453" s="31" t="str">
        <f>IF(A453&lt;&gt;"",IF(Q453&lt;&gt;"",CONCATENATE(", zoneIds={",Q453),"")&amp;IF(W453&lt;&gt;"",CONCATENATE(",",W453),"")&amp;IF(AA453&lt;&gt;"",CONCATENATE(",",AA453),"")&amp;IF(Q453&lt;&gt;"",CONCATENATE("}",""),"")&amp;IF(OR(K453="true",K453="false",K453&lt;&gt;""), CONCATENATE(", veteran=", K453), ""),"")</f>
        <v/>
      </c>
      <c r="AG453" s="31" t="str">
        <f>IF(A453&lt;&gt;"",IF(I453="Trial",", isTrial=true",IF(I453="Arena",", isArena=true", IF(I453="Monster",", isMonster=true",""))) &amp; IF(L453="true", CONCATENATE(", multiTrialSet=true"), ""),"")</f>
        <v/>
      </c>
      <c r="AI453" s="31" t="str">
        <f>IF(A453&lt;&gt;"",IF(VALUE(P453)&gt;0,CONCATENATE("[",A453,"] = true,        --",C453, " / ", B453), ""),"")</f>
        <v/>
      </c>
    </row>
    <row r="454" spans="17:35" x14ac:dyDescent="0.25">
      <c r="Q454" s="3" t="str">
        <f>IF(R454&lt;&gt;"",VLOOKUP(R454,'ESO zone constants'!$E$3:$L$1002,6,FALSE),"")</f>
        <v/>
      </c>
      <c r="AE454" s="31" t="str">
        <f>IF(A454&lt;&gt;"",CONCATENATE("[",A454,"] = {wayshrines={")&amp;IF(M454&lt;&gt;"",CONCATENATE(M454,","),"")&amp;IF(N454&lt;&gt;"",CONCATENATE(N454,","),"")&amp;IF(O454&lt;&gt;"",CONCATENATE(O454,","),"")&amp;CONCATENATE("}")&amp;IF(VALUE(P454)&gt;0,CONCATENATE(", traitsNeeded=",P454),"")&amp;CONCATENATE(", dlcId=",S454,),"")</f>
        <v/>
      </c>
      <c r="AF454" s="31" t="str">
        <f>IF(A454&lt;&gt;"",IF(Q454&lt;&gt;"",CONCATENATE(", zoneIds={",Q454),"")&amp;IF(W454&lt;&gt;"",CONCATENATE(",",W454),"")&amp;IF(AA454&lt;&gt;"",CONCATENATE(",",AA454),"")&amp;IF(Q454&lt;&gt;"",CONCATENATE("}",""),"")&amp;IF(OR(K454="true",K454="false",K454&lt;&gt;""), CONCATENATE(", veteran=", K454), ""),"")</f>
        <v/>
      </c>
      <c r="AG454" s="31" t="str">
        <f>IF(A454&lt;&gt;"",IF(I454="Trial",", isTrial=true",IF(I454="Arena",", isArena=true", IF(I454="Monster",", isMonster=true",""))) &amp; IF(L454="true", CONCATENATE(", multiTrialSet=true"), ""),"")</f>
        <v/>
      </c>
      <c r="AI454" s="31" t="str">
        <f>IF(A454&lt;&gt;"",IF(VALUE(P454)&gt;0,CONCATENATE("[",A454,"] = true,        --",C454, " / ", B454), ""),"")</f>
        <v/>
      </c>
    </row>
    <row r="455" spans="17:35" x14ac:dyDescent="0.25">
      <c r="Q455" s="3" t="str">
        <f>IF(R455&lt;&gt;"",VLOOKUP(R455,'ESO zone constants'!$E$3:$L$1002,6,FALSE),"")</f>
        <v/>
      </c>
      <c r="AE455" s="31" t="str">
        <f>IF(A455&lt;&gt;"",CONCATENATE("[",A455,"] = {wayshrines={")&amp;IF(M455&lt;&gt;"",CONCATENATE(M455,","),"")&amp;IF(N455&lt;&gt;"",CONCATENATE(N455,","),"")&amp;IF(O455&lt;&gt;"",CONCATENATE(O455,","),"")&amp;CONCATENATE("}")&amp;IF(VALUE(P455)&gt;0,CONCATENATE(", traitsNeeded=",P455),"")&amp;CONCATENATE(", dlcId=",S455,),"")</f>
        <v/>
      </c>
      <c r="AF455" s="31" t="str">
        <f>IF(A455&lt;&gt;"",IF(Q455&lt;&gt;"",CONCATENATE(", zoneIds={",Q455),"")&amp;IF(W455&lt;&gt;"",CONCATENATE(",",W455),"")&amp;IF(AA455&lt;&gt;"",CONCATENATE(",",AA455),"")&amp;IF(Q455&lt;&gt;"",CONCATENATE("}",""),"")&amp;IF(OR(K455="true",K455="false",K455&lt;&gt;""), CONCATENATE(", veteran=", K455), ""),"")</f>
        <v/>
      </c>
      <c r="AG455" s="31" t="str">
        <f>IF(A455&lt;&gt;"",IF(I455="Trial",", isTrial=true",IF(I455="Arena",", isArena=true", IF(I455="Monster",", isMonster=true",""))) &amp; IF(L455="true", CONCATENATE(", multiTrialSet=true"), ""),"")</f>
        <v/>
      </c>
      <c r="AI455" s="31" t="str">
        <f>IF(A455&lt;&gt;"",IF(VALUE(P455)&gt;0,CONCATENATE("[",A455,"] = true,        --",C455, " / ", B455), ""),"")</f>
        <v/>
      </c>
    </row>
    <row r="456" spans="17:35" x14ac:dyDescent="0.25">
      <c r="Q456" s="3" t="str">
        <f>IF(R456&lt;&gt;"",VLOOKUP(R456,'ESO zone constants'!$E$3:$L$1002,6,FALSE),"")</f>
        <v/>
      </c>
      <c r="AE456" s="31" t="str">
        <f>IF(A456&lt;&gt;"",CONCATENATE("[",A456,"] = {wayshrines={")&amp;IF(M456&lt;&gt;"",CONCATENATE(M456,","),"")&amp;IF(N456&lt;&gt;"",CONCATENATE(N456,","),"")&amp;IF(O456&lt;&gt;"",CONCATENATE(O456,","),"")&amp;CONCATENATE("}")&amp;IF(VALUE(P456)&gt;0,CONCATENATE(", traitsNeeded=",P456),"")&amp;CONCATENATE(", dlcId=",S456,),"")</f>
        <v/>
      </c>
      <c r="AF456" s="31" t="str">
        <f>IF(A456&lt;&gt;"",IF(Q456&lt;&gt;"",CONCATENATE(", zoneIds={",Q456),"")&amp;IF(W456&lt;&gt;"",CONCATENATE(",",W456),"")&amp;IF(AA456&lt;&gt;"",CONCATENATE(",",AA456),"")&amp;IF(Q456&lt;&gt;"",CONCATENATE("}",""),"")&amp;IF(OR(K456="true",K456="false",K456&lt;&gt;""), CONCATENATE(", veteran=", K456), ""),"")</f>
        <v/>
      </c>
      <c r="AG456" s="31" t="str">
        <f>IF(A456&lt;&gt;"",IF(I456="Trial",", isTrial=true",IF(I456="Arena",", isArena=true", IF(I456="Monster",", isMonster=true",""))) &amp; IF(L456="true", CONCATENATE(", multiTrialSet=true"), ""),"")</f>
        <v/>
      </c>
      <c r="AI456" s="31" t="str">
        <f>IF(A456&lt;&gt;"",IF(VALUE(P456)&gt;0,CONCATENATE("[",A456,"] = true,        --",C456, " / ", B456), ""),"")</f>
        <v/>
      </c>
    </row>
    <row r="457" spans="17:35" x14ac:dyDescent="0.25">
      <c r="Q457" s="3" t="str">
        <f>IF(R457&lt;&gt;"",VLOOKUP(R457,'ESO zone constants'!$E$3:$L$1002,6,FALSE),"")</f>
        <v/>
      </c>
      <c r="AE457" s="31" t="str">
        <f>IF(A457&lt;&gt;"",CONCATENATE("[",A457,"] = {wayshrines={")&amp;IF(M457&lt;&gt;"",CONCATENATE(M457,","),"")&amp;IF(N457&lt;&gt;"",CONCATENATE(N457,","),"")&amp;IF(O457&lt;&gt;"",CONCATENATE(O457,","),"")&amp;CONCATENATE("}")&amp;IF(VALUE(P457)&gt;0,CONCATENATE(", traitsNeeded=",P457),"")&amp;CONCATENATE(", dlcId=",S457,),"")</f>
        <v/>
      </c>
      <c r="AF457" s="31" t="str">
        <f>IF(Q457&lt;&gt;"",CONCATENATE(", zoneIds={",Q457),"")&amp;IF(W457&lt;&gt;"",CONCATENATE(",",W457),"")&amp;IF(AA457&lt;&gt;"",CONCATENATE(",",AA457),"")&amp;IF(Q457&lt;&gt;"",CONCATENATE("}",""),"")&amp;IF(OR(K457="true",K457="false",K457&lt;&gt;""), CONCATENATE(", veteran=", K457), "")</f>
        <v/>
      </c>
      <c r="AG457" s="31" t="str">
        <f>IF(A457&lt;&gt;"",IF(I457="Trial",", isTrial=true",IF(I457="Arena",", isArena=true", IF(I457="Monster",", isMonster=true",""))) &amp; IF(L457="true", CONCATENATE(", multiTrialSet=true"), ""),"")</f>
        <v/>
      </c>
      <c r="AI457" s="31" t="str">
        <f>IF(A457&lt;&gt;"",IF(VALUE(P457)&gt;0,CONCATENATE("[",A457,"] = true,        --",C457, " / ", B457), ""),"")</f>
        <v/>
      </c>
    </row>
    <row r="458" spans="17:35" x14ac:dyDescent="0.25">
      <c r="Q458" s="3" t="str">
        <f>IF(R458&lt;&gt;"",VLOOKUP(R458,'ESO zone constants'!$E$3:$L$1002,6,FALSE),"")</f>
        <v/>
      </c>
      <c r="AE458" s="31" t="str">
        <f>IF(A458&lt;&gt;"",CONCATENATE("[",A458,"] = {wayshrines={")&amp;IF(M458&lt;&gt;"",CONCATENATE(M458,","),"")&amp;IF(N458&lt;&gt;"",CONCATENATE(N458,","),"")&amp;IF(O458&lt;&gt;"",CONCATENATE(O458,","),"")&amp;CONCATENATE("}")&amp;IF(VALUE(P458)&gt;0,CONCATENATE(", traitsNeeded=",P458),"")&amp;CONCATENATE(", dlcId=",S458,),"")</f>
        <v/>
      </c>
      <c r="AF458" s="31" t="str">
        <f>IF(Q458&lt;&gt;"",CONCATENATE(", zoneIds={",Q458),"")&amp;IF(W458&lt;&gt;"",CONCATENATE(",",W458),"")&amp;IF(AA458&lt;&gt;"",CONCATENATE(",",AA458),"")&amp;IF(Q458&lt;&gt;"",CONCATENATE("}",""),"")&amp;IF(OR(K458="true",K458="false",K458&lt;&gt;""), CONCATENATE(", veteran=", K458), "")</f>
        <v/>
      </c>
      <c r="AG458" s="31" t="str">
        <f>IF(A458&lt;&gt;"",IF(I458="Trial",", isTrial=true",IF(I458="Arena",", isArena=true", IF(I458="Monster",", isMonster=true",""))) &amp; IF(L458="true", CONCATENATE(", multiTrialSet=true"), ""),"")</f>
        <v/>
      </c>
      <c r="AI458" s="31" t="str">
        <f>IF(A458&lt;&gt;"",IF(VALUE(P458)&gt;0,CONCATENATE("[",A458,"] = true,        --",C458, " / ", B458), ""),"")</f>
        <v/>
      </c>
    </row>
    <row r="459" spans="17:35" x14ac:dyDescent="0.25">
      <c r="Q459" s="3" t="str">
        <f>IF(R459&lt;&gt;"",VLOOKUP(R459,'ESO zone constants'!$E$3:$L$1002,6,FALSE),"")</f>
        <v/>
      </c>
      <c r="AE459" s="31" t="str">
        <f>IF(A459&lt;&gt;"",CONCATENATE("[",A459,"] = {wayshrines={")&amp;IF(M459&lt;&gt;"",CONCATENATE(M459,","),"")&amp;IF(N459&lt;&gt;"",CONCATENATE(N459,","),"")&amp;IF(O459&lt;&gt;"",CONCATENATE(O459,","),"")&amp;CONCATENATE("}")&amp;IF(VALUE(P459)&gt;0,CONCATENATE(", traitsNeeded=",P459),"")&amp;CONCATENATE(", dlcId=",S459,),"")</f>
        <v/>
      </c>
      <c r="AF459" s="31" t="str">
        <f>IF(Q459&lt;&gt;"",CONCATENATE(", zoneIds={",Q459),"")&amp;IF(W459&lt;&gt;"",CONCATENATE(",",W459),"")&amp;IF(AA459&lt;&gt;"",CONCATENATE(",",AA459),"")&amp;IF(Q459&lt;&gt;"",CONCATENATE("}",""),"")&amp;IF(OR(K459="true",K459="false",K459&lt;&gt;""), CONCATENATE(", veteran=", K459), "")</f>
        <v/>
      </c>
      <c r="AG459" s="31" t="str">
        <f>IF(A459&lt;&gt;"",IF(I459="Trial",", isTrial=true",IF(I459="Arena",", isArena=true", IF(I459="Monster",", isMonster=true",""))) &amp; IF(L459="true", CONCATENATE(", multiTrialSet=true"), ""),"")</f>
        <v/>
      </c>
      <c r="AI459" s="31" t="str">
        <f>IF(A459&lt;&gt;"",IF(VALUE(P459)&gt;0,CONCATENATE("[",A459,"] = true,        --",C459, " / ", B459), ""),"")</f>
        <v/>
      </c>
    </row>
    <row r="460" spans="17:35" x14ac:dyDescent="0.25">
      <c r="Q460" s="3" t="str">
        <f>IF(R460&lt;&gt;"",VLOOKUP(R460,'ESO zone constants'!$E$3:$L$1002,6,FALSE),"")</f>
        <v/>
      </c>
      <c r="AE460" s="31" t="str">
        <f>IF(A460&lt;&gt;"",CONCATENATE("[",A460,"] = {wayshrines={")&amp;IF(M460&lt;&gt;"",CONCATENATE(M460,","),"")&amp;IF(N460&lt;&gt;"",CONCATENATE(N460,","),"")&amp;IF(O460&lt;&gt;"",CONCATENATE(O460,","),"")&amp;CONCATENATE("}")&amp;IF(VALUE(P460)&gt;0,CONCATENATE(", traitsNeeded=",P460),"")&amp;CONCATENATE(", dlcId=",S460,),"")</f>
        <v/>
      </c>
      <c r="AF460" s="31" t="str">
        <f>IF(Q460&lt;&gt;"",CONCATENATE(", zoneIds={",Q460),"")&amp;IF(W460&lt;&gt;"",CONCATENATE(",",W460),"")&amp;IF(AA460&lt;&gt;"",CONCATENATE(",",AA460),"")&amp;IF(Q460&lt;&gt;"",CONCATENATE("}",""),"")&amp;IF(OR(K460="true",K460="false",K460&lt;&gt;""), CONCATENATE(", veteran=", K460), "")</f>
        <v/>
      </c>
      <c r="AG460" s="31" t="str">
        <f>IF(A460&lt;&gt;"",IF(I460="Trial",", isTrial=true",IF(I460="Arena",", isArena=true", IF(I460="Monster",", isMonster=true",""))) &amp; IF(L460="true", CONCATENATE(", multiTrialSet=true"), ""),"")</f>
        <v/>
      </c>
      <c r="AI460" s="31" t="str">
        <f>IF(A460&lt;&gt;"",IF(VALUE(P460)&gt;0,CONCATENATE("[",A460,"] = true,        --",C460, " / ", B460), ""),"")</f>
        <v/>
      </c>
    </row>
    <row r="461" spans="17:35" x14ac:dyDescent="0.25">
      <c r="Q461" s="3" t="str">
        <f>IF(R461&lt;&gt;"",VLOOKUP(R461,'ESO zone constants'!$E$3:$L$1002,6,FALSE),"")</f>
        <v/>
      </c>
      <c r="AE461" s="31" t="str">
        <f>IF(A461&lt;&gt;"",CONCATENATE("[",A461,"] = {wayshrines={")&amp;IF(M461&lt;&gt;"",CONCATENATE(M461,","),"")&amp;IF(N461&lt;&gt;"",CONCATENATE(N461,","),"")&amp;IF(O461&lt;&gt;"",CONCATENATE(O461,","),"")&amp;CONCATENATE("}")&amp;IF(VALUE(P461)&gt;0,CONCATENATE(", traitsNeeded=",P461),"")&amp;CONCATENATE(", dlcId=",S461,),"")</f>
        <v/>
      </c>
      <c r="AF461" s="31" t="str">
        <f>IF(Q461&lt;&gt;"",CONCATENATE(", zoneIds={",Q461),"")&amp;IF(W461&lt;&gt;"",CONCATENATE(",",W461),"")&amp;IF(AA461&lt;&gt;"",CONCATENATE(",",AA461),"")&amp;IF(Q461&lt;&gt;"",CONCATENATE("}",""),"")&amp;IF(OR(K461="true",K461="false",K461&lt;&gt;""), CONCATENATE(", veteran=", K461), "")</f>
        <v/>
      </c>
      <c r="AG461" s="31" t="str">
        <f>IF(A461&lt;&gt;"",IF(I461="Trial",", isTrial=true",IF(I461="Arena",", isArena=true", IF(I461="Monster",", isMonster=true",""))) &amp; IF(L461="true", CONCATENATE(", multiTrialSet=true"), ""),"")</f>
        <v/>
      </c>
      <c r="AI461" s="31" t="str">
        <f>IF(A461&lt;&gt;"",IF(VALUE(P461)&gt;0,CONCATENATE("[",A461,"] = true,        --",C461, " / ", B461), ""),"")</f>
        <v/>
      </c>
    </row>
    <row r="462" spans="17:35" x14ac:dyDescent="0.25">
      <c r="Q462" s="3" t="str">
        <f>IF(R462&lt;&gt;"",VLOOKUP(R462,'ESO zone constants'!$E$3:$L$1002,6,FALSE),"")</f>
        <v/>
      </c>
      <c r="AE462" s="31" t="str">
        <f>IF(A462&lt;&gt;"",CONCATENATE("[",A462,"] = {wayshrines={")&amp;IF(M462&lt;&gt;"",CONCATENATE(M462,","),"")&amp;IF(N462&lt;&gt;"",CONCATENATE(N462,","),"")&amp;IF(O462&lt;&gt;"",CONCATENATE(O462,","),"")&amp;CONCATENATE("}")&amp;IF(VALUE(P462)&gt;0,CONCATENATE(", traitsNeeded=",P462),"")&amp;CONCATENATE(", dlcId=",S462,),"")</f>
        <v/>
      </c>
      <c r="AF462" s="31" t="str">
        <f>IF(Q462&lt;&gt;"",CONCATENATE(", zoneIds={",Q462),"")&amp;IF(W462&lt;&gt;"",CONCATENATE(",",W462),"")&amp;IF(AA462&lt;&gt;"",CONCATENATE(",",AA462),"")&amp;IF(Q462&lt;&gt;"",CONCATENATE("}",""),"")&amp;IF(OR(K462="true",K462="false",K462&lt;&gt;""), CONCATENATE(", veteran=", K462), "")</f>
        <v/>
      </c>
      <c r="AG462" s="31" t="str">
        <f>IF(A462&lt;&gt;"",IF(I462="Trial",", isTrial=true",IF(I462="Arena",", isArena=true", IF(I462="Monster",", isMonster=true",""))) &amp; IF(L462="true", CONCATENATE(", multiTrialSet=true"), ""),"")</f>
        <v/>
      </c>
      <c r="AI462" s="31" t="str">
        <f>IF(A462&lt;&gt;"",IF(VALUE(P462)&gt;0,CONCATENATE("[",A462,"] = true,        --",C462, " / ", B462), ""),"")</f>
        <v/>
      </c>
    </row>
    <row r="463" spans="17:35" x14ac:dyDescent="0.25">
      <c r="Q463" s="3" t="str">
        <f>IF(R463&lt;&gt;"",VLOOKUP(R463,'ESO zone constants'!$E$3:$L$1002,6,FALSE),"")</f>
        <v/>
      </c>
      <c r="AE463" s="31" t="str">
        <f>IF(A463&lt;&gt;"",CONCATENATE("[",A463,"] = {wayshrines={")&amp;IF(M463&lt;&gt;"",CONCATENATE(M463,","),"")&amp;IF(N463&lt;&gt;"",CONCATENATE(N463,","),"")&amp;IF(O463&lt;&gt;"",CONCATENATE(O463,","),"")&amp;CONCATENATE("}")&amp;IF(VALUE(P463)&gt;0,CONCATENATE(", traitsNeeded=",P463),"")&amp;CONCATENATE(", dlcId=",S463,),"")</f>
        <v/>
      </c>
      <c r="AF463" s="31" t="str">
        <f>IF(Q463&lt;&gt;"",CONCATENATE(", zoneIds={",Q463),"")&amp;IF(W463&lt;&gt;"",CONCATENATE(",",W463),"")&amp;IF(AA463&lt;&gt;"",CONCATENATE(",",AA463),"")&amp;IF(Q463&lt;&gt;"",CONCATENATE("}",""),"")&amp;IF(OR(K463="true",K463="false",K463&lt;&gt;""), CONCATENATE(", veteran=", K463), "")</f>
        <v/>
      </c>
      <c r="AG463" s="31" t="str">
        <f>IF(A463&lt;&gt;"",IF(I463="Trial",", isTrial=true",IF(I463="Arena",", isArena=true", IF(I463="Monster",", isMonster=true",""))) &amp; IF(L463="true", CONCATENATE(", multiTrialSet=true"), ""),"")</f>
        <v/>
      </c>
      <c r="AI463" s="31" t="str">
        <f>IF(A463&lt;&gt;"",IF(VALUE(P463)&gt;0,CONCATENATE("[",A463,"] = true,        --",C463, " / ", B463), ""),"")</f>
        <v/>
      </c>
    </row>
    <row r="464" spans="17:35" x14ac:dyDescent="0.25">
      <c r="AE464" s="31" t="str">
        <f>IF(A464&lt;&gt;"",CONCATENATE("[",A464,"] = {wayshrines={")&amp;IF(M464&lt;&gt;"",CONCATENATE(M464,","),"")&amp;IF(N464&lt;&gt;"",CONCATENATE(N464,","),"")&amp;IF(O464&lt;&gt;"",CONCATENATE(O464,","),"")&amp;CONCATENATE("}")&amp;IF(VALUE(P464)&gt;0,CONCATENATE(", traitsNeeded=",P464),"")&amp;CONCATENATE(", dlcId=",S464,),"")</f>
        <v/>
      </c>
      <c r="AF464" s="31" t="str">
        <f>IF(Q464&lt;&gt;"",CONCATENATE(", zoneIds={",Q464),"")&amp;IF(W464&lt;&gt;"",CONCATENATE(",",W464),"")&amp;IF(AA464&lt;&gt;"",CONCATENATE(",",AA464),"")&amp;IF(Q464&lt;&gt;"",CONCATENATE("}",""),"")&amp;IF(OR(K464="true",K464="false",K464&lt;&gt;""), CONCATENATE(", veteran=", K464), "")</f>
        <v/>
      </c>
      <c r="AG464" s="31" t="str">
        <f>IF(A464&lt;&gt;"",IF(I464="Trial",", isTrial=true",IF(I464="Arena",", isArena=true", IF(I464="Monster",", isMonster=true",""))) &amp; IF(L464="true", CONCATENATE(", multiTrialSet=true"), ""),"")</f>
        <v/>
      </c>
      <c r="AI464" s="31" t="str">
        <f>IF(A464&lt;&gt;"",IF(VALUE(P464)&gt;0,CONCATENATE("[",A464,"] = true,        --",C464, " / ", B464), ""),"")</f>
        <v/>
      </c>
    </row>
    <row r="465" spans="31:35" x14ac:dyDescent="0.25">
      <c r="AE465" s="31" t="str">
        <f>IF(A465&lt;&gt;"",CONCATENATE("[",A465,"] = {wayshrines={")&amp;IF(M465&lt;&gt;"",CONCATENATE(M465,","),"")&amp;IF(N465&lt;&gt;"",CONCATENATE(N465,","),"")&amp;IF(O465&lt;&gt;"",CONCATENATE(O465,","),"")&amp;CONCATENATE("}")&amp;IF(VALUE(P465)&gt;0,CONCATENATE(", traitsNeeded=",P465),"")&amp;CONCATENATE(", dlcId=",S465,),"")</f>
        <v/>
      </c>
      <c r="AF465" s="31" t="str">
        <f>IF(Q465&lt;&gt;"",CONCATENATE(", zoneIds={",Q465),"")&amp;IF(W465&lt;&gt;"",CONCATENATE(",",W465),"")&amp;IF(AA465&lt;&gt;"",CONCATENATE(",",AA465),"")&amp;IF(Q465&lt;&gt;"",CONCATENATE("}",""),"")&amp;IF(OR(K465="true",K465="false",K465&lt;&gt;""), CONCATENATE(", veteran=", K465), "")</f>
        <v/>
      </c>
      <c r="AG465" s="31" t="str">
        <f>IF(A465&lt;&gt;"",IF(I465="Trial",", isTrial=true",IF(I465="Arena",", isArena=true", IF(I465="Monster",", isMonster=true",""))) &amp; IF(L465="true", CONCATENATE(", multiTrialSet=true"), ""),"")</f>
        <v/>
      </c>
      <c r="AI465" s="31" t="str">
        <f>IF(A465&lt;&gt;"",IF(VALUE(P465)&gt;0,CONCATENATE("[",A465,"] = true,        --",C465, " / ", B465), ""),"")</f>
        <v/>
      </c>
    </row>
    <row r="466" spans="31:35" x14ac:dyDescent="0.25">
      <c r="AE466" s="31" t="str">
        <f>IF(A466&lt;&gt;"",CONCATENATE("[",A466,"] = {wayshrines={")&amp;IF(M466&lt;&gt;"",CONCATENATE(M466,","),"")&amp;IF(N466&lt;&gt;"",CONCATENATE(N466,","),"")&amp;IF(O466&lt;&gt;"",CONCATENATE(O466,","),"")&amp;CONCATENATE("}")&amp;IF(VALUE(P466)&gt;0,CONCATENATE(", traitsNeeded=",P466),"")&amp;CONCATENATE(", dlcId=",S466,),"")</f>
        <v/>
      </c>
      <c r="AF466" s="31" t="str">
        <f>IF(Q466&lt;&gt;"",CONCATENATE(", zoneIds={",Q466),"")&amp;IF(W466&lt;&gt;"",CONCATENATE(",",W466),"")&amp;IF(AA466&lt;&gt;"",CONCATENATE(",",AA466),"")&amp;IF(Q466&lt;&gt;"",CONCATENATE("}",""),"")&amp;IF(OR(K466="true",K466="false",K466&lt;&gt;""), CONCATENATE(", veteran=", K466), "")</f>
        <v/>
      </c>
      <c r="AG466" s="31" t="str">
        <f>IF(A466&lt;&gt;"",IF(I466="Trial",", isTrial=true",IF(I466="Arena",", isArena=true", IF(I466="Monster",", isMonster=true",""))) &amp; IF(L466="true", CONCATENATE(", multiTrialSet=true"), ""),"")</f>
        <v/>
      </c>
      <c r="AI466" s="31" t="str">
        <f>IF(A466&lt;&gt;"",IF(VALUE(P466)&gt;0,CONCATENATE("[",A466,"] = true,        --",C466, " / ", B466), ""),"")</f>
        <v/>
      </c>
    </row>
    <row r="467" spans="31:35" x14ac:dyDescent="0.25">
      <c r="AE467" s="31" t="str">
        <f>IF(A467&lt;&gt;"",CONCATENATE("[",A467,"] = {wayshrines={")&amp;IF(M467&lt;&gt;"",CONCATENATE(M467,","),"")&amp;IF(N467&lt;&gt;"",CONCATENATE(N467,","),"")&amp;IF(O467&lt;&gt;"",CONCATENATE(O467,","),"")&amp;CONCATENATE("}")&amp;IF(VALUE(P467)&gt;0,CONCATENATE(", traitsNeeded=",P467),"")&amp;CONCATENATE(", dlcId=",S467,),"")</f>
        <v/>
      </c>
      <c r="AF467" s="31" t="str">
        <f>IF(Q467&lt;&gt;"",CONCATENATE(", zoneIds={",Q467),"")&amp;IF(W467&lt;&gt;"",CONCATENATE(",",W467),"")&amp;IF(AA467&lt;&gt;"",CONCATENATE(",",AA467),"")&amp;IF(Q467&lt;&gt;"",CONCATENATE("}",""),"")&amp;IF(OR(K467="true",K467="false",K467&lt;&gt;""), CONCATENATE(", veteran=", K467), "")</f>
        <v/>
      </c>
      <c r="AG467" s="31" t="str">
        <f>IF(A467&lt;&gt;"",IF(I467="Trial",", isTrial=true",IF(I467="Arena",", isArena=true", IF(I467="Monster",", isMonster=true",""))) &amp; IF(L467="true", CONCATENATE(", multiTrialSet=true"), ""),"")</f>
        <v/>
      </c>
      <c r="AI467" s="31" t="str">
        <f>IF(A467&lt;&gt;"",IF(VALUE(P467)&gt;0,CONCATENATE("[",A467,"] = true,        --",C467, " / ", B467), ""),"")</f>
        <v/>
      </c>
    </row>
    <row r="468" spans="31:35" x14ac:dyDescent="0.25">
      <c r="AE468" s="31" t="str">
        <f>IF(A468&lt;&gt;"",CONCATENATE("[",A468,"] = {wayshrines={")&amp;IF(M468&lt;&gt;"",CONCATENATE(M468,","),"")&amp;IF(N468&lt;&gt;"",CONCATENATE(N468,","),"")&amp;IF(O468&lt;&gt;"",CONCATENATE(O468,","),"")&amp;CONCATENATE("}")&amp;IF(VALUE(P468)&gt;0,CONCATENATE(", traitsNeeded=",P468),"")&amp;CONCATENATE(", dlcId=",S468,),"")</f>
        <v/>
      </c>
      <c r="AF468" s="31" t="str">
        <f>IF(Q468&lt;&gt;"",CONCATENATE(", zoneIds={",Q468),"")&amp;IF(W468&lt;&gt;"",CONCATENATE(",",W468),"")&amp;IF(AA468&lt;&gt;"",CONCATENATE(",",AA468),"")&amp;IF(Q468&lt;&gt;"",CONCATENATE("}",""),"")&amp;IF(OR(K468="true",K468="false",K468&lt;&gt;""), CONCATENATE(", veteran=", K468), "")</f>
        <v/>
      </c>
      <c r="AG468" s="31" t="str">
        <f>IF(A468&lt;&gt;"",IF(I468="Trial",", isTrial=true",IF(I468="Arena",", isArena=true", IF(I468="Monster",", isMonster=true",""))) &amp; IF(L468="true", CONCATENATE(", multiTrialSet=true"), ""),"")</f>
        <v/>
      </c>
      <c r="AI468" s="31" t="str">
        <f>IF(A468&lt;&gt;"",IF(VALUE(P468)&gt;0,CONCATENATE("[",A468,"] = true,        --",C468, " / ", B468), ""),"")</f>
        <v/>
      </c>
    </row>
    <row r="469" spans="31:35" x14ac:dyDescent="0.25">
      <c r="AE469" s="31" t="str">
        <f>IF(A469&lt;&gt;"",CONCATENATE("[",A469,"] = {wayshrines={")&amp;IF(M469&lt;&gt;"",CONCATENATE(M469,","),"")&amp;IF(N469&lt;&gt;"",CONCATENATE(N469,","),"")&amp;IF(O469&lt;&gt;"",CONCATENATE(O469,","),"")&amp;CONCATENATE("}")&amp;IF(VALUE(P469)&gt;0,CONCATENATE(", traitsNeeded=",P469),"")&amp;CONCATENATE(", dlcId=",S469,),"")</f>
        <v/>
      </c>
      <c r="AF469" s="31" t="str">
        <f>IF(Q469&lt;&gt;"",CONCATENATE(", zoneIds={",Q469),"")&amp;IF(W469&lt;&gt;"",CONCATENATE(",",W469),"")&amp;IF(AA469&lt;&gt;"",CONCATENATE(",",AA469),"")&amp;IF(Q469&lt;&gt;"",CONCATENATE("}",""),"")&amp;IF(OR(K469="true",K469="false",K469&lt;&gt;""), CONCATENATE(", veteran=", K469), "")</f>
        <v/>
      </c>
      <c r="AG469" s="31" t="str">
        <f>IF(A469&lt;&gt;"",IF(I469="Trial",", isTrial=true",IF(I469="Arena",", isArena=true", IF(I469="Monster",", isMonster=true",""))) &amp; IF(L469="true", CONCATENATE(", multiTrialSet=true"), ""),"")</f>
        <v/>
      </c>
      <c r="AI469" s="31" t="str">
        <f>IF(A469&lt;&gt;"",IF(VALUE(P469)&gt;0,CONCATENATE("[",A469,"] = true,        --",C469, " / ", B469), ""),"")</f>
        <v/>
      </c>
    </row>
    <row r="470" spans="31:35" x14ac:dyDescent="0.25">
      <c r="AE470" s="31" t="str">
        <f>IF(A470&lt;&gt;"",CONCATENATE("[",A470,"] = {wayshrines={")&amp;IF(M470&lt;&gt;"",CONCATENATE(M470,","),"")&amp;IF(N470&lt;&gt;"",CONCATENATE(N470,","),"")&amp;IF(O470&lt;&gt;"",CONCATENATE(O470,","),"")&amp;CONCATENATE("}")&amp;IF(VALUE(P470)&gt;0,CONCATENATE(", traitsNeeded=",P470),"")&amp;CONCATENATE(", dlcId=",S470,),"")</f>
        <v/>
      </c>
      <c r="AF470" s="31" t="str">
        <f>IF(Q470&lt;&gt;"",CONCATENATE(", zoneIds={",Q470),"")&amp;IF(W470&lt;&gt;"",CONCATENATE(",",W470),"")&amp;IF(AA470&lt;&gt;"",CONCATENATE(",",AA470),"")&amp;IF(Q470&lt;&gt;"",CONCATENATE("}",""),"")&amp;IF(OR(K470="true",K470="false",K470&lt;&gt;""), CONCATENATE(", veteran=", K470), "")</f>
        <v/>
      </c>
      <c r="AG470" s="31" t="str">
        <f>IF(A470&lt;&gt;"",IF(I470="Trial",", isTrial=true",IF(I470="Arena",", isArena=true", IF(I470="Monster",", isMonster=true",""))) &amp; IF(L470="true", CONCATENATE(", multiTrialSet=true"), ""),"")</f>
        <v/>
      </c>
      <c r="AI470" s="31" t="str">
        <f>IF(A470&lt;&gt;"",IF(VALUE(P470)&gt;0,CONCATENATE("[",A470,"] = true,        --",C470, " / ", B470), ""),"")</f>
        <v/>
      </c>
    </row>
    <row r="471" spans="31:35" x14ac:dyDescent="0.25">
      <c r="AE471" s="31" t="str">
        <f>IF(A471&lt;&gt;"",CONCATENATE("[",A471,"] = {wayshrines={")&amp;IF(M471&lt;&gt;"",CONCATENATE(M471,","),"")&amp;IF(N471&lt;&gt;"",CONCATENATE(N471,","),"")&amp;IF(O471&lt;&gt;"",CONCATENATE(O471,","),"")&amp;CONCATENATE("}")&amp;IF(VALUE(P471)&gt;0,CONCATENATE(", traitsNeeded=",P471),"")&amp;CONCATENATE(", dlcId=",S471,),"")</f>
        <v/>
      </c>
      <c r="AF471" s="31" t="str">
        <f>IF(Q471&lt;&gt;"",CONCATENATE(", zoneIds={",Q471),"")&amp;IF(W471&lt;&gt;"",CONCATENATE(",",W471),"")&amp;IF(AA471&lt;&gt;"",CONCATENATE(",",AA471),"")&amp;IF(Q471&lt;&gt;"",CONCATENATE("}",""),"")&amp;IF(OR(K471="true",K471="false",K471&lt;&gt;""), CONCATENATE(", veteran=", K471), "")</f>
        <v/>
      </c>
      <c r="AG471" s="31" t="str">
        <f>IF(A471&lt;&gt;"",IF(I471="Trial",", isTrial=true",IF(I471="Arena",", isArena=true", IF(I471="Monster",", isMonster=true",""))) &amp; IF(L471="true", CONCATENATE(", multiTrialSet=true"), ""),"")</f>
        <v/>
      </c>
      <c r="AI471" s="31" t="str">
        <f>IF(A471&lt;&gt;"",IF(VALUE(P471)&gt;0,CONCATENATE("[",A471,"] = true,        --",C471, " / ", B471), ""),"")</f>
        <v/>
      </c>
    </row>
    <row r="472" spans="31:35" x14ac:dyDescent="0.25">
      <c r="AE472" s="31" t="str">
        <f>IF(A472&lt;&gt;"",CONCATENATE("[",A472,"] = {wayshrines={")&amp;IF(M472&lt;&gt;"",CONCATENATE(M472,","),"")&amp;IF(N472&lt;&gt;"",CONCATENATE(N472,","),"")&amp;IF(O472&lt;&gt;"",CONCATENATE(O472,","),"")&amp;CONCATENATE("}")&amp;IF(VALUE(P472)&gt;0,CONCATENATE(", traitsNeeded=",P472),"")&amp;CONCATENATE(", dlcId=",S472,),"")</f>
        <v/>
      </c>
      <c r="AF472" s="31" t="str">
        <f>IF(Q472&lt;&gt;"",CONCATENATE(", zoneIds={",Q472),"")&amp;IF(W472&lt;&gt;"",CONCATENATE(",",W472),"")&amp;IF(AA472&lt;&gt;"",CONCATENATE(",",AA472),"")&amp;IF(Q472&lt;&gt;"",CONCATENATE("}",""),"")&amp;IF(OR(K472="true",K472="false",K472&lt;&gt;""), CONCATENATE(", veteran=", K472), "")</f>
        <v/>
      </c>
      <c r="AG472" s="31" t="str">
        <f>IF(A472&lt;&gt;"",IF(I472="Trial",", isTrial=true",IF(I472="Arena",", isArena=true", IF(I472="Monster",", isMonster=true",""))) &amp; IF(L472="true", CONCATENATE(", multiTrialSet=true"), ""),"")</f>
        <v/>
      </c>
      <c r="AI472" s="31" t="str">
        <f>IF(A472&lt;&gt;"",IF(VALUE(P472)&gt;0,CONCATENATE("[",A472,"] = true,        --",C472, " / ", B472), ""),"")</f>
        <v/>
      </c>
    </row>
    <row r="473" spans="31:35" x14ac:dyDescent="0.25">
      <c r="AE473" s="31" t="str">
        <f>IF(A473&lt;&gt;"",CONCATENATE("[",A473,"] = {wayshrines={")&amp;IF(M473&lt;&gt;"",CONCATENATE(M473,","),"")&amp;IF(N473&lt;&gt;"",CONCATENATE(N473,","),"")&amp;IF(O473&lt;&gt;"",CONCATENATE(O473,","),"")&amp;CONCATENATE("}")&amp;IF(VALUE(P473)&gt;0,CONCATENATE(", traitsNeeded=",P473),"")&amp;CONCATENATE(", dlcId=",S473,),"")</f>
        <v/>
      </c>
      <c r="AF473" s="31" t="str">
        <f>IF(Q473&lt;&gt;"",CONCATENATE(", zoneIds={",Q473),"")&amp;IF(W473&lt;&gt;"",CONCATENATE(",",W473),"")&amp;IF(AA473&lt;&gt;"",CONCATENATE(",",AA473),"")&amp;IF(Q473&lt;&gt;"",CONCATENATE("}",""),"")&amp;IF(OR(K473="true",K473="false",K473&lt;&gt;""), CONCATENATE(", veteran=", K473), "")</f>
        <v/>
      </c>
      <c r="AG473" s="31" t="str">
        <f>IF(A473&lt;&gt;"",IF(I473="Trial",", isTrial=true",IF(I473="Arena",", isArena=true", IF(I473="Monster",", isMonster=true",""))) &amp; IF(L473="true", CONCATENATE(", multiTrialSet=true"), ""),"")</f>
        <v/>
      </c>
      <c r="AI473" s="31" t="str">
        <f>IF(A473&lt;&gt;"",IF(VALUE(P473)&gt;0,CONCATENATE("[",A473,"] = true,        --",C473, " / ", B473), ""),"")</f>
        <v/>
      </c>
    </row>
    <row r="474" spans="31:35" x14ac:dyDescent="0.25">
      <c r="AE474" s="31" t="str">
        <f>IF(A474&lt;&gt;"",CONCATENATE("[",A474,"] = {wayshrines={")&amp;IF(M474&lt;&gt;"",CONCATENATE(M474,","),"")&amp;IF(N474&lt;&gt;"",CONCATENATE(N474,","),"")&amp;IF(O474&lt;&gt;"",CONCATENATE(O474,","),"")&amp;CONCATENATE("}")&amp;IF(VALUE(P474)&gt;0,CONCATENATE(", traitsNeeded=",P474),"")&amp;CONCATENATE(", dlcId=",S474,),"")</f>
        <v/>
      </c>
      <c r="AF474" s="31" t="str">
        <f>IF(Q474&lt;&gt;"",CONCATENATE(", zoneIds={",Q474),"")&amp;IF(W474&lt;&gt;"",CONCATENATE(",",W474),"")&amp;IF(AA474&lt;&gt;"",CONCATENATE(",",AA474),"")&amp;IF(Q474&lt;&gt;"",CONCATENATE("}",""),"")&amp;IF(OR(K474="true",K474="false",K474&lt;&gt;""), CONCATENATE(", veteran=", K474), "")</f>
        <v/>
      </c>
      <c r="AG474" s="31" t="str">
        <f>IF(A474&lt;&gt;"",IF(I474="Trial",", isTrial=true",IF(I474="Arena",", isArena=true", IF(I474="Monster",", isMonster=true",""))) &amp; IF(L474="true", CONCATENATE(", multiTrialSet=true"), ""),"")</f>
        <v/>
      </c>
      <c r="AI474" s="31" t="str">
        <f>IF(A474&lt;&gt;"",IF(VALUE(P474)&gt;0,CONCATENATE("[",A474,"] = true,        --",C474, " / ", B474), ""),"")</f>
        <v/>
      </c>
    </row>
    <row r="475" spans="31:35" x14ac:dyDescent="0.25">
      <c r="AE475" s="31" t="str">
        <f>IF(A475&lt;&gt;"",CONCATENATE("[",A475,"] = {wayshrines={")&amp;IF(M475&lt;&gt;"",CONCATENATE(M475,","),"")&amp;IF(N475&lt;&gt;"",CONCATENATE(N475,","),"")&amp;IF(O475&lt;&gt;"",CONCATENATE(O475,","),"")&amp;CONCATENATE("}")&amp;IF(VALUE(P475)&gt;0,CONCATENATE(", traitsNeeded=",P475),"")&amp;CONCATENATE(", dlcId=",S475,),"")</f>
        <v/>
      </c>
      <c r="AF475" s="31" t="str">
        <f>IF(Q475&lt;&gt;"",CONCATENATE(", zoneIds={",Q475),"")&amp;IF(W475&lt;&gt;"",CONCATENATE(",",W475),"")&amp;IF(AA475&lt;&gt;"",CONCATENATE(",",AA475),"")&amp;IF(Q475&lt;&gt;"",CONCATENATE("}",""),"")&amp;IF(OR(K475="true",K475="false",K475&lt;&gt;""), CONCATENATE(", veteran=", K475), "")</f>
        <v/>
      </c>
      <c r="AG475" s="31" t="str">
        <f>IF(A475&lt;&gt;"",IF(I475="Trial",", isTrial=true",IF(I475="Arena",", isArena=true", IF(I475="Monster",", isMonster=true",""))) &amp; IF(L475="true", CONCATENATE(", multiTrialSet=true"), ""),"")</f>
        <v/>
      </c>
      <c r="AI475" s="31" t="str">
        <f>IF(A475&lt;&gt;"",IF(VALUE(P475)&gt;0,CONCATENATE("[",A475,"] = true,        --",C475, " / ", B475), ""),"")</f>
        <v/>
      </c>
    </row>
    <row r="476" spans="31:35" x14ac:dyDescent="0.25">
      <c r="AE476" s="31" t="str">
        <f>IF(A476&lt;&gt;"",CONCATENATE("[",A476,"] = {wayshrines={")&amp;IF(M476&lt;&gt;"",CONCATENATE(M476,","),"")&amp;IF(N476&lt;&gt;"",CONCATENATE(N476,","),"")&amp;IF(O476&lt;&gt;"",CONCATENATE(O476,","),"")&amp;CONCATENATE("}")&amp;IF(VALUE(P476)&gt;0,CONCATENATE(", traitsNeeded=",P476),"")&amp;CONCATENATE(", dlcId=",S476,),"")</f>
        <v/>
      </c>
      <c r="AF476" s="31" t="str">
        <f>IF(Q476&lt;&gt;"",CONCATENATE(", zoneIds={",Q476),"")&amp;IF(W476&lt;&gt;"",CONCATENATE(",",W476),"")&amp;IF(AA476&lt;&gt;"",CONCATENATE(",",AA476),"")&amp;IF(Q476&lt;&gt;"",CONCATENATE("}",""),"")&amp;IF(OR(K476="true",K476="false",K476&lt;&gt;""), CONCATENATE(", veteran=", K476), "")</f>
        <v/>
      </c>
      <c r="AG476" s="31" t="str">
        <f>IF(I476="Trial",", isTrial=true",IF(I476="Arena",", isArena=true", IF(I476="Monster",", isMonster=true",""))) &amp; IF(L476="true", CONCATENATE(", multiTrialSet=true"), "")</f>
        <v/>
      </c>
      <c r="AI476" s="31" t="str">
        <f>IF(A476&lt;&gt;"",IF(VALUE(P476)&gt;0,CONCATENATE("[",A476,"] = true,        --",C476, " / ", B476), ""),"")</f>
        <v/>
      </c>
    </row>
    <row r="477" spans="31:35" x14ac:dyDescent="0.25">
      <c r="AE477" s="31" t="str">
        <f>IF(A477&lt;&gt;"",CONCATENATE("[",A477,"] = {wayshrines={")&amp;IF(M477&lt;&gt;"",CONCATENATE(M477,","),"")&amp;IF(N477&lt;&gt;"",CONCATENATE(N477,","),"")&amp;IF(O477&lt;&gt;"",CONCATENATE(O477,","),"")&amp;CONCATENATE("}")&amp;IF(VALUE(P477)&gt;0,CONCATENATE(", traitsNeeded=",P477),"")&amp;CONCATENATE(", dlcId=",S477,),"")</f>
        <v/>
      </c>
      <c r="AF477" s="31" t="str">
        <f>IF(Q477&lt;&gt;"",CONCATENATE(", zoneIds={",Q477),"")&amp;IF(W477&lt;&gt;"",CONCATENATE(",",W477),"")&amp;IF(AA477&lt;&gt;"",CONCATENATE(",",AA477),"")&amp;IF(Q477&lt;&gt;"",CONCATENATE("}",""),"")&amp;IF(OR(K477="true",K477="false",K477&lt;&gt;""), CONCATENATE(", veteran=", K477), "")</f>
        <v/>
      </c>
      <c r="AG477" s="31" t="str">
        <f>IF(I477="Trial",", isTrial=true",IF(I477="Arena",", isArena=true", IF(I477="Monster",", isMonster=true",""))) &amp; IF(L477="true", CONCATENATE(", multiTrialSet=true"), "")</f>
        <v/>
      </c>
      <c r="AI477" s="31" t="str">
        <f>IF(A477&lt;&gt;"",IF(VALUE(P477)&gt;0,CONCATENATE("[",A477,"] = true,        --",C477, " / ", B477), ""),"")</f>
        <v/>
      </c>
    </row>
    <row r="478" spans="31:35" x14ac:dyDescent="0.25">
      <c r="AE478" s="31" t="str">
        <f>IF(A478&lt;&gt;"",CONCATENATE("[",A478,"] = {wayshrines={")&amp;IF(M478&lt;&gt;"",CONCATENATE(M478,","),"")&amp;IF(N478&lt;&gt;"",CONCATENATE(N478,","),"")&amp;IF(O478&lt;&gt;"",CONCATENATE(O478,","),"")&amp;CONCATENATE("}")&amp;IF(VALUE(P478)&gt;0,CONCATENATE(", traitsNeeded=",P478),"")&amp;CONCATENATE(", dlcId=",S478,),"")</f>
        <v/>
      </c>
      <c r="AF478" s="31" t="str">
        <f>IF(Q478&lt;&gt;"",CONCATENATE(", zoneIds={",Q478),"")&amp;IF(W478&lt;&gt;"",CONCATENATE(",",W478),"")&amp;IF(AA478&lt;&gt;"",CONCATENATE(",",AA478),"")&amp;IF(Q478&lt;&gt;"",CONCATENATE("}",""),"")&amp;IF(OR(K478="true",K478="false",K478&lt;&gt;""), CONCATENATE(", veteran=", K478), "")</f>
        <v/>
      </c>
      <c r="AG478" s="31" t="str">
        <f>IF(I478="Trial",", isTrial=true",IF(I478="Arena",", isArena=true", IF(I478="Monster",", isMonster=true",""))) &amp; IF(L478="true", CONCATENATE(", multiTrialSet=true"), "")</f>
        <v/>
      </c>
      <c r="AI478" s="31" t="str">
        <f>IF(A478&lt;&gt;"",IF(VALUE(P478)&gt;0,CONCATENATE("[",A478,"] = true,        --",C478, " / ", B478), ""),"")</f>
        <v/>
      </c>
    </row>
    <row r="479" spans="31:35" x14ac:dyDescent="0.25">
      <c r="AE479" s="31" t="str">
        <f>IF(A479&lt;&gt;"",CONCATENATE("[",A479,"] = {wayshrines={")&amp;IF(M479&lt;&gt;"",CONCATENATE(M479,","),"")&amp;IF(N479&lt;&gt;"",CONCATENATE(N479,","),"")&amp;IF(O479&lt;&gt;"",CONCATENATE(O479,","),"")&amp;CONCATENATE("}")&amp;IF(VALUE(P479)&gt;0,CONCATENATE(", traitsNeeded=",P479),"")&amp;CONCATENATE(", dlcId=",S479,),"")</f>
        <v/>
      </c>
      <c r="AF479" s="31" t="str">
        <f>IF(Q479&lt;&gt;"",CONCATENATE(", zoneIds={",Q479),"")&amp;IF(W479&lt;&gt;"",CONCATENATE(",",W479),"")&amp;IF(AA479&lt;&gt;"",CONCATENATE(",",AA479),"")&amp;IF(Q479&lt;&gt;"",CONCATENATE("}",""),"")&amp;IF(OR(K479="true",K479="false",K479&lt;&gt;""), CONCATENATE(", veteran=", K479), "")</f>
        <v/>
      </c>
      <c r="AG479" s="31" t="str">
        <f>IF(I479="Trial",", isTrial=true",IF(I479="Arena",", isArena=true", IF(I479="Monster",", isMonster=true",""))) &amp; IF(L479="true", CONCATENATE(", multiTrialSet=true"), "")</f>
        <v/>
      </c>
    </row>
    <row r="480" spans="31:35" x14ac:dyDescent="0.25">
      <c r="AE480" s="31" t="str">
        <f>IF(A480&lt;&gt;"",CONCATENATE("[",A480,"] = {wayshrines={")&amp;IF(M480&lt;&gt;"",CONCATENATE(M480,","),"")&amp;IF(N480&lt;&gt;"",CONCATENATE(N480,","),"")&amp;IF(O480&lt;&gt;"",CONCATENATE(O480,","),"")&amp;CONCATENATE("}")&amp;IF(VALUE(P480)&gt;0,CONCATENATE(", traitsNeeded=",P480),"")&amp;CONCATENATE(", dlcId=",S480,),"")</f>
        <v/>
      </c>
      <c r="AF480" s="31" t="str">
        <f>IF(Q480&lt;&gt;"",CONCATENATE(", zoneIds={",Q480),"")&amp;IF(W480&lt;&gt;"",CONCATENATE(",",W480),"")&amp;IF(AA480&lt;&gt;"",CONCATENATE(",",AA480),"")&amp;IF(Q480&lt;&gt;"",CONCATENATE("}",""),"")&amp;IF(OR(K480="true",K480="false",K480&lt;&gt;""), CONCATENATE(", veteran=", K480), "")</f>
        <v/>
      </c>
      <c r="AG480" s="31" t="str">
        <f>IF(I480="Trial",", isTrial=true",IF(I480="Arena",", isArena=true", IF(I480="Monster",", isMonster=true",""))) &amp; IF(L480="true", CONCATENATE(", multiTrialSet=true"), "")</f>
        <v/>
      </c>
    </row>
    <row r="481" spans="31:33" x14ac:dyDescent="0.25">
      <c r="AE481" s="31" t="str">
        <f>IF(A481&lt;&gt;"",CONCATENATE("[",A481,"] = {wayshrines={")&amp;IF(M481&lt;&gt;"",CONCATENATE(M481,","),"")&amp;IF(N481&lt;&gt;"",CONCATENATE(N481,","),"")&amp;IF(O481&lt;&gt;"",CONCATENATE(O481,","),"")&amp;CONCATENATE("}")&amp;IF(VALUE(P481)&gt;0,CONCATENATE(", traitsNeeded=",P481),"")&amp;CONCATENATE(", dlcId=",S481,),"")</f>
        <v/>
      </c>
      <c r="AF481" s="31" t="str">
        <f>IF(Q481&lt;&gt;"",CONCATENATE(", zoneIds={",Q481),"")&amp;IF(W481&lt;&gt;"",CONCATENATE(",",W481),"")&amp;IF(AA481&lt;&gt;"",CONCATENATE(",",AA481),"")&amp;IF(Q481&lt;&gt;"",CONCATENATE("}",""),"")&amp;IF(OR(K481="true",K481="false",K481&lt;&gt;""), CONCATENATE(", veteran=", K481), "")</f>
        <v/>
      </c>
      <c r="AG481" s="31" t="str">
        <f>IF(I481="Trial",", isTrial=true",IF(I481="Arena",", isArena=true", IF(I481="Monster",", isMonster=true",""))) &amp; IF(L481="true", CONCATENATE(", multiTrialSet=true"), "")</f>
        <v/>
      </c>
    </row>
    <row r="482" spans="31:33" x14ac:dyDescent="0.25">
      <c r="AE482" s="31" t="str">
        <f>IF(A482&lt;&gt;"",CONCATENATE("[",A482,"] = {wayshrines={")&amp;IF(M482&lt;&gt;"",CONCATENATE(M482,","),"")&amp;IF(N482&lt;&gt;"",CONCATENATE(N482,","),"")&amp;IF(O482&lt;&gt;"",CONCATENATE(O482,","),"")&amp;CONCATENATE("}")&amp;IF(VALUE(P482)&gt;0,CONCATENATE(", traitsNeeded=",P482),"")&amp;CONCATENATE(", dlcId=",S482,),"")</f>
        <v/>
      </c>
      <c r="AF482" s="31" t="str">
        <f>IF(Q482&lt;&gt;"",CONCATENATE(", zoneIds={",Q482),"")&amp;IF(W482&lt;&gt;"",CONCATENATE(",",W482),"")&amp;IF(AA482&lt;&gt;"",CONCATENATE(",",AA482),"")&amp;IF(Q482&lt;&gt;"",CONCATENATE("}",""),"")&amp;IF(OR(K482="true",K482="false",K482&lt;&gt;""), CONCATENATE(", veteran=", K482), "")</f>
        <v/>
      </c>
      <c r="AG482" s="31" t="str">
        <f>IF(I482="Trial",", isTrial=true",IF(I482="Arena",", isArena=true", IF(I482="Monster",", isMonster=true",""))) &amp; IF(L482="true", CONCATENATE(", multiTrialSet=true"), "")</f>
        <v/>
      </c>
    </row>
    <row r="483" spans="31:33" x14ac:dyDescent="0.25">
      <c r="AE483" s="31" t="str">
        <f>IF(A483&lt;&gt;"",CONCATENATE("[",A483,"] = {wayshrines={")&amp;IF(M483&lt;&gt;"",CONCATENATE(M483,","),"")&amp;IF(N483&lt;&gt;"",CONCATENATE(N483,","),"")&amp;IF(O483&lt;&gt;"",CONCATENATE(O483,","),"")&amp;CONCATENATE("}")&amp;IF(VALUE(P483)&gt;0,CONCATENATE(", traitsNeeded=",P483),"")&amp;CONCATENATE(", dlcId=",S483,),"")</f>
        <v/>
      </c>
      <c r="AF483" s="31" t="str">
        <f>IF(Q483&lt;&gt;"",CONCATENATE(", zoneIds={",Q483),"")&amp;IF(W483&lt;&gt;"",CONCATENATE(",",W483),"")&amp;IF(AA483&lt;&gt;"",CONCATENATE(",",AA483),"")&amp;IF(Q483&lt;&gt;"",CONCATENATE("}",""),"")&amp;IF(OR(K483="true",K483="false",K483&lt;&gt;""), CONCATENATE(", veteran=", K483), "")</f>
        <v/>
      </c>
      <c r="AG483" s="31" t="str">
        <f>IF(I483="Trial",", isTrial=true",IF(I483="Arena",", isArena=true", IF(I483="Monster",", isMonster=true",""))) &amp; IF(L483="true", CONCATENATE(", multiTrialSet=true"), "")</f>
        <v/>
      </c>
    </row>
    <row r="484" spans="31:33" x14ac:dyDescent="0.25">
      <c r="AE484" s="31" t="str">
        <f>IF(A484&lt;&gt;"",CONCATENATE("[",A484,"] = {wayshrines={")&amp;IF(M484&lt;&gt;"",CONCATENATE(M484,","),"")&amp;IF(N484&lt;&gt;"",CONCATENATE(N484,","),"")&amp;IF(O484&lt;&gt;"",CONCATENATE(O484,","),"")&amp;CONCATENATE("}")&amp;IF(VALUE(P484)&gt;0,CONCATENATE(", traitsNeeded=",P484),"")&amp;CONCATENATE(", dlcId=",S484,),"")</f>
        <v/>
      </c>
      <c r="AF484" s="31" t="str">
        <f>IF(Q484&lt;&gt;"",CONCATENATE(", zoneIds={",Q484),"")&amp;IF(W484&lt;&gt;"",CONCATENATE(",",W484),"")&amp;IF(AA484&lt;&gt;"",CONCATENATE(",",AA484),"")&amp;IF(Q484&lt;&gt;"",CONCATENATE("}",""),"")&amp;IF(OR(K484="true",K484="false",K484&lt;&gt;""), CONCATENATE(", veteran=", K484), "")</f>
        <v/>
      </c>
      <c r="AG484" s="31" t="str">
        <f>IF(I484="Trial",", isTrial=true",IF(I484="Arena",", isArena=true", IF(I484="Monster",", isMonster=true",""))) &amp; IF(L484="true", CONCATENATE(", multiTrialSet=true"), "")</f>
        <v/>
      </c>
    </row>
    <row r="485" spans="31:33" x14ac:dyDescent="0.25">
      <c r="AE485" s="31" t="str">
        <f>IF(A485&lt;&gt;"",CONCATENATE("[",A485,"] = {wayshrines={")&amp;IF(M485&lt;&gt;"",CONCATENATE(M485,","),"")&amp;IF(N485&lt;&gt;"",CONCATENATE(N485,","),"")&amp;IF(O485&lt;&gt;"",CONCATENATE(O485,","),"")&amp;CONCATENATE("}")&amp;IF(VALUE(P485)&gt;0,CONCATENATE(", traitsNeeded=",P485),"")&amp;CONCATENATE(", dlcId=",S485,),"")</f>
        <v/>
      </c>
      <c r="AF485" s="31" t="str">
        <f>IF(Q485&lt;&gt;"",CONCATENATE(", zoneIds={",Q485),"")&amp;IF(W485&lt;&gt;"",CONCATENATE(",",W485),"")&amp;IF(AA485&lt;&gt;"",CONCATENATE(",",AA485),"")&amp;IF(Q485&lt;&gt;"",CONCATENATE("}",""),"")&amp;IF(OR(K485="true",K485="false",K485&lt;&gt;""), CONCATENATE(", veteran=", K485), "")</f>
        <v/>
      </c>
      <c r="AG485" s="31" t="str">
        <f>IF(I485="Trial",", isTrial=true",IF(I485="Arena",", isArena=true", IF(I485="Monster",", isMonster=true",""))) &amp; IF(L485="true", CONCATENATE(", multiTrialSet=true"), "")</f>
        <v/>
      </c>
    </row>
    <row r="486" spans="31:33" x14ac:dyDescent="0.25">
      <c r="AE486" s="31" t="str">
        <f>IF(A486&lt;&gt;"",CONCATENATE("[",A486,"] = {wayshrines={")&amp;IF(M486&lt;&gt;"",CONCATENATE(M486,","),"")&amp;IF(N486&lt;&gt;"",CONCATENATE(N486,","),"")&amp;IF(O486&lt;&gt;"",CONCATENATE(O486,","),"")&amp;CONCATENATE("}")&amp;IF(VALUE(P486)&gt;0,CONCATENATE(", traitsNeeded=",P486),"")&amp;CONCATENATE(", dlcId=",S486,),"")</f>
        <v/>
      </c>
      <c r="AF486" s="31" t="str">
        <f>IF(Q486&lt;&gt;"",CONCATENATE(", zoneIds={",Q486),"")&amp;IF(W486&lt;&gt;"",CONCATENATE(",",W486),"")&amp;IF(AA486&lt;&gt;"",CONCATENATE(",",AA486),"")&amp;IF(Q486&lt;&gt;"",CONCATENATE("}",""),"")&amp;IF(OR(K486="true",K486="false",K486&lt;&gt;""), CONCATENATE(", veteran=", K486), "")</f>
        <v/>
      </c>
      <c r="AG486" s="31" t="str">
        <f>IF(I486="Trial",", isTrial=true",IF(I486="Arena",", isArena=true", IF(I486="Monster",", isMonster=true",""))) &amp; IF(L486="true", CONCATENATE(", multiTrialSet=true"), "")</f>
        <v/>
      </c>
    </row>
  </sheetData>
  <autoFilter ref="A1:AI1">
    <sortState ref="A2:AE486">
      <sortCondition ref="C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topLeftCell="A34" workbookViewId="0">
      <selection activeCell="I59" sqref="I59"/>
    </sheetView>
  </sheetViews>
  <sheetFormatPr baseColWidth="10" defaultRowHeight="15" x14ac:dyDescent="0.25"/>
  <cols>
    <col min="1" max="1" width="41.140625" style="26" bestFit="1" customWidth="1"/>
    <col min="2" max="4" width="27.28515625" style="2" customWidth="1"/>
    <col min="5" max="5" width="18.85546875" style="4" customWidth="1"/>
    <col min="6" max="6" width="20.85546875" style="25" bestFit="1" customWidth="1"/>
    <col min="7" max="7" width="20.42578125" bestFit="1" customWidth="1"/>
    <col min="8" max="8" width="19.42578125" bestFit="1" customWidth="1"/>
    <col min="9" max="9" width="41.140625" style="3" customWidth="1"/>
  </cols>
  <sheetData>
    <row r="1" spans="1:9" ht="21" x14ac:dyDescent="0.35">
      <c r="A1" s="22" t="s">
        <v>2534</v>
      </c>
      <c r="B1" s="23"/>
      <c r="C1" s="23"/>
      <c r="D1" s="23"/>
      <c r="E1" s="23"/>
      <c r="F1" s="23"/>
      <c r="G1" s="23"/>
      <c r="H1" s="23"/>
      <c r="I1" s="23"/>
    </row>
    <row r="2" spans="1:9" ht="30" x14ac:dyDescent="0.25">
      <c r="A2" s="26" t="s">
        <v>138</v>
      </c>
      <c r="B2" s="10" t="s">
        <v>140</v>
      </c>
      <c r="C2" s="10" t="s">
        <v>141</v>
      </c>
      <c r="D2" s="10" t="s">
        <v>4070</v>
      </c>
      <c r="E2" s="17" t="s">
        <v>2527</v>
      </c>
      <c r="F2" s="25" t="s">
        <v>2526</v>
      </c>
      <c r="G2" s="1" t="s">
        <v>137</v>
      </c>
      <c r="H2" s="1" t="s">
        <v>2528</v>
      </c>
      <c r="I2" s="3" t="s">
        <v>139</v>
      </c>
    </row>
    <row r="3" spans="1:9" x14ac:dyDescent="0.25">
      <c r="A3" s="26" t="s">
        <v>2535</v>
      </c>
      <c r="B3" s="2" t="s">
        <v>2529</v>
      </c>
      <c r="C3" s="2" t="s">
        <v>492</v>
      </c>
      <c r="E3" s="4">
        <v>0</v>
      </c>
      <c r="F3" s="25" t="str">
        <f>VLOOKUP(E3,'LibSets constants'!$A$2:$B$90,2,FALSE)</f>
        <v>Included in base game</v>
      </c>
      <c r="G3" s="9" t="s">
        <v>101</v>
      </c>
      <c r="H3" t="s">
        <v>102</v>
      </c>
      <c r="I3" s="3">
        <f>IF(ISERROR(VLOOKUP(C3,'ESO zone constants'!$E$3:$M$9999,8,FALSE)),"",VLOOKUP(C3,'ESO zone constants'!$E$3:$M$9999,8,FALSE))</f>
        <v>638</v>
      </c>
    </row>
    <row r="4" spans="1:9" x14ac:dyDescent="0.25">
      <c r="A4" s="26">
        <v>8</v>
      </c>
      <c r="B4" s="2" t="s">
        <v>60</v>
      </c>
      <c r="C4" s="2" t="s">
        <v>60</v>
      </c>
      <c r="E4" s="4">
        <v>0</v>
      </c>
      <c r="F4" s="25" t="str">
        <f>VLOOKUP(E4,'LibSets constants'!$A$2:$B$90,2,FALSE)</f>
        <v>Included in base game</v>
      </c>
      <c r="G4" t="s">
        <v>101</v>
      </c>
      <c r="H4" t="s">
        <v>101</v>
      </c>
      <c r="I4" s="3">
        <f>IF(ISERROR(VLOOKUP(C4,'ESO zone constants'!$E$3:$M$9999,8,FALSE)),"",VLOOKUP(C4,'ESO zone constants'!$E$3:$M$9999,8,FALSE))</f>
        <v>148</v>
      </c>
    </row>
    <row r="5" spans="1:9" x14ac:dyDescent="0.25">
      <c r="A5" s="26" t="s">
        <v>2535</v>
      </c>
      <c r="B5" s="2" t="s">
        <v>743</v>
      </c>
      <c r="C5" s="2" t="s">
        <v>743</v>
      </c>
      <c r="E5" s="4">
        <v>8</v>
      </c>
      <c r="F5" s="25" t="str">
        <f>VLOOKUP(E5,'LibSets constants'!$A$2:$B$90,2,FALSE)</f>
        <v>Clockwork City</v>
      </c>
      <c r="G5" s="9" t="s">
        <v>101</v>
      </c>
      <c r="H5" t="s">
        <v>102</v>
      </c>
      <c r="I5" s="3">
        <f>IF(ISERROR(VLOOKUP(C5,'ESO zone constants'!$E$3:$M$9999,8,FALSE)),"",VLOOKUP(C5,'ESO zone constants'!$E$3:$M$9999,8,FALSE))</f>
        <v>1000</v>
      </c>
    </row>
    <row r="6" spans="1:9" x14ac:dyDescent="0.25">
      <c r="A6" s="26">
        <v>11</v>
      </c>
      <c r="B6" s="2" t="s">
        <v>122</v>
      </c>
      <c r="C6" s="2" t="s">
        <v>57</v>
      </c>
      <c r="E6" s="4">
        <v>0</v>
      </c>
      <c r="F6" s="25" t="str">
        <f>VLOOKUP(E6,'LibSets constants'!$A$2:$B$90,2,FALSE)</f>
        <v>Included in base game</v>
      </c>
      <c r="G6" t="s">
        <v>101</v>
      </c>
      <c r="H6" t="s">
        <v>101</v>
      </c>
      <c r="I6" s="3">
        <f>IF(ISERROR(VLOOKUP(C6,'ESO zone constants'!$E$3:$M$9999,8,FALSE)),"",VLOOKUP(C6,'ESO zone constants'!$E$3:$M$9999,8,FALSE))</f>
        <v>38</v>
      </c>
    </row>
    <row r="7" spans="1:9" x14ac:dyDescent="0.25">
      <c r="A7" s="26">
        <v>308</v>
      </c>
      <c r="B7" s="2" t="s">
        <v>121</v>
      </c>
      <c r="C7" s="2" t="s">
        <v>70</v>
      </c>
      <c r="E7" s="4">
        <v>0</v>
      </c>
      <c r="F7" s="25" t="str">
        <f>VLOOKUP(E7,'LibSets constants'!$A$2:$B$90,2,FALSE)</f>
        <v>Included in base game</v>
      </c>
      <c r="G7" t="s">
        <v>101</v>
      </c>
      <c r="H7" t="s">
        <v>101</v>
      </c>
      <c r="I7" s="3">
        <f>IF(ISERROR(VLOOKUP(C7,'ESO zone constants'!$E$3:$M$9999,8,FALSE)),"",VLOOKUP(C7,'ESO zone constants'!$E$3:$M$9999,8,FALSE))</f>
        <v>64</v>
      </c>
    </row>
    <row r="8" spans="1:9" x14ac:dyDescent="0.25">
      <c r="A8" s="26">
        <v>303</v>
      </c>
      <c r="B8" s="2" t="s">
        <v>125</v>
      </c>
      <c r="C8" s="2" t="s">
        <v>45</v>
      </c>
      <c r="E8" s="4">
        <v>9</v>
      </c>
      <c r="F8" s="25" t="str">
        <f>VLOOKUP(E8,'LibSets constants'!$A$2:$B$90,2,FALSE)</f>
        <v>Dragon Bones</v>
      </c>
      <c r="G8" t="s">
        <v>101</v>
      </c>
      <c r="H8" t="s">
        <v>101</v>
      </c>
      <c r="I8" s="3">
        <f>IF(ISERROR(VLOOKUP(C8,'ESO zone constants'!$E$3:$M$9999,8,FALSE)),"",VLOOKUP(C8,'ESO zone constants'!$E$3:$M$9999,8,FALSE))</f>
        <v>973</v>
      </c>
    </row>
    <row r="9" spans="1:9" x14ac:dyDescent="0.25">
      <c r="A9" s="26">
        <v>433</v>
      </c>
      <c r="B9" s="2" t="s">
        <v>117</v>
      </c>
      <c r="C9" s="2" t="s">
        <v>50</v>
      </c>
      <c r="E9" s="4">
        <v>0</v>
      </c>
      <c r="F9" s="25" t="str">
        <f>VLOOKUP(E9,'LibSets constants'!$A$2:$B$90,2,FALSE)</f>
        <v>Included in base game</v>
      </c>
      <c r="G9" t="s">
        <v>101</v>
      </c>
      <c r="H9" t="s">
        <v>101</v>
      </c>
      <c r="I9" s="3">
        <f>IF(ISERROR(VLOOKUP(C9,'ESO zone constants'!$E$3:$M$9999,8,FALSE)),"",VLOOKUP(C9,'ESO zone constants'!$E$3:$M$9999,8,FALSE))</f>
        <v>176</v>
      </c>
    </row>
    <row r="10" spans="1:9" x14ac:dyDescent="0.25">
      <c r="A10" s="26">
        <v>14</v>
      </c>
      <c r="B10" s="2" t="s">
        <v>118</v>
      </c>
      <c r="C10" s="2" t="s">
        <v>71</v>
      </c>
      <c r="E10" s="4">
        <v>0</v>
      </c>
      <c r="F10" s="25" t="str">
        <f>VLOOKUP(E10,'LibSets constants'!$A$2:$B$90,2,FALSE)</f>
        <v>Included in base game</v>
      </c>
      <c r="G10" t="s">
        <v>101</v>
      </c>
      <c r="H10" t="s">
        <v>101</v>
      </c>
      <c r="I10" s="3">
        <f>IF(ISERROR(VLOOKUP(C10,'ESO zone constants'!$E$3:$M$9999,8,FALSE)),"",VLOOKUP(C10,'ESO zone constants'!$E$3:$M$9999,8,FALSE))</f>
        <v>681</v>
      </c>
    </row>
    <row r="11" spans="1:9" x14ac:dyDescent="0.25">
      <c r="A11" s="26" t="s">
        <v>2535</v>
      </c>
      <c r="B11" s="2" t="s">
        <v>831</v>
      </c>
      <c r="C11" s="2" t="s">
        <v>783</v>
      </c>
      <c r="E11" s="4">
        <v>10</v>
      </c>
      <c r="F11" s="25" t="str">
        <f>VLOOKUP(E11,'LibSets constants'!$A$2:$B$90,2,FALSE)</f>
        <v>Summerset</v>
      </c>
      <c r="G11" s="9" t="s">
        <v>101</v>
      </c>
      <c r="H11" t="s">
        <v>102</v>
      </c>
      <c r="I11" s="3">
        <f>IF(ISERROR(VLOOKUP(C11,'ESO zone constants'!$E$3:$M$9999,8,FALSE)),"",VLOOKUP(C11,'ESO zone constants'!$E$3:$M$9999,8,FALSE))</f>
        <v>1051</v>
      </c>
    </row>
    <row r="12" spans="1:9" x14ac:dyDescent="0.25">
      <c r="A12" s="26">
        <v>17</v>
      </c>
      <c r="B12" s="2" t="s">
        <v>136</v>
      </c>
      <c r="C12" s="2" t="s">
        <v>72</v>
      </c>
      <c r="E12" s="4">
        <v>5</v>
      </c>
      <c r="F12" s="25" t="str">
        <f>VLOOKUP(E12,'LibSets constants'!$A$2:$B$90,2,FALSE)</f>
        <v>Shadows of the Hist</v>
      </c>
      <c r="G12" t="s">
        <v>101</v>
      </c>
      <c r="H12" t="s">
        <v>101</v>
      </c>
      <c r="I12" s="3">
        <f>IF(ISERROR(VLOOKUP(C12,'ESO zone constants'!$E$3:$M$9999,8,FALSE)),"",VLOOKUP(C12,'ESO zone constants'!$E$3:$M$9999,8,FALSE))</f>
        <v>848</v>
      </c>
    </row>
    <row r="13" spans="1:9" x14ac:dyDescent="0.25">
      <c r="A13" s="26">
        <v>22</v>
      </c>
      <c r="B13" s="2" t="s">
        <v>115</v>
      </c>
      <c r="C13" s="2" t="s">
        <v>49</v>
      </c>
      <c r="E13" s="4">
        <v>0</v>
      </c>
      <c r="F13" s="25" t="str">
        <f>VLOOKUP(E13,'LibSets constants'!$A$2:$B$90,2,FALSE)</f>
        <v>Included in base game</v>
      </c>
      <c r="G13" t="s">
        <v>101</v>
      </c>
      <c r="H13" t="s">
        <v>101</v>
      </c>
      <c r="I13" s="3">
        <f>IF(ISERROR(VLOOKUP(C13,'ESO zone constants'!$E$3:$M$9999,8,FALSE)),"",VLOOKUP(C13,'ESO zone constants'!$E$3:$M$9999,8,FALSE))</f>
        <v>130</v>
      </c>
    </row>
    <row r="14" spans="1:9" x14ac:dyDescent="0.25">
      <c r="A14" s="26">
        <v>9</v>
      </c>
      <c r="B14" s="2" t="s">
        <v>116</v>
      </c>
      <c r="C14" s="2" t="s">
        <v>55</v>
      </c>
      <c r="E14" s="4">
        <v>0</v>
      </c>
      <c r="F14" s="25" t="str">
        <f>VLOOKUP(E14,'LibSets constants'!$A$2:$B$90,2,FALSE)</f>
        <v>Included in base game</v>
      </c>
      <c r="G14" t="s">
        <v>101</v>
      </c>
      <c r="H14" t="s">
        <v>101</v>
      </c>
      <c r="I14" s="3">
        <f>IF(ISERROR(VLOOKUP(C14,'ESO zone constants'!$E$3:$M$9999,8,FALSE)),"",VLOOKUP(C14,'ESO zone constants'!$E$3:$M$9999,8,FALSE))</f>
        <v>932</v>
      </c>
    </row>
    <row r="15" spans="1:9" x14ac:dyDescent="0.25">
      <c r="A15" s="26">
        <v>428</v>
      </c>
      <c r="B15" s="2" t="s">
        <v>109</v>
      </c>
      <c r="C15" s="2" t="s">
        <v>61</v>
      </c>
      <c r="E15" s="4">
        <v>0</v>
      </c>
      <c r="F15" s="25" t="str">
        <f>VLOOKUP(E15,'LibSets constants'!$A$2:$B$90,2,FALSE)</f>
        <v>Included in base game</v>
      </c>
      <c r="G15" t="s">
        <v>101</v>
      </c>
      <c r="H15" t="s">
        <v>101</v>
      </c>
      <c r="I15" s="3">
        <f>IF(ISERROR(VLOOKUP(C15,'ESO zone constants'!$E$3:$M$9999,8,FALSE)),"",VLOOKUP(C15,'ESO zone constants'!$E$3:$M$9999,8,FALSE))</f>
        <v>63</v>
      </c>
    </row>
    <row r="16" spans="1:9" x14ac:dyDescent="0.25">
      <c r="A16" s="26">
        <v>13</v>
      </c>
      <c r="B16" s="2" t="s">
        <v>110</v>
      </c>
      <c r="C16" s="2" t="s">
        <v>46</v>
      </c>
      <c r="E16" s="4">
        <v>0</v>
      </c>
      <c r="F16" s="25" t="str">
        <f>VLOOKUP(E16,'LibSets constants'!$A$2:$B$90,2,FALSE)</f>
        <v>Included in base game</v>
      </c>
      <c r="G16" t="s">
        <v>101</v>
      </c>
      <c r="H16" t="s">
        <v>101</v>
      </c>
      <c r="I16" s="3">
        <f>IF(ISERROR(VLOOKUP(C16,'ESO zone constants'!$E$3:$M$9999,8,FALSE)),"",VLOOKUP(C16,'ESO zone constants'!$E$3:$M$9999,8,FALSE))</f>
        <v>930</v>
      </c>
    </row>
    <row r="17" spans="1:9" x14ac:dyDescent="0.25">
      <c r="A17" s="26">
        <v>18</v>
      </c>
      <c r="B17" s="2" t="s">
        <v>134</v>
      </c>
      <c r="C17" s="2" t="s">
        <v>67</v>
      </c>
      <c r="E17" s="4">
        <v>13</v>
      </c>
      <c r="F17" s="25" t="str">
        <f>VLOOKUP(E17,'LibSets constants'!$A$2:$B$90,2,FALSE)</f>
        <v>Wrathstone</v>
      </c>
      <c r="G17" t="s">
        <v>101</v>
      </c>
      <c r="H17" t="s">
        <v>101</v>
      </c>
      <c r="I17" s="3">
        <f>IF(ISERROR(VLOOKUP(C17,'ESO zone constants'!$E$3:$M$9999,8,FALSE)),"",VLOOKUP(C17,'ESO zone constants'!$E$3:$M$9999,8,FALSE))</f>
        <v>1081</v>
      </c>
    </row>
    <row r="18" spans="1:9" x14ac:dyDescent="0.25">
      <c r="A18" s="26">
        <v>15</v>
      </c>
      <c r="B18" s="2" t="s">
        <v>119</v>
      </c>
      <c r="C18" s="2" t="s">
        <v>48</v>
      </c>
      <c r="E18" s="4">
        <v>0</v>
      </c>
      <c r="F18" s="25" t="str">
        <f>VLOOKUP(E18,'LibSets constants'!$A$2:$B$90,2,FALSE)</f>
        <v>Included in base game</v>
      </c>
      <c r="G18" t="s">
        <v>101</v>
      </c>
      <c r="H18" t="s">
        <v>101</v>
      </c>
      <c r="I18" s="3">
        <f>IF(ISERROR(VLOOKUP(C18,'ESO zone constants'!$E$3:$M$9999,8,FALSE)),"",VLOOKUP(C18,'ESO zone constants'!$E$3:$M$9999,8,FALSE))</f>
        <v>449</v>
      </c>
    </row>
    <row r="19" spans="1:9" x14ac:dyDescent="0.25">
      <c r="A19" s="26">
        <v>3</v>
      </c>
      <c r="B19" s="2" t="s">
        <v>111</v>
      </c>
      <c r="C19" s="2" t="s">
        <v>43</v>
      </c>
      <c r="E19" s="4">
        <v>0</v>
      </c>
      <c r="F19" s="25" t="str">
        <f>VLOOKUP(E19,'LibSets constants'!$A$2:$B$90,2,FALSE)</f>
        <v>Included in base game</v>
      </c>
      <c r="G19" t="s">
        <v>101</v>
      </c>
      <c r="H19" t="s">
        <v>101</v>
      </c>
      <c r="I19" s="3">
        <f>IF(ISERROR(VLOOKUP(C19,'ESO zone constants'!$E$3:$M$9999,8,FALSE)),"",VLOOKUP(C19,'ESO zone constants'!$E$3:$M$9999,8,FALSE))</f>
        <v>126</v>
      </c>
    </row>
    <row r="20" spans="1:9" x14ac:dyDescent="0.25">
      <c r="A20" s="26">
        <v>10</v>
      </c>
      <c r="B20" s="2" t="s">
        <v>112</v>
      </c>
      <c r="C20" s="2" t="s">
        <v>56</v>
      </c>
      <c r="E20" s="4">
        <v>0</v>
      </c>
      <c r="F20" s="25" t="str">
        <f>VLOOKUP(E20,'LibSets constants'!$A$2:$B$90,2,FALSE)</f>
        <v>Included in base game</v>
      </c>
      <c r="G20" t="s">
        <v>101</v>
      </c>
      <c r="H20" t="s">
        <v>101</v>
      </c>
      <c r="I20" s="3">
        <f>IF(ISERROR(VLOOKUP(C20,'ESO zone constants'!$E$3:$M$9999,8,FALSE)),"",VLOOKUP(C20,'ESO zone constants'!$E$3:$M$9999,8,FALSE))</f>
        <v>931</v>
      </c>
    </row>
    <row r="21" spans="1:9" x14ac:dyDescent="0.25">
      <c r="A21" s="26">
        <v>435</v>
      </c>
      <c r="B21" s="2" t="s">
        <v>126</v>
      </c>
      <c r="C21" s="2" t="s">
        <v>44</v>
      </c>
      <c r="E21" s="4">
        <v>9</v>
      </c>
      <c r="F21" s="25" t="str">
        <f>VLOOKUP(E21,'LibSets constants'!$A$2:$B$90,2,FALSE)</f>
        <v>Dragon Bones</v>
      </c>
      <c r="G21" t="s">
        <v>101</v>
      </c>
      <c r="H21" t="s">
        <v>101</v>
      </c>
      <c r="I21" s="3">
        <f>IF(ISERROR(VLOOKUP(C21,'ESO zone constants'!$E$3:$M$9999,8,FALSE)),"",VLOOKUP(C21,'ESO zone constants'!$E$3:$M$9999,8,FALSE))</f>
        <v>974</v>
      </c>
    </row>
    <row r="22" spans="1:9" x14ac:dyDescent="0.25">
      <c r="A22" s="26">
        <v>300</v>
      </c>
      <c r="B22" s="2" t="s">
        <v>130</v>
      </c>
      <c r="C22" s="2" t="s">
        <v>69</v>
      </c>
      <c r="E22" s="4">
        <v>9</v>
      </c>
      <c r="F22" s="25" t="str">
        <f>VLOOKUP(E22,'LibSets constants'!$A$2:$B$90,2,FALSE)</f>
        <v>Dragon Bones</v>
      </c>
      <c r="G22" t="s">
        <v>101</v>
      </c>
      <c r="H22" t="s">
        <v>101</v>
      </c>
      <c r="I22" s="3">
        <f>IF(ISERROR(VLOOKUP(C22,'ESO zone constants'!$E$3:$M$9999,8,FALSE)),"",VLOOKUP(C22,'ESO zone constants'!$E$3:$M$9999,8,FALSE))</f>
        <v>1009</v>
      </c>
    </row>
    <row r="23" spans="1:9" x14ac:dyDescent="0.25">
      <c r="A23" s="26">
        <v>288</v>
      </c>
      <c r="B23" s="2" t="s">
        <v>127</v>
      </c>
      <c r="C23" s="2" t="s">
        <v>64</v>
      </c>
      <c r="E23" s="4">
        <v>13</v>
      </c>
      <c r="F23" s="25" t="str">
        <f>VLOOKUP(E23,'LibSets constants'!$A$2:$B$90,2,FALSE)</f>
        <v>Wrathstone</v>
      </c>
      <c r="G23" t="s">
        <v>101</v>
      </c>
      <c r="H23" t="s">
        <v>101</v>
      </c>
      <c r="I23" s="3">
        <f>IF(ISERROR(VLOOKUP(C23,'ESO zone constants'!$E$3:$M$9999,8,FALSE)),"",VLOOKUP(C23,'ESO zone constants'!$E$3:$M$9999,8,FALSE))</f>
        <v>1080</v>
      </c>
    </row>
    <row r="24" spans="1:9" x14ac:dyDescent="0.25">
      <c r="A24" s="26">
        <v>305</v>
      </c>
      <c r="B24" s="2" t="s">
        <v>103</v>
      </c>
      <c r="C24" s="2" t="s">
        <v>51</v>
      </c>
      <c r="E24" s="4">
        <v>0</v>
      </c>
      <c r="F24" s="25" t="str">
        <f>VLOOKUP(E24,'LibSets constants'!$A$2:$B$90,2,FALSE)</f>
        <v>Included in base game</v>
      </c>
      <c r="G24" t="s">
        <v>101</v>
      </c>
      <c r="H24" t="s">
        <v>101</v>
      </c>
      <c r="I24" s="3">
        <f>IF(ISERROR(VLOOKUP(C24,'ESO zone constants'!$E$3:$M$9999,8,FALSE)),"",VLOOKUP(C24,'ESO zone constants'!$E$3:$M$9999,8,FALSE))</f>
        <v>283</v>
      </c>
    </row>
    <row r="25" spans="1:9" x14ac:dyDescent="0.25">
      <c r="A25" s="26">
        <v>319</v>
      </c>
      <c r="B25" s="2" t="s">
        <v>104</v>
      </c>
      <c r="C25" s="2" t="s">
        <v>63</v>
      </c>
      <c r="E25" s="4">
        <v>0</v>
      </c>
      <c r="F25" s="25" t="str">
        <f>VLOOKUP(E25,'LibSets constants'!$A$2:$B$90,2,FALSE)</f>
        <v>Included in base game</v>
      </c>
      <c r="G25" t="s">
        <v>101</v>
      </c>
      <c r="H25" t="s">
        <v>101</v>
      </c>
      <c r="I25" s="3">
        <f>IF(ISERROR(VLOOKUP(C25,'ESO zone constants'!$E$3:$M$9999,8,FALSE)),"",VLOOKUP(C25,'ESO zone constants'!$E$3:$M$9999,8,FALSE))</f>
        <v>934</v>
      </c>
    </row>
    <row r="26" spans="1:9" x14ac:dyDescent="0.25">
      <c r="A26" s="26" t="s">
        <v>2535</v>
      </c>
      <c r="B26" s="2" t="s">
        <v>2531</v>
      </c>
      <c r="C26" s="2" t="s">
        <v>723</v>
      </c>
      <c r="E26" s="4">
        <v>8</v>
      </c>
      <c r="F26" s="25" t="str">
        <f>VLOOKUP(E26,'LibSets constants'!$A$2:$B$90,2,FALSE)</f>
        <v>Clockwork City</v>
      </c>
      <c r="G26" s="9" t="s">
        <v>101</v>
      </c>
      <c r="H26" t="s">
        <v>102</v>
      </c>
      <c r="I26" s="3">
        <f>IF(ISERROR(VLOOKUP(C26,'ESO zone constants'!$E$3:$M$9999,8,FALSE)),"",VLOOKUP(C26,'ESO zone constants'!$E$3:$M$9999,8,FALSE))</f>
        <v>975</v>
      </c>
    </row>
    <row r="27" spans="1:9" x14ac:dyDescent="0.25">
      <c r="A27" s="26" t="s">
        <v>2535</v>
      </c>
      <c r="B27" s="2" t="s">
        <v>2530</v>
      </c>
      <c r="C27" s="2" t="s">
        <v>490</v>
      </c>
      <c r="E27" s="4">
        <v>0</v>
      </c>
      <c r="F27" s="25" t="str">
        <f>VLOOKUP(E27,'LibSets constants'!$A$2:$B$90,2,FALSE)</f>
        <v>Included in base game</v>
      </c>
      <c r="G27" s="9" t="s">
        <v>101</v>
      </c>
      <c r="H27" t="s">
        <v>102</v>
      </c>
      <c r="I27" s="3">
        <f>IF(ISERROR(VLOOKUP(C27,'ESO zone constants'!$E$3:$M$9999,8,FALSE)),"",VLOOKUP(C27,'ESO zone constants'!$E$3:$M$9999,8,FALSE))</f>
        <v>636</v>
      </c>
    </row>
    <row r="28" spans="1:9" x14ac:dyDescent="0.25">
      <c r="A28" s="26">
        <v>21</v>
      </c>
      <c r="B28" s="2" t="s">
        <v>128</v>
      </c>
      <c r="C28" s="2" t="s">
        <v>52</v>
      </c>
      <c r="E28" s="4">
        <v>1</v>
      </c>
      <c r="F28" s="25" t="str">
        <f>VLOOKUP(E28,'LibSets constants'!$A$2:$B$90,2,FALSE)</f>
        <v>Imperial City</v>
      </c>
      <c r="G28" t="s">
        <v>101</v>
      </c>
      <c r="H28" t="s">
        <v>101</v>
      </c>
      <c r="I28" s="3">
        <f>IF(ISERROR(VLOOKUP(C28,'ESO zone constants'!$E$3:$M$9999,8,FALSE)),"",VLOOKUP(C28,'ESO zone constants'!$E$3:$M$9999,8,FALSE))</f>
        <v>678</v>
      </c>
    </row>
    <row r="29" spans="1:9" x14ac:dyDescent="0.25">
      <c r="A29" s="26">
        <v>302</v>
      </c>
      <c r="B29" s="2" t="s">
        <v>131</v>
      </c>
      <c r="C29" s="2" t="s">
        <v>41</v>
      </c>
      <c r="E29" s="4">
        <v>11</v>
      </c>
      <c r="F29" s="25" t="str">
        <f>VLOOKUP(E29,'LibSets constants'!$A$2:$B$90,2,FALSE)</f>
        <v>Wolfhunter</v>
      </c>
      <c r="G29" t="s">
        <v>101</v>
      </c>
      <c r="H29" t="s">
        <v>101</v>
      </c>
      <c r="I29" s="3">
        <f>IF(ISERROR(VLOOKUP(C29,'ESO zone constants'!$E$3:$M$9999,8,FALSE)),"",VLOOKUP(C29,'ESO zone constants'!$E$3:$M$9999,8,FALSE))</f>
        <v>1055</v>
      </c>
    </row>
    <row r="30" spans="1:9" x14ac:dyDescent="0.25">
      <c r="A30" s="26" t="s">
        <v>2535</v>
      </c>
      <c r="B30" s="2" t="s">
        <v>1190</v>
      </c>
      <c r="C30" s="2" t="s">
        <v>525</v>
      </c>
      <c r="E30" s="4">
        <v>3</v>
      </c>
      <c r="F30" s="25" t="str">
        <f>VLOOKUP(E30,'LibSets constants'!$A$2:$B$90,2,FALSE)</f>
        <v>Thieves Guild</v>
      </c>
      <c r="G30" s="9" t="s">
        <v>101</v>
      </c>
      <c r="H30" t="s">
        <v>102</v>
      </c>
      <c r="I30" s="3">
        <f>IF(ISERROR(VLOOKUP(C30,'ESO zone constants'!$E$3:$M$9999,8,FALSE)),"",VLOOKUP(C30,'ESO zone constants'!$E$3:$M$9999,8,FALSE))</f>
        <v>725</v>
      </c>
    </row>
    <row r="31" spans="1:9" x14ac:dyDescent="0.25">
      <c r="A31" s="26">
        <v>434</v>
      </c>
      <c r="B31" s="2" t="s">
        <v>132</v>
      </c>
      <c r="C31" s="2" t="s">
        <v>73</v>
      </c>
      <c r="E31" s="4">
        <v>11</v>
      </c>
      <c r="F31" s="25" t="str">
        <f>VLOOKUP(E31,'LibSets constants'!$A$2:$B$90,2,FALSE)</f>
        <v>Wolfhunter</v>
      </c>
      <c r="G31" t="s">
        <v>101</v>
      </c>
      <c r="H31" t="s">
        <v>101</v>
      </c>
      <c r="I31" s="3">
        <f>IF(ISERROR(VLOOKUP(C31,'ESO zone constants'!$E$3:$M$9999,8,FALSE)),"",VLOOKUP(C31,'ESO zone constants'!$E$3:$M$9999,8,FALSE))</f>
        <v>1052</v>
      </c>
    </row>
    <row r="32" spans="1:9" x14ac:dyDescent="0.25">
      <c r="A32" s="26">
        <v>320</v>
      </c>
      <c r="B32" s="2" t="s">
        <v>133</v>
      </c>
      <c r="C32" s="2" t="s">
        <v>53</v>
      </c>
      <c r="E32" s="4">
        <v>5</v>
      </c>
      <c r="F32" s="25" t="str">
        <f>VLOOKUP(E32,'LibSets constants'!$A$2:$B$90,2,FALSE)</f>
        <v>Shadows of the Hist</v>
      </c>
      <c r="G32" t="s">
        <v>101</v>
      </c>
      <c r="H32" t="s">
        <v>101</v>
      </c>
      <c r="I32" s="3">
        <f>IF(ISERROR(VLOOKUP(C32,'ESO zone constants'!$E$3:$M$9999,8,FALSE)),"",VLOOKUP(C32,'ESO zone constants'!$E$3:$M$9999,8,FALSE))</f>
        <v>843</v>
      </c>
    </row>
    <row r="33" spans="1:9" x14ac:dyDescent="0.25">
      <c r="A33" s="26" t="s">
        <v>2535</v>
      </c>
      <c r="B33" s="2" t="s">
        <v>493</v>
      </c>
      <c r="C33" s="2" t="s">
        <v>493</v>
      </c>
      <c r="E33" s="4">
        <v>0</v>
      </c>
      <c r="F33" s="25" t="str">
        <f>VLOOKUP(E33,'LibSets constants'!$A$2:$B$90,2,FALSE)</f>
        <v>Included in base game</v>
      </c>
      <c r="G33" s="9" t="s">
        <v>101</v>
      </c>
      <c r="H33" t="s">
        <v>102</v>
      </c>
      <c r="I33" s="3">
        <f>IF(ISERROR(VLOOKUP(C33,'ESO zone constants'!$E$3:$M$9999,8,FALSE)),"",VLOOKUP(C33,'ESO zone constants'!$E$3:$M$9999,8,FALSE))</f>
        <v>639</v>
      </c>
    </row>
    <row r="34" spans="1:9" x14ac:dyDescent="0.25">
      <c r="A34" s="26">
        <v>314</v>
      </c>
      <c r="B34" s="2" t="s">
        <v>129</v>
      </c>
      <c r="C34" s="2" t="s">
        <v>74</v>
      </c>
      <c r="E34" s="4">
        <v>9</v>
      </c>
      <c r="F34" s="25" t="str">
        <f>VLOOKUP(E34,'LibSets constants'!$A$2:$B$90,2,FALSE)</f>
        <v>Dragon Bones</v>
      </c>
      <c r="G34" t="s">
        <v>101</v>
      </c>
      <c r="H34" t="s">
        <v>101</v>
      </c>
      <c r="I34" s="3">
        <f>IF(ISERROR(VLOOKUP(C34,'ESO zone constants'!$E$3:$M$9999,8,FALSE)),"",VLOOKUP(C34,'ESO zone constants'!$E$3:$M$9999,8,FALSE))</f>
        <v>1010</v>
      </c>
    </row>
    <row r="35" spans="1:9" x14ac:dyDescent="0.25">
      <c r="A35" s="26">
        <v>307</v>
      </c>
      <c r="B35" s="2" t="s">
        <v>123</v>
      </c>
      <c r="C35" s="2" t="s">
        <v>59</v>
      </c>
      <c r="E35" s="4">
        <v>0</v>
      </c>
      <c r="F35" s="25" t="str">
        <f>VLOOKUP(E35,'LibSets constants'!$A$2:$B$90,2,FALSE)</f>
        <v>Included in base game</v>
      </c>
      <c r="G35" t="s">
        <v>101</v>
      </c>
      <c r="H35" t="s">
        <v>101</v>
      </c>
      <c r="I35" s="3">
        <f>IF(ISERROR(VLOOKUP(C35,'ESO zone constants'!$E$3:$M$9999,8,FALSE)),"",VLOOKUP(C35,'ESO zone constants'!$E$3:$M$9999,8,FALSE))</f>
        <v>31</v>
      </c>
    </row>
    <row r="36" spans="1:9" x14ac:dyDescent="0.25">
      <c r="A36" s="26">
        <v>261</v>
      </c>
      <c r="B36" s="2" t="s">
        <v>105</v>
      </c>
      <c r="C36" s="2" t="s">
        <v>66</v>
      </c>
      <c r="E36" s="4">
        <v>0</v>
      </c>
      <c r="F36" s="25" t="str">
        <f>VLOOKUP(E36,'LibSets constants'!$A$2:$B$90,2,FALSE)</f>
        <v>Included in base game</v>
      </c>
      <c r="G36" t="s">
        <v>101</v>
      </c>
      <c r="H36" t="s">
        <v>101</v>
      </c>
      <c r="I36" s="3">
        <f>IF(ISERROR(VLOOKUP(C36,'ESO zone constants'!$E$3:$M$9999,8,FALSE)),"",VLOOKUP(C36,'ESO zone constants'!$E$3:$M$9999,8,FALSE))</f>
        <v>144</v>
      </c>
    </row>
    <row r="37" spans="1:9" x14ac:dyDescent="0.25">
      <c r="A37" s="26">
        <v>429</v>
      </c>
      <c r="B37" s="2" t="s">
        <v>106</v>
      </c>
      <c r="C37" s="2" t="s">
        <v>42</v>
      </c>
      <c r="E37" s="4">
        <v>0</v>
      </c>
      <c r="F37" s="25" t="str">
        <f>VLOOKUP(E37,'LibSets constants'!$A$2:$B$90,2,FALSE)</f>
        <v>Included in base game</v>
      </c>
      <c r="G37" t="s">
        <v>101</v>
      </c>
      <c r="H37" t="s">
        <v>101</v>
      </c>
      <c r="I37" s="3">
        <f>IF(ISERROR(VLOOKUP(C37,'ESO zone constants'!$E$3:$M$9999,8,FALSE)),"",VLOOKUP(C37,'ESO zone constants'!$E$3:$M$9999,8,FALSE))</f>
        <v>936</v>
      </c>
    </row>
    <row r="38" spans="1:9" x14ac:dyDescent="0.25">
      <c r="A38" s="26" t="s">
        <v>2535</v>
      </c>
      <c r="B38" s="2" t="s">
        <v>2545</v>
      </c>
      <c r="C38" s="2" t="s">
        <v>2532</v>
      </c>
      <c r="E38" s="4">
        <v>14</v>
      </c>
      <c r="F38" s="25" t="str">
        <f>VLOOKUP(E38,'LibSets constants'!$A$2:$B$90,2,FALSE)</f>
        <v>Elsweyr</v>
      </c>
      <c r="G38" s="9" t="s">
        <v>101</v>
      </c>
      <c r="H38" t="s">
        <v>102</v>
      </c>
      <c r="I38" s="3">
        <f>IF(ISERROR(VLOOKUP(C38,'ESO zone constants'!$E$3:$M$9999,8,FALSE)),"",VLOOKUP(C38,'ESO zone constants'!$E$3:$M$9999,8,FALSE))</f>
        <v>1121</v>
      </c>
    </row>
    <row r="39" spans="1:9" x14ac:dyDescent="0.25">
      <c r="A39" s="26">
        <v>311</v>
      </c>
      <c r="B39" s="2" t="s">
        <v>120</v>
      </c>
      <c r="C39" s="2" t="s">
        <v>65</v>
      </c>
      <c r="E39" s="4">
        <v>0</v>
      </c>
      <c r="F39" s="25" t="str">
        <f>VLOOKUP(E39,'LibSets constants'!$A$2:$B$90,2,FALSE)</f>
        <v>Included in base game</v>
      </c>
      <c r="G39" t="s">
        <v>101</v>
      </c>
      <c r="H39" t="s">
        <v>101</v>
      </c>
      <c r="I39" s="3">
        <f>IF(ISERROR(VLOOKUP(C39,'ESO zone constants'!$E$3:$M$9999,8,FALSE)),"",VLOOKUP(C39,'ESO zone constants'!$E$3:$M$9999,8,FALSE))</f>
        <v>131</v>
      </c>
    </row>
    <row r="40" spans="1:9" x14ac:dyDescent="0.25">
      <c r="A40" s="26">
        <v>312</v>
      </c>
      <c r="B40" s="2" t="s">
        <v>107</v>
      </c>
      <c r="C40" s="2" t="s">
        <v>142</v>
      </c>
      <c r="E40" s="4">
        <v>0</v>
      </c>
      <c r="F40" s="25" t="str">
        <f>VLOOKUP(E40,'LibSets constants'!$A$2:$B$90,2,FALSE)</f>
        <v>Included in base game</v>
      </c>
      <c r="G40" t="s">
        <v>101</v>
      </c>
      <c r="H40" t="s">
        <v>101</v>
      </c>
      <c r="I40" s="3">
        <f>IF(ISERROR(VLOOKUP(C40,'ESO zone constants'!$E$3:$M$9999,8,FALSE)),"",VLOOKUP(C40,'ESO zone constants'!$E$3:$M$9999,8,FALSE))</f>
        <v>380</v>
      </c>
    </row>
    <row r="41" spans="1:9" x14ac:dyDescent="0.25">
      <c r="A41" s="26">
        <v>321</v>
      </c>
      <c r="B41" s="2" t="s">
        <v>108</v>
      </c>
      <c r="C41" s="2" t="s">
        <v>143</v>
      </c>
      <c r="E41" s="4">
        <v>0</v>
      </c>
      <c r="F41" s="25" t="str">
        <f>VLOOKUP(E41,'LibSets constants'!$A$2:$B$90,2,FALSE)</f>
        <v>Included in base game</v>
      </c>
      <c r="G41" t="s">
        <v>101</v>
      </c>
      <c r="H41" t="s">
        <v>101</v>
      </c>
      <c r="I41" s="3">
        <f>IF(ISERROR(VLOOKUP(C41,'ESO zone constants'!$E$3:$M$9999,8,FALSE)),"",VLOOKUP(C41,'ESO zone constants'!$E$3:$M$9999,8,FALSE))</f>
        <v>935</v>
      </c>
    </row>
    <row r="42" spans="1:9" x14ac:dyDescent="0.25">
      <c r="A42" s="26">
        <v>315</v>
      </c>
      <c r="B42" s="2" t="s">
        <v>124</v>
      </c>
      <c r="C42" s="2" t="s">
        <v>47</v>
      </c>
      <c r="E42" s="4">
        <v>0</v>
      </c>
      <c r="F42" s="25" t="str">
        <f>VLOOKUP(E42,'LibSets constants'!$A$2:$B$90,2,FALSE)</f>
        <v>Included in base game</v>
      </c>
      <c r="G42" t="s">
        <v>101</v>
      </c>
      <c r="H42" t="s">
        <v>101</v>
      </c>
      <c r="I42" s="3">
        <f>IF(ISERROR(VLOOKUP(C42,'ESO zone constants'!$E$3:$M$9999,8,FALSE)),"",VLOOKUP(C42,'ESO zone constants'!$E$3:$M$9999,8,FALSE))</f>
        <v>11</v>
      </c>
    </row>
    <row r="43" spans="1:9" x14ac:dyDescent="0.25">
      <c r="A43" s="26">
        <v>310</v>
      </c>
      <c r="B43" s="2" t="s">
        <v>68</v>
      </c>
      <c r="C43" s="2" t="s">
        <v>68</v>
      </c>
      <c r="E43" s="4">
        <v>0</v>
      </c>
      <c r="F43" s="25" t="str">
        <f>VLOOKUP(E43,'LibSets constants'!$A$2:$B$90,2,FALSE)</f>
        <v>Included in base game</v>
      </c>
      <c r="G43" t="s">
        <v>101</v>
      </c>
      <c r="H43" t="s">
        <v>101</v>
      </c>
      <c r="I43" s="3">
        <f>IF(ISERROR(VLOOKUP(C43,'ESO zone constants'!$E$3:$M$9999,8,FALSE)),"",VLOOKUP(C43,'ESO zone constants'!$E$3:$M$9999,8,FALSE))</f>
        <v>22</v>
      </c>
    </row>
    <row r="44" spans="1:9" x14ac:dyDescent="0.25">
      <c r="A44" s="26">
        <v>436</v>
      </c>
      <c r="B44" s="2" t="s">
        <v>113</v>
      </c>
      <c r="C44" s="2" t="s">
        <v>62</v>
      </c>
      <c r="E44" s="4">
        <v>0</v>
      </c>
      <c r="F44" s="25" t="str">
        <f>VLOOKUP(E44,'LibSets constants'!$A$2:$B$90,2,FALSE)</f>
        <v>Included in base game</v>
      </c>
      <c r="G44" t="s">
        <v>101</v>
      </c>
      <c r="H44" t="s">
        <v>101</v>
      </c>
      <c r="I44" s="3">
        <f>IF(ISERROR(VLOOKUP(C44,'ESO zone constants'!$E$3:$M$9999,8,FALSE)),"",VLOOKUP(C44,'ESO zone constants'!$E$3:$M$9999,8,FALSE))</f>
        <v>146</v>
      </c>
    </row>
    <row r="45" spans="1:9" x14ac:dyDescent="0.25">
      <c r="A45" s="26">
        <v>301</v>
      </c>
      <c r="B45" s="2" t="s">
        <v>114</v>
      </c>
      <c r="C45" s="2" t="s">
        <v>58</v>
      </c>
      <c r="E45" s="4">
        <v>0</v>
      </c>
      <c r="F45" s="25" t="str">
        <f>VLOOKUP(E45,'LibSets constants'!$A$2:$B$90,2,FALSE)</f>
        <v>Included in base game</v>
      </c>
      <c r="G45" t="s">
        <v>101</v>
      </c>
      <c r="H45" t="s">
        <v>101</v>
      </c>
      <c r="I45" s="3">
        <f>IF(ISERROR(VLOOKUP(C45,'ESO zone constants'!$E$3:$M$9999,8,FALSE)),"",VLOOKUP(C45,'ESO zone constants'!$E$3:$M$9999,8,FALSE))</f>
        <v>933</v>
      </c>
    </row>
    <row r="46" spans="1:9" x14ac:dyDescent="0.25">
      <c r="A46" s="26">
        <v>287</v>
      </c>
      <c r="B46" s="2" t="s">
        <v>135</v>
      </c>
      <c r="C46" s="2" t="s">
        <v>54</v>
      </c>
      <c r="E46" s="4">
        <v>1</v>
      </c>
      <c r="F46" s="25" t="str">
        <f>VLOOKUP(E46,'LibSets constants'!$A$2:$B$90,2,FALSE)</f>
        <v>Imperial City</v>
      </c>
      <c r="G46" t="s">
        <v>101</v>
      </c>
      <c r="H46" t="s">
        <v>101</v>
      </c>
      <c r="I46" s="3">
        <f>IF(ISERROR(VLOOKUP(C46,'ESO zone constants'!$E$3:$M$9999,8,FALSE)),"",VLOOKUP(C46,'ESO zone constants'!$E$3:$M$9999,8,FALSE))</f>
        <v>688</v>
      </c>
    </row>
    <row r="47" spans="1:9" x14ac:dyDescent="0.25">
      <c r="A47" s="26" t="s">
        <v>2535</v>
      </c>
      <c r="B47" s="2" t="s">
        <v>2529</v>
      </c>
      <c r="C47" s="2" t="s">
        <v>492</v>
      </c>
      <c r="E47" s="4">
        <v>0</v>
      </c>
      <c r="F47" s="25" t="str">
        <f>VLOOKUP(E47,'LibSets constants'!$A$2:$B$90,2,FALSE)</f>
        <v>Included in base game</v>
      </c>
      <c r="G47" s="9" t="s">
        <v>102</v>
      </c>
      <c r="H47" t="s">
        <v>102</v>
      </c>
      <c r="I47" s="3">
        <f>IF(ISERROR(VLOOKUP(C47,'ESO zone constants'!$E$3:$M$9999,8,FALSE)),"",VLOOKUP(C47,'ESO zone constants'!$E$3:$M$9999,8,FALSE))</f>
        <v>638</v>
      </c>
    </row>
    <row r="48" spans="1:9" x14ac:dyDescent="0.25">
      <c r="A48" s="26">
        <v>324</v>
      </c>
      <c r="B48" s="11" t="s">
        <v>60</v>
      </c>
      <c r="C48" s="2" t="s">
        <v>60</v>
      </c>
      <c r="E48" s="4">
        <v>0</v>
      </c>
      <c r="F48" s="25" t="str">
        <f>VLOOKUP(E48,'LibSets constants'!$A$2:$B$90,2,FALSE)</f>
        <v>Included in base game</v>
      </c>
      <c r="G48" s="9" t="s">
        <v>102</v>
      </c>
      <c r="H48" t="s">
        <v>101</v>
      </c>
      <c r="I48" s="3">
        <f>IF(ISERROR(VLOOKUP(C48,'ESO zone constants'!$E$3:$M$9999,8,FALSE)),"",VLOOKUP(C48,'ESO zone constants'!$E$3:$M$9999,8,FALSE))</f>
        <v>148</v>
      </c>
    </row>
    <row r="49" spans="1:9" x14ac:dyDescent="0.25">
      <c r="A49" s="26" t="s">
        <v>2535</v>
      </c>
      <c r="B49" s="2" t="s">
        <v>743</v>
      </c>
      <c r="C49" s="2" t="s">
        <v>743</v>
      </c>
      <c r="E49" s="4">
        <v>8</v>
      </c>
      <c r="F49" s="25" t="str">
        <f>VLOOKUP(E49,'LibSets constants'!$A$2:$B$90,2,FALSE)</f>
        <v>Clockwork City</v>
      </c>
      <c r="G49" s="9" t="s">
        <v>102</v>
      </c>
      <c r="H49" t="s">
        <v>102</v>
      </c>
      <c r="I49" s="3">
        <f>IF(ISERROR(VLOOKUP(C49,'ESO zone constants'!$E$3:$M$9999,8,FALSE)),"",VLOOKUP(C49,'ESO zone constants'!$E$3:$M$9999,8,FALSE))</f>
        <v>1000</v>
      </c>
    </row>
    <row r="50" spans="1:9" x14ac:dyDescent="0.25">
      <c r="A50" s="26">
        <v>5</v>
      </c>
      <c r="B50" s="11" t="s">
        <v>122</v>
      </c>
      <c r="C50" s="2" t="s">
        <v>57</v>
      </c>
      <c r="E50" s="4">
        <v>0</v>
      </c>
      <c r="F50" s="25" t="str">
        <f>VLOOKUP(E50,'LibSets constants'!$A$2:$B$90,2,FALSE)</f>
        <v>Included in base game</v>
      </c>
      <c r="G50" s="9" t="s">
        <v>102</v>
      </c>
      <c r="H50" t="s">
        <v>101</v>
      </c>
      <c r="I50" s="3">
        <f>IF(ISERROR(VLOOKUP(C50,'ESO zone constants'!$E$3:$M$9999,8,FALSE)),"",VLOOKUP(C50,'ESO zone constants'!$E$3:$M$9999,8,FALSE))</f>
        <v>38</v>
      </c>
    </row>
    <row r="51" spans="1:9" x14ac:dyDescent="0.25">
      <c r="A51" s="26">
        <v>7</v>
      </c>
      <c r="B51" s="11" t="s">
        <v>121</v>
      </c>
      <c r="C51" s="2" t="s">
        <v>70</v>
      </c>
      <c r="E51" s="4">
        <v>0</v>
      </c>
      <c r="F51" s="25" t="str">
        <f>VLOOKUP(E51,'LibSets constants'!$A$2:$B$90,2,FALSE)</f>
        <v>Included in base game</v>
      </c>
      <c r="G51" s="9" t="s">
        <v>102</v>
      </c>
      <c r="H51" t="s">
        <v>101</v>
      </c>
      <c r="I51" s="3">
        <f>IF(ISERROR(VLOOKUP(C51,'ESO zone constants'!$E$3:$M$9999,8,FALSE)),"",VLOOKUP(C51,'ESO zone constants'!$E$3:$M$9999,8,FALSE))</f>
        <v>64</v>
      </c>
    </row>
    <row r="52" spans="1:9" x14ac:dyDescent="0.25">
      <c r="A52" s="26">
        <v>368</v>
      </c>
      <c r="B52" s="11" t="s">
        <v>125</v>
      </c>
      <c r="C52" s="2" t="s">
        <v>45</v>
      </c>
      <c r="E52" s="4">
        <v>9</v>
      </c>
      <c r="F52" s="25" t="str">
        <f>VLOOKUP(E52,'LibSets constants'!$A$2:$B$90,2,FALSE)</f>
        <v>Dragon Bones</v>
      </c>
      <c r="G52" s="9" t="s">
        <v>102</v>
      </c>
      <c r="H52" t="s">
        <v>101</v>
      </c>
      <c r="I52" s="3">
        <f>IF(ISERROR(VLOOKUP(C52,'ESO zone constants'!$E$3:$M$9999,8,FALSE)),"",VLOOKUP(C52,'ESO zone constants'!$E$3:$M$9999,8,FALSE))</f>
        <v>973</v>
      </c>
    </row>
    <row r="53" spans="1:9" x14ac:dyDescent="0.25">
      <c r="A53" s="26">
        <v>289</v>
      </c>
      <c r="B53" s="11" t="s">
        <v>117</v>
      </c>
      <c r="C53" s="2" t="s">
        <v>50</v>
      </c>
      <c r="E53" s="4">
        <v>0</v>
      </c>
      <c r="F53" s="25" t="str">
        <f>VLOOKUP(E53,'LibSets constants'!$A$2:$B$90,2,FALSE)</f>
        <v>Included in base game</v>
      </c>
      <c r="G53" s="9" t="s">
        <v>102</v>
      </c>
      <c r="H53" t="s">
        <v>101</v>
      </c>
      <c r="I53" s="3">
        <f>IF(ISERROR(VLOOKUP(C53,'ESO zone constants'!$E$3:$M$9999,8,FALSE)),"",VLOOKUP(C53,'ESO zone constants'!$E$3:$M$9999,8,FALSE))</f>
        <v>176</v>
      </c>
    </row>
    <row r="54" spans="1:9" x14ac:dyDescent="0.25">
      <c r="A54" s="26">
        <v>418</v>
      </c>
      <c r="B54" s="11" t="s">
        <v>118</v>
      </c>
      <c r="C54" s="2" t="s">
        <v>71</v>
      </c>
      <c r="E54" s="4">
        <v>0</v>
      </c>
      <c r="F54" s="25" t="str">
        <f>VLOOKUP(E54,'LibSets constants'!$A$2:$B$90,2,FALSE)</f>
        <v>Included in base game</v>
      </c>
      <c r="G54" s="9" t="s">
        <v>102</v>
      </c>
      <c r="H54" t="s">
        <v>101</v>
      </c>
      <c r="I54" s="3">
        <f>IF(ISERROR(VLOOKUP(C54,'ESO zone constants'!$E$3:$M$9999,8,FALSE)),"",VLOOKUP(C54,'ESO zone constants'!$E$3:$M$9999,8,FALSE))</f>
        <v>681</v>
      </c>
    </row>
    <row r="55" spans="1:9" x14ac:dyDescent="0.25">
      <c r="A55" s="26" t="s">
        <v>2535</v>
      </c>
      <c r="B55" s="2" t="s">
        <v>831</v>
      </c>
      <c r="C55" s="2" t="s">
        <v>783</v>
      </c>
      <c r="E55" s="4">
        <v>10</v>
      </c>
      <c r="F55" s="25" t="str">
        <f>VLOOKUP(E55,'LibSets constants'!$A$2:$B$90,2,FALSE)</f>
        <v>Summerset</v>
      </c>
      <c r="G55" s="9" t="s">
        <v>102</v>
      </c>
      <c r="H55" t="s">
        <v>102</v>
      </c>
      <c r="I55" s="3">
        <f>IF(ISERROR(VLOOKUP(C55,'ESO zone constants'!$E$3:$M$9999,8,FALSE)),"",VLOOKUP(C55,'ESO zone constants'!$E$3:$M$9999,8,FALSE))</f>
        <v>1051</v>
      </c>
    </row>
    <row r="56" spans="1:9" x14ac:dyDescent="0.25">
      <c r="A56" s="26">
        <v>6</v>
      </c>
      <c r="B56" s="11" t="s">
        <v>136</v>
      </c>
      <c r="C56" s="2" t="s">
        <v>72</v>
      </c>
      <c r="E56" s="4">
        <v>5</v>
      </c>
      <c r="F56" s="25" t="str">
        <f>VLOOKUP(E56,'LibSets constants'!$A$2:$B$90,2,FALSE)</f>
        <v>Shadows of the Hist</v>
      </c>
      <c r="G56" s="9" t="s">
        <v>102</v>
      </c>
      <c r="H56" t="s">
        <v>101</v>
      </c>
      <c r="I56" s="3">
        <f>IF(ISERROR(VLOOKUP(C56,'ESO zone constants'!$E$3:$M$9999,8,FALSE)),"",VLOOKUP(C56,'ESO zone constants'!$E$3:$M$9999,8,FALSE))</f>
        <v>848</v>
      </c>
    </row>
    <row r="57" spans="1:9" x14ac:dyDescent="0.25">
      <c r="A57" s="26">
        <v>420</v>
      </c>
      <c r="B57" s="11" t="s">
        <v>115</v>
      </c>
      <c r="C57" s="2" t="s">
        <v>49</v>
      </c>
      <c r="E57" s="4">
        <v>0</v>
      </c>
      <c r="F57" s="25" t="str">
        <f>VLOOKUP(E57,'LibSets constants'!$A$2:$B$90,2,FALSE)</f>
        <v>Included in base game</v>
      </c>
      <c r="G57" s="9" t="s">
        <v>102</v>
      </c>
      <c r="H57" t="s">
        <v>101</v>
      </c>
      <c r="I57" s="3">
        <f>IF(ISERROR(VLOOKUP(C57,'ESO zone constants'!$E$3:$M$9999,8,FALSE)),"",VLOOKUP(C57,'ESO zone constants'!$E$3:$M$9999,8,FALSE))</f>
        <v>130</v>
      </c>
    </row>
    <row r="58" spans="1:9" x14ac:dyDescent="0.25">
      <c r="A58" s="26">
        <v>317</v>
      </c>
      <c r="B58" s="11" t="s">
        <v>116</v>
      </c>
      <c r="C58" s="2" t="s">
        <v>55</v>
      </c>
      <c r="E58" s="4">
        <v>0</v>
      </c>
      <c r="F58" s="25" t="str">
        <f>VLOOKUP(E58,'LibSets constants'!$A$2:$B$90,2,FALSE)</f>
        <v>Included in base game</v>
      </c>
      <c r="G58" s="9" t="s">
        <v>102</v>
      </c>
      <c r="H58" t="s">
        <v>101</v>
      </c>
      <c r="I58" s="3">
        <f>IF(ISERROR(VLOOKUP(C58,'ESO zone constants'!$E$3:$M$9999,8,FALSE)),"",VLOOKUP(C58,'ESO zone constants'!$E$3:$M$9999,8,FALSE))</f>
        <v>932</v>
      </c>
    </row>
    <row r="59" spans="1:9" x14ac:dyDescent="0.25">
      <c r="A59" s="26">
        <v>426</v>
      </c>
      <c r="B59" s="11" t="s">
        <v>109</v>
      </c>
      <c r="C59" s="2" t="s">
        <v>61</v>
      </c>
      <c r="E59" s="4">
        <v>0</v>
      </c>
      <c r="F59" s="25" t="str">
        <f>VLOOKUP(E59,'LibSets constants'!$A$2:$B$90,2,FALSE)</f>
        <v>Included in base game</v>
      </c>
      <c r="G59" s="9" t="s">
        <v>102</v>
      </c>
      <c r="H59" t="s">
        <v>101</v>
      </c>
      <c r="I59" s="3">
        <f>IF(ISERROR(VLOOKUP(C59,'ESO zone constants'!$E$3:$M$9999,8,FALSE)),"",VLOOKUP(C59,'ESO zone constants'!$E$3:$M$9999,8,FALSE))</f>
        <v>63</v>
      </c>
    </row>
    <row r="60" spans="1:9" x14ac:dyDescent="0.25">
      <c r="A60" s="26">
        <v>2</v>
      </c>
      <c r="B60" s="11" t="s">
        <v>110</v>
      </c>
      <c r="C60" s="2" t="s">
        <v>46</v>
      </c>
      <c r="E60" s="4">
        <v>0</v>
      </c>
      <c r="F60" s="25" t="str">
        <f>VLOOKUP(E60,'LibSets constants'!$A$2:$B$90,2,FALSE)</f>
        <v>Included in base game</v>
      </c>
      <c r="G60" s="9" t="s">
        <v>102</v>
      </c>
      <c r="H60" t="s">
        <v>101</v>
      </c>
      <c r="I60" s="3">
        <f>IF(ISERROR(VLOOKUP(C60,'ESO zone constants'!$E$3:$M$9999,8,FALSE)),"",VLOOKUP(C60,'ESO zone constants'!$E$3:$M$9999,8,FALSE))</f>
        <v>930</v>
      </c>
    </row>
    <row r="61" spans="1:9" x14ac:dyDescent="0.25">
      <c r="A61" s="26">
        <v>293</v>
      </c>
      <c r="B61" s="11" t="s">
        <v>134</v>
      </c>
      <c r="C61" s="2" t="s">
        <v>67</v>
      </c>
      <c r="E61" s="4">
        <v>13</v>
      </c>
      <c r="F61" s="25" t="str">
        <f>VLOOKUP(E61,'LibSets constants'!$A$2:$B$90,2,FALSE)</f>
        <v>Wrathstone</v>
      </c>
      <c r="G61" s="9" t="s">
        <v>102</v>
      </c>
      <c r="H61" t="s">
        <v>101</v>
      </c>
      <c r="I61" s="3">
        <f>IF(ISERROR(VLOOKUP(C61,'ESO zone constants'!$E$3:$M$9999,8,FALSE)),"",VLOOKUP(C61,'ESO zone constants'!$E$3:$M$9999,8,FALSE))</f>
        <v>1081</v>
      </c>
    </row>
    <row r="62" spans="1:9" x14ac:dyDescent="0.25">
      <c r="A62" s="26">
        <v>16</v>
      </c>
      <c r="B62" s="11" t="s">
        <v>119</v>
      </c>
      <c r="C62" s="2" t="s">
        <v>48</v>
      </c>
      <c r="E62" s="4">
        <v>0</v>
      </c>
      <c r="F62" s="25" t="str">
        <f>VLOOKUP(E62,'LibSets constants'!$A$2:$B$90,2,FALSE)</f>
        <v>Included in base game</v>
      </c>
      <c r="G62" s="9" t="s">
        <v>102</v>
      </c>
      <c r="H62" t="s">
        <v>101</v>
      </c>
      <c r="I62" s="3">
        <f>IF(ISERROR(VLOOKUP(C62,'ESO zone constants'!$E$3:$M$9999,8,FALSE)),"",VLOOKUP(C62,'ESO zone constants'!$E$3:$M$9999,8,FALSE))</f>
        <v>449</v>
      </c>
    </row>
    <row r="63" spans="1:9" x14ac:dyDescent="0.25">
      <c r="A63" s="26">
        <v>316</v>
      </c>
      <c r="B63" s="11" t="s">
        <v>111</v>
      </c>
      <c r="C63" s="2" t="s">
        <v>43</v>
      </c>
      <c r="E63" s="4">
        <v>0</v>
      </c>
      <c r="F63" s="25" t="str">
        <f>VLOOKUP(E63,'LibSets constants'!$A$2:$B$90,2,FALSE)</f>
        <v>Included in base game</v>
      </c>
      <c r="G63" s="9" t="s">
        <v>102</v>
      </c>
      <c r="H63" t="s">
        <v>101</v>
      </c>
      <c r="I63" s="3">
        <f>IF(ISERROR(VLOOKUP(C63,'ESO zone constants'!$E$3:$M$9999,8,FALSE)),"",VLOOKUP(C63,'ESO zone constants'!$E$3:$M$9999,8,FALSE))</f>
        <v>126</v>
      </c>
    </row>
    <row r="64" spans="1:9" x14ac:dyDescent="0.25">
      <c r="A64" s="26">
        <v>322</v>
      </c>
      <c r="B64" s="11" t="s">
        <v>112</v>
      </c>
      <c r="C64" s="2" t="s">
        <v>56</v>
      </c>
      <c r="E64" s="4">
        <v>0</v>
      </c>
      <c r="F64" s="25" t="str">
        <f>VLOOKUP(E64,'LibSets constants'!$A$2:$B$90,2,FALSE)</f>
        <v>Included in base game</v>
      </c>
      <c r="G64" s="9" t="s">
        <v>102</v>
      </c>
      <c r="H64" t="s">
        <v>101</v>
      </c>
      <c r="I64" s="3">
        <f>IF(ISERROR(VLOOKUP(C64,'ESO zone constants'!$E$3:$M$9999,8,FALSE)),"",VLOOKUP(C64,'ESO zone constants'!$E$3:$M$9999,8,FALSE))</f>
        <v>931</v>
      </c>
    </row>
    <row r="65" spans="1:9" x14ac:dyDescent="0.25">
      <c r="A65" s="26">
        <v>4</v>
      </c>
      <c r="B65" s="11" t="s">
        <v>126</v>
      </c>
      <c r="C65" s="2" t="s">
        <v>44</v>
      </c>
      <c r="E65" s="4">
        <v>9</v>
      </c>
      <c r="F65" s="25" t="str">
        <f>VLOOKUP(E65,'LibSets constants'!$A$2:$B$90,2,FALSE)</f>
        <v>Dragon Bones</v>
      </c>
      <c r="G65" s="9" t="s">
        <v>102</v>
      </c>
      <c r="H65" t="s">
        <v>101</v>
      </c>
      <c r="I65" s="3">
        <f>IF(ISERROR(VLOOKUP(C65,'ESO zone constants'!$E$3:$M$9999,8,FALSE)),"",VLOOKUP(C65,'ESO zone constants'!$E$3:$M$9999,8,FALSE))</f>
        <v>974</v>
      </c>
    </row>
    <row r="66" spans="1:9" x14ac:dyDescent="0.25">
      <c r="A66" s="26">
        <v>12</v>
      </c>
      <c r="B66" s="11" t="s">
        <v>130</v>
      </c>
      <c r="C66" s="2" t="s">
        <v>69</v>
      </c>
      <c r="E66" s="4">
        <v>9</v>
      </c>
      <c r="F66" s="25" t="str">
        <f>VLOOKUP(E66,'LibSets constants'!$A$2:$B$90,2,FALSE)</f>
        <v>Dragon Bones</v>
      </c>
      <c r="G66" s="9" t="s">
        <v>102</v>
      </c>
      <c r="H66" t="s">
        <v>101</v>
      </c>
      <c r="I66" s="3">
        <f>IF(ISERROR(VLOOKUP(C66,'ESO zone constants'!$E$3:$M$9999,8,FALSE)),"",VLOOKUP(C66,'ESO zone constants'!$E$3:$M$9999,8,FALSE))</f>
        <v>1009</v>
      </c>
    </row>
    <row r="67" spans="1:9" x14ac:dyDescent="0.25">
      <c r="A67" s="26">
        <v>295</v>
      </c>
      <c r="B67" s="11" t="s">
        <v>127</v>
      </c>
      <c r="C67" s="2" t="s">
        <v>64</v>
      </c>
      <c r="E67" s="4">
        <v>13</v>
      </c>
      <c r="F67" s="25" t="str">
        <f>VLOOKUP(E67,'LibSets constants'!$A$2:$B$90,2,FALSE)</f>
        <v>Wrathstone</v>
      </c>
      <c r="G67" s="9" t="s">
        <v>102</v>
      </c>
      <c r="H67" t="s">
        <v>101</v>
      </c>
      <c r="I67" s="3">
        <f>IF(ISERROR(VLOOKUP(C67,'ESO zone constants'!$E$3:$M$9999,8,FALSE)),"",VLOOKUP(C67,'ESO zone constants'!$E$3:$M$9999,8,FALSE))</f>
        <v>1080</v>
      </c>
    </row>
    <row r="68" spans="1:9" x14ac:dyDescent="0.25">
      <c r="A68" s="26">
        <v>325</v>
      </c>
      <c r="B68" s="11" t="s">
        <v>103</v>
      </c>
      <c r="C68" s="2" t="s">
        <v>51</v>
      </c>
      <c r="E68" s="4">
        <v>0</v>
      </c>
      <c r="F68" s="25" t="str">
        <f>VLOOKUP(E68,'LibSets constants'!$A$2:$B$90,2,FALSE)</f>
        <v>Included in base game</v>
      </c>
      <c r="G68" s="9" t="s">
        <v>102</v>
      </c>
      <c r="H68" t="s">
        <v>101</v>
      </c>
      <c r="I68" s="3">
        <f>IF(ISERROR(VLOOKUP(C68,'ESO zone constants'!$E$3:$M$9999,8,FALSE)),"",VLOOKUP(C68,'ESO zone constants'!$E$3:$M$9999,8,FALSE))</f>
        <v>283</v>
      </c>
    </row>
    <row r="69" spans="1:9" x14ac:dyDescent="0.25">
      <c r="A69" s="26">
        <v>309</v>
      </c>
      <c r="B69" s="11" t="s">
        <v>104</v>
      </c>
      <c r="C69" s="2" t="s">
        <v>63</v>
      </c>
      <c r="E69" s="4">
        <v>0</v>
      </c>
      <c r="F69" s="25" t="str">
        <f>VLOOKUP(E69,'LibSets constants'!$A$2:$B$90,2,FALSE)</f>
        <v>Included in base game</v>
      </c>
      <c r="G69" s="9" t="s">
        <v>102</v>
      </c>
      <c r="H69" t="s">
        <v>101</v>
      </c>
      <c r="I69" s="3">
        <f>IF(ISERROR(VLOOKUP(C69,'ESO zone constants'!$E$3:$M$9999,8,FALSE)),"",VLOOKUP(C69,'ESO zone constants'!$E$3:$M$9999,8,FALSE))</f>
        <v>934</v>
      </c>
    </row>
    <row r="70" spans="1:9" x14ac:dyDescent="0.25">
      <c r="A70" s="26" t="s">
        <v>2535</v>
      </c>
      <c r="B70" s="2" t="s">
        <v>2531</v>
      </c>
      <c r="C70" s="2" t="s">
        <v>723</v>
      </c>
      <c r="E70" s="4">
        <v>8</v>
      </c>
      <c r="F70" s="25" t="str">
        <f>VLOOKUP(E70,'LibSets constants'!$A$2:$B$90,2,FALSE)</f>
        <v>Clockwork City</v>
      </c>
      <c r="G70" s="9" t="s">
        <v>102</v>
      </c>
      <c r="H70" t="s">
        <v>102</v>
      </c>
      <c r="I70" s="3">
        <f>IF(ISERROR(VLOOKUP(C70,'ESO zone constants'!$E$3:$M$9999,8,FALSE)),"",VLOOKUP(C70,'ESO zone constants'!$E$3:$M$9999,8,FALSE))</f>
        <v>975</v>
      </c>
    </row>
    <row r="71" spans="1:9" x14ac:dyDescent="0.25">
      <c r="A71" s="26" t="s">
        <v>2535</v>
      </c>
      <c r="B71" s="2" t="s">
        <v>2530</v>
      </c>
      <c r="C71" s="2" t="s">
        <v>490</v>
      </c>
      <c r="E71" s="4">
        <v>0</v>
      </c>
      <c r="F71" s="25" t="str">
        <f>VLOOKUP(E71,'LibSets constants'!$A$2:$B$90,2,FALSE)</f>
        <v>Included in base game</v>
      </c>
      <c r="G71" s="9" t="s">
        <v>102</v>
      </c>
      <c r="H71" t="s">
        <v>102</v>
      </c>
      <c r="I71" s="3">
        <f>IF(ISERROR(VLOOKUP(C71,'ESO zone constants'!$E$3:$M$9999,8,FALSE)),"",VLOOKUP(C71,'ESO zone constants'!$E$3:$M$9999,8,FALSE))</f>
        <v>636</v>
      </c>
    </row>
    <row r="72" spans="1:9" x14ac:dyDescent="0.25">
      <c r="A72" s="26">
        <v>23</v>
      </c>
      <c r="B72" s="11" t="s">
        <v>128</v>
      </c>
      <c r="C72" s="2" t="s">
        <v>52</v>
      </c>
      <c r="E72" s="4">
        <v>1</v>
      </c>
      <c r="F72" s="25" t="str">
        <f>VLOOKUP(E72,'LibSets constants'!$A$2:$B$90,2,FALSE)</f>
        <v>Imperial City</v>
      </c>
      <c r="G72" s="9" t="s">
        <v>102</v>
      </c>
      <c r="H72" t="s">
        <v>101</v>
      </c>
      <c r="I72" s="3">
        <f>IF(ISERROR(VLOOKUP(C72,'ESO zone constants'!$E$3:$M$9999,8,FALSE)),"",VLOOKUP(C72,'ESO zone constants'!$E$3:$M$9999,8,FALSE))</f>
        <v>678</v>
      </c>
    </row>
    <row r="73" spans="1:9" x14ac:dyDescent="0.25">
      <c r="A73" s="26">
        <v>369</v>
      </c>
      <c r="B73" s="11" t="s">
        <v>131</v>
      </c>
      <c r="C73" s="2" t="s">
        <v>41</v>
      </c>
      <c r="E73" s="4">
        <v>11</v>
      </c>
      <c r="F73" s="25" t="str">
        <f>VLOOKUP(E73,'LibSets constants'!$A$2:$B$90,2,FALSE)</f>
        <v>Wolfhunter</v>
      </c>
      <c r="G73" s="9" t="s">
        <v>102</v>
      </c>
      <c r="H73" t="s">
        <v>101</v>
      </c>
      <c r="I73" s="3">
        <f>IF(ISERROR(VLOOKUP(C73,'ESO zone constants'!$E$3:$M$9999,8,FALSE)),"",VLOOKUP(C73,'ESO zone constants'!$E$3:$M$9999,8,FALSE))</f>
        <v>1055</v>
      </c>
    </row>
    <row r="74" spans="1:9" x14ac:dyDescent="0.25">
      <c r="A74" s="26" t="s">
        <v>2535</v>
      </c>
      <c r="B74" s="2" t="s">
        <v>1190</v>
      </c>
      <c r="C74" s="2" t="s">
        <v>525</v>
      </c>
      <c r="E74" s="4">
        <v>3</v>
      </c>
      <c r="F74" s="25" t="str">
        <f>VLOOKUP(E74,'LibSets constants'!$A$2:$B$90,2,FALSE)</f>
        <v>Thieves Guild</v>
      </c>
      <c r="G74" s="9" t="s">
        <v>102</v>
      </c>
      <c r="H74" t="s">
        <v>102</v>
      </c>
      <c r="I74" s="3">
        <f>IF(ISERROR(VLOOKUP(C74,'ESO zone constants'!$E$3:$M$9999,8,FALSE)),"",VLOOKUP(C74,'ESO zone constants'!$E$3:$M$9999,8,FALSE))</f>
        <v>725</v>
      </c>
    </row>
    <row r="75" spans="1:9" x14ac:dyDescent="0.25">
      <c r="A75" s="26">
        <v>268</v>
      </c>
      <c r="B75" s="11" t="s">
        <v>132</v>
      </c>
      <c r="C75" s="2" t="s">
        <v>73</v>
      </c>
      <c r="E75" s="4">
        <v>11</v>
      </c>
      <c r="F75" s="25" t="str">
        <f>VLOOKUP(E75,'LibSets constants'!$A$2:$B$90,2,FALSE)</f>
        <v>Wolfhunter</v>
      </c>
      <c r="G75" s="9" t="s">
        <v>102</v>
      </c>
      <c r="H75" t="s">
        <v>101</v>
      </c>
      <c r="I75" s="3">
        <f>IF(ISERROR(VLOOKUP(C75,'ESO zone constants'!$E$3:$M$9999,8,FALSE)),"",VLOOKUP(C75,'ESO zone constants'!$E$3:$M$9999,8,FALSE))</f>
        <v>1052</v>
      </c>
    </row>
    <row r="76" spans="1:9" x14ac:dyDescent="0.25">
      <c r="A76" s="26">
        <v>419</v>
      </c>
      <c r="B76" s="11" t="s">
        <v>133</v>
      </c>
      <c r="C76" s="2" t="s">
        <v>53</v>
      </c>
      <c r="E76" s="4">
        <v>5</v>
      </c>
      <c r="F76" s="25" t="str">
        <f>VLOOKUP(E76,'LibSets constants'!$A$2:$B$90,2,FALSE)</f>
        <v>Shadows of the Hist</v>
      </c>
      <c r="G76" s="9" t="s">
        <v>102</v>
      </c>
      <c r="H76" t="s">
        <v>101</v>
      </c>
      <c r="I76" s="3">
        <f>IF(ISERROR(VLOOKUP(C76,'ESO zone constants'!$E$3:$M$9999,8,FALSE)),"",VLOOKUP(C76,'ESO zone constants'!$E$3:$M$9999,8,FALSE))</f>
        <v>843</v>
      </c>
    </row>
    <row r="77" spans="1:9" x14ac:dyDescent="0.25">
      <c r="A77" s="26" t="s">
        <v>2535</v>
      </c>
      <c r="B77" s="2" t="s">
        <v>493</v>
      </c>
      <c r="C77" s="2" t="s">
        <v>493</v>
      </c>
      <c r="E77" s="4">
        <v>0</v>
      </c>
      <c r="F77" s="25" t="str">
        <f>VLOOKUP(E77,'LibSets constants'!$A$2:$B$90,2,FALSE)</f>
        <v>Included in base game</v>
      </c>
      <c r="G77" s="9" t="s">
        <v>102</v>
      </c>
      <c r="H77" t="s">
        <v>102</v>
      </c>
      <c r="I77" s="3">
        <f>IF(ISERROR(VLOOKUP(C77,'ESO zone constants'!$E$3:$M$9999,8,FALSE)),"",VLOOKUP(C77,'ESO zone constants'!$E$3:$M$9999,8,FALSE))</f>
        <v>639</v>
      </c>
    </row>
    <row r="78" spans="1:9" x14ac:dyDescent="0.25">
      <c r="A78" s="26">
        <v>306</v>
      </c>
      <c r="B78" s="11" t="s">
        <v>129</v>
      </c>
      <c r="C78" s="2" t="s">
        <v>74</v>
      </c>
      <c r="E78" s="4">
        <v>9</v>
      </c>
      <c r="F78" s="25" t="str">
        <f>VLOOKUP(E78,'LibSets constants'!$A$2:$B$90,2,FALSE)</f>
        <v>Dragon Bones</v>
      </c>
      <c r="G78" s="9" t="s">
        <v>102</v>
      </c>
      <c r="H78" t="s">
        <v>101</v>
      </c>
      <c r="I78" s="3">
        <f>IF(ISERROR(VLOOKUP(C78,'ESO zone constants'!$E$3:$M$9999,8,FALSE)),"",VLOOKUP(C78,'ESO zone constants'!$E$3:$M$9999,8,FALSE))</f>
        <v>1010</v>
      </c>
    </row>
    <row r="79" spans="1:9" x14ac:dyDescent="0.25">
      <c r="A79" s="26">
        <v>421</v>
      </c>
      <c r="B79" s="11" t="s">
        <v>123</v>
      </c>
      <c r="C79" s="2" t="s">
        <v>59</v>
      </c>
      <c r="E79" s="4">
        <v>0</v>
      </c>
      <c r="F79" s="25" t="str">
        <f>VLOOKUP(E79,'LibSets constants'!$A$2:$B$90,2,FALSE)</f>
        <v>Included in base game</v>
      </c>
      <c r="G79" s="9" t="s">
        <v>102</v>
      </c>
      <c r="H79" t="s">
        <v>101</v>
      </c>
      <c r="I79" s="3">
        <f>IF(ISERROR(VLOOKUP(C79,'ESO zone constants'!$E$3:$M$9999,8,FALSE)),"",VLOOKUP(C79,'ESO zone constants'!$E$3:$M$9999,8,FALSE))</f>
        <v>31</v>
      </c>
    </row>
    <row r="80" spans="1:9" x14ac:dyDescent="0.25">
      <c r="A80" s="26">
        <v>318</v>
      </c>
      <c r="B80" s="11" t="s">
        <v>105</v>
      </c>
      <c r="C80" s="2" t="s">
        <v>66</v>
      </c>
      <c r="E80" s="4">
        <v>0</v>
      </c>
      <c r="F80" s="25" t="str">
        <f>VLOOKUP(E80,'LibSets constants'!$A$2:$B$90,2,FALSE)</f>
        <v>Included in base game</v>
      </c>
      <c r="G80" s="9" t="s">
        <v>102</v>
      </c>
      <c r="H80" t="s">
        <v>101</v>
      </c>
      <c r="I80" s="3">
        <f>IF(ISERROR(VLOOKUP(C80,'ESO zone constants'!$E$3:$M$9999,8,FALSE)),"",VLOOKUP(C80,'ESO zone constants'!$E$3:$M$9999,8,FALSE))</f>
        <v>144</v>
      </c>
    </row>
    <row r="81" spans="1:9" x14ac:dyDescent="0.25">
      <c r="A81" s="26">
        <v>427</v>
      </c>
      <c r="B81" s="11" t="s">
        <v>106</v>
      </c>
      <c r="C81" s="2" t="s">
        <v>42</v>
      </c>
      <c r="E81" s="4">
        <v>0</v>
      </c>
      <c r="F81" s="25" t="str">
        <f>VLOOKUP(E81,'LibSets constants'!$A$2:$B$90,2,FALSE)</f>
        <v>Included in base game</v>
      </c>
      <c r="G81" s="9" t="s">
        <v>102</v>
      </c>
      <c r="H81" t="s">
        <v>101</v>
      </c>
      <c r="I81" s="3">
        <f>IF(ISERROR(VLOOKUP(C81,'ESO zone constants'!$E$3:$M$9999,8,FALSE)),"",VLOOKUP(C81,'ESO zone constants'!$E$3:$M$9999,8,FALSE))</f>
        <v>936</v>
      </c>
    </row>
    <row r="82" spans="1:9" x14ac:dyDescent="0.25">
      <c r="A82" s="26" t="s">
        <v>2535</v>
      </c>
      <c r="B82" s="2" t="s">
        <v>2545</v>
      </c>
      <c r="C82" s="2" t="s">
        <v>2532</v>
      </c>
      <c r="E82" s="4">
        <v>14</v>
      </c>
      <c r="F82" s="25" t="str">
        <f>VLOOKUP(E82,'LibSets constants'!$A$2:$B$90,2,FALSE)</f>
        <v>Elsweyr</v>
      </c>
      <c r="G82" s="9" t="s">
        <v>102</v>
      </c>
      <c r="H82" t="s">
        <v>102</v>
      </c>
      <c r="I82" s="3">
        <f>IF(ISERROR(VLOOKUP(C82,'ESO zone constants'!$E$3:$M$9999,8,FALSE)),"",VLOOKUP(C82,'ESO zone constants'!$E$3:$M$9999,8,FALSE))</f>
        <v>1121</v>
      </c>
    </row>
    <row r="83" spans="1:9" x14ac:dyDescent="0.25">
      <c r="A83" s="26">
        <v>299</v>
      </c>
      <c r="B83" s="11" t="s">
        <v>120</v>
      </c>
      <c r="C83" s="2" t="s">
        <v>65</v>
      </c>
      <c r="E83" s="4">
        <v>0</v>
      </c>
      <c r="F83" s="25" t="str">
        <f>VLOOKUP(E83,'LibSets constants'!$A$2:$B$90,2,FALSE)</f>
        <v>Included in base game</v>
      </c>
      <c r="G83" s="9" t="s">
        <v>102</v>
      </c>
      <c r="H83" t="s">
        <v>101</v>
      </c>
      <c r="I83" s="3">
        <f>IF(ISERROR(VLOOKUP(C83,'ESO zone constants'!$E$3:$M$9999,8,FALSE)),"",VLOOKUP(C83,'ESO zone constants'!$E$3:$M$9999,8,FALSE))</f>
        <v>131</v>
      </c>
    </row>
    <row r="84" spans="1:9" x14ac:dyDescent="0.25">
      <c r="A84" s="26">
        <v>294</v>
      </c>
      <c r="B84" s="11" t="s">
        <v>107</v>
      </c>
      <c r="C84" s="2" t="s">
        <v>142</v>
      </c>
      <c r="E84" s="4">
        <v>0</v>
      </c>
      <c r="F84" s="25" t="str">
        <f>VLOOKUP(E84,'LibSets constants'!$A$2:$B$90,2,FALSE)</f>
        <v>Included in base game</v>
      </c>
      <c r="G84" s="9" t="s">
        <v>102</v>
      </c>
      <c r="H84" t="s">
        <v>101</v>
      </c>
      <c r="I84" s="3">
        <f>IF(ISERROR(VLOOKUP(C84,'ESO zone constants'!$E$3:$M$9999,8,FALSE)),"",VLOOKUP(C84,'ESO zone constants'!$E$3:$M$9999,8,FALSE))</f>
        <v>380</v>
      </c>
    </row>
    <row r="85" spans="1:9" x14ac:dyDescent="0.25">
      <c r="A85" s="26">
        <v>313</v>
      </c>
      <c r="B85" s="11" t="s">
        <v>108</v>
      </c>
      <c r="C85" s="2" t="s">
        <v>143</v>
      </c>
      <c r="E85" s="4">
        <v>0</v>
      </c>
      <c r="F85" s="25" t="str">
        <f>VLOOKUP(E85,'LibSets constants'!$A$2:$B$90,2,FALSE)</f>
        <v>Included in base game</v>
      </c>
      <c r="G85" s="9" t="s">
        <v>102</v>
      </c>
      <c r="H85" t="s">
        <v>101</v>
      </c>
      <c r="I85" s="3">
        <f>IF(ISERROR(VLOOKUP(C85,'ESO zone constants'!$E$3:$M$9999,8,FALSE)),"",VLOOKUP(C85,'ESO zone constants'!$E$3:$M$9999,8,FALSE))</f>
        <v>935</v>
      </c>
    </row>
    <row r="86" spans="1:9" x14ac:dyDescent="0.25">
      <c r="A86" s="26">
        <v>19</v>
      </c>
      <c r="B86" s="11" t="s">
        <v>124</v>
      </c>
      <c r="C86" s="2" t="s">
        <v>47</v>
      </c>
      <c r="E86" s="4">
        <v>0</v>
      </c>
      <c r="F86" s="25" t="str">
        <f>VLOOKUP(E86,'LibSets constants'!$A$2:$B$90,2,FALSE)</f>
        <v>Included in base game</v>
      </c>
      <c r="G86" s="9" t="s">
        <v>102</v>
      </c>
      <c r="H86" t="s">
        <v>101</v>
      </c>
      <c r="I86" s="3">
        <f>IF(ISERROR(VLOOKUP(C86,'ESO zone constants'!$E$3:$M$9999,8,FALSE)),"",VLOOKUP(C86,'ESO zone constants'!$E$3:$M$9999,8,FALSE))</f>
        <v>11</v>
      </c>
    </row>
    <row r="87" spans="1:9" x14ac:dyDescent="0.25">
      <c r="A87" s="26">
        <v>267</v>
      </c>
      <c r="B87" s="11" t="s">
        <v>68</v>
      </c>
      <c r="C87" s="2" t="s">
        <v>68</v>
      </c>
      <c r="E87" s="4">
        <v>0</v>
      </c>
      <c r="F87" s="25" t="str">
        <f>VLOOKUP(E87,'LibSets constants'!$A$2:$B$90,2,FALSE)</f>
        <v>Included in base game</v>
      </c>
      <c r="G87" s="9" t="s">
        <v>102</v>
      </c>
      <c r="H87" t="s">
        <v>101</v>
      </c>
      <c r="I87" s="3">
        <f>IF(ISERROR(VLOOKUP(C87,'ESO zone constants'!$E$3:$M$9999,8,FALSE)),"",VLOOKUP(C87,'ESO zone constants'!$E$3:$M$9999,8,FALSE))</f>
        <v>22</v>
      </c>
    </row>
    <row r="88" spans="1:9" x14ac:dyDescent="0.25">
      <c r="A88" s="26">
        <v>20</v>
      </c>
      <c r="B88" s="11" t="s">
        <v>113</v>
      </c>
      <c r="C88" s="2" t="s">
        <v>62</v>
      </c>
      <c r="E88" s="4">
        <v>0</v>
      </c>
      <c r="F88" s="25" t="str">
        <f>VLOOKUP(E88,'LibSets constants'!$A$2:$B$90,2,FALSE)</f>
        <v>Included in base game</v>
      </c>
      <c r="G88" s="9" t="s">
        <v>102</v>
      </c>
      <c r="H88" t="s">
        <v>101</v>
      </c>
      <c r="I88" s="3">
        <f>IF(ISERROR(VLOOKUP(C88,'ESO zone constants'!$E$3:$M$9999,8,FALSE)),"",VLOOKUP(C88,'ESO zone constants'!$E$3:$M$9999,8,FALSE))</f>
        <v>146</v>
      </c>
    </row>
    <row r="89" spans="1:9" x14ac:dyDescent="0.25">
      <c r="A89" s="26">
        <v>304</v>
      </c>
      <c r="B89" s="11" t="s">
        <v>114</v>
      </c>
      <c r="C89" s="2" t="s">
        <v>58</v>
      </c>
      <c r="E89" s="4">
        <v>0</v>
      </c>
      <c r="F89" s="25" t="str">
        <f>VLOOKUP(E89,'LibSets constants'!$A$2:$B$90,2,FALSE)</f>
        <v>Included in base game</v>
      </c>
      <c r="G89" s="9" t="s">
        <v>102</v>
      </c>
      <c r="H89" t="s">
        <v>101</v>
      </c>
      <c r="I89" s="3">
        <f>IF(ISERROR(VLOOKUP(C89,'ESO zone constants'!$E$3:$M$9999,8,FALSE)),"",VLOOKUP(C89,'ESO zone constants'!$E$3:$M$9999,8,FALSE))</f>
        <v>933</v>
      </c>
    </row>
    <row r="90" spans="1:9" x14ac:dyDescent="0.25">
      <c r="A90" s="26">
        <v>296</v>
      </c>
      <c r="B90" s="11" t="s">
        <v>135</v>
      </c>
      <c r="C90" s="2" t="s">
        <v>54</v>
      </c>
      <c r="E90" s="4">
        <v>1</v>
      </c>
      <c r="F90" s="25" t="str">
        <f>VLOOKUP(E90,'LibSets constants'!$A$2:$B$90,2,FALSE)</f>
        <v>Imperial City</v>
      </c>
      <c r="G90" s="9" t="s">
        <v>102</v>
      </c>
      <c r="H90" t="s">
        <v>101</v>
      </c>
      <c r="I90" s="3">
        <f>IF(ISERROR(VLOOKUP(C90,'ESO zone constants'!$E$3:$M$9999,8,FALSE)),"",VLOOKUP(C90,'ESO zone constants'!$E$3:$M$9999,8,FALSE))</f>
        <v>688</v>
      </c>
    </row>
    <row r="91" spans="1:9" x14ac:dyDescent="0.25">
      <c r="I91" s="3" t="str">
        <f>IF(ISERROR(VLOOKUP(C91,'ESO zone constants'!$E$3:$M$9999,8,FALSE)),"",VLOOKUP(C91,'ESO zone constants'!$E$3:$M$9999,8,FALSE))</f>
        <v/>
      </c>
    </row>
    <row r="92" spans="1:9" x14ac:dyDescent="0.25">
      <c r="I92" s="3" t="str">
        <f>IF(ISERROR(VLOOKUP(C92,'ESO zone constants'!$E$3:$M$9999,8,FALSE)),"",VLOOKUP(C92,'ESO zone constants'!$E$3:$M$9999,8,FALSE))</f>
        <v/>
      </c>
    </row>
    <row r="93" spans="1:9" x14ac:dyDescent="0.25">
      <c r="I93" s="3" t="str">
        <f>IF(ISERROR(VLOOKUP(C93,'ESO zone constants'!$E$3:$M$9999,8,FALSE)),"",VLOOKUP(C93,'ESO zone constants'!$E$3:$M$9999,8,FALSE))</f>
        <v/>
      </c>
    </row>
    <row r="94" spans="1:9" x14ac:dyDescent="0.25">
      <c r="I94" s="3" t="str">
        <f>IF(ISERROR(VLOOKUP(C94,'ESO zone constants'!$E$3:$M$9999,8,FALSE)),"",VLOOKUP(C94,'ESO zone constants'!$E$3:$M$9999,8,FALSE))</f>
        <v/>
      </c>
    </row>
    <row r="95" spans="1:9" x14ac:dyDescent="0.25">
      <c r="I95" s="3" t="str">
        <f>IF(ISERROR(VLOOKUP(C95,'ESO zone constants'!$E$3:$M$9999,8,FALSE)),"",VLOOKUP(C95,'ESO zone constants'!$E$3:$M$9999,8,FALSE))</f>
        <v/>
      </c>
    </row>
    <row r="96" spans="1:9" x14ac:dyDescent="0.25">
      <c r="I96" s="3" t="str">
        <f>IF(ISERROR(VLOOKUP(C96,'ESO zone constants'!$E$3:$M$9999,8,FALSE)),"",VLOOKUP(C96,'ESO zone constants'!$E$3:$M$9999,8,FALSE))</f>
        <v/>
      </c>
    </row>
    <row r="97" spans="9:9" x14ac:dyDescent="0.25">
      <c r="I97" s="3" t="str">
        <f>IF(ISERROR(VLOOKUP(C97,'ESO zone constants'!$E$3:$M$9999,8,FALSE)),"",VLOOKUP(C97,'ESO zone constants'!$E$3:$M$9999,8,FALSE))</f>
        <v/>
      </c>
    </row>
    <row r="98" spans="9:9" x14ac:dyDescent="0.25">
      <c r="I98" s="3" t="str">
        <f>IF(ISERROR(VLOOKUP(C98,'ESO zone constants'!$E$3:$M$9999,8,FALSE)),"",VLOOKUP(C98,'ESO zone constants'!$E$3:$M$9999,8,FALSE))</f>
        <v/>
      </c>
    </row>
    <row r="99" spans="9:9" x14ac:dyDescent="0.25">
      <c r="I99" s="3" t="str">
        <f>IF(ISERROR(VLOOKUP(C99,'ESO zone constants'!$E$3:$M$9999,8,FALSE)),"",VLOOKUP(C99,'ESO zone constants'!$E$3:$M$9999,8,FALSE))</f>
        <v/>
      </c>
    </row>
    <row r="100" spans="9:9" x14ac:dyDescent="0.25">
      <c r="I100" s="3" t="str">
        <f>IF(ISERROR(VLOOKUP(C100,'ESO zone constants'!$E$3:$M$9999,8,FALSE)),"",VLOOKUP(C100,'ESO zone constants'!$E$3:$M$9999,8,FALSE))</f>
        <v/>
      </c>
    </row>
    <row r="101" spans="9:9" x14ac:dyDescent="0.25">
      <c r="I101" s="3" t="str">
        <f>IF(ISERROR(VLOOKUP(C101,'ESO zone constants'!$E$3:$M$9999,8,FALSE)),"",VLOOKUP(C101,'ESO zone constants'!$E$3:$M$9999,8,FALSE))</f>
        <v/>
      </c>
    </row>
    <row r="102" spans="9:9" x14ac:dyDescent="0.25">
      <c r="I102" s="3" t="str">
        <f>IF(ISERROR(VLOOKUP(C102,'ESO zone constants'!$E$3:$M$9999,8,FALSE)),"",VLOOKUP(C102,'ESO zone constants'!$E$3:$M$9999,8,FALSE))</f>
        <v/>
      </c>
    </row>
    <row r="103" spans="9:9" x14ac:dyDescent="0.25">
      <c r="I103" s="3" t="str">
        <f>IF(ISERROR(VLOOKUP(C103,'ESO zone constants'!$E$3:$M$9999,8,FALSE)),"",VLOOKUP(C103,'ESO zone constants'!$E$3:$M$9999,8,FALSE))</f>
        <v/>
      </c>
    </row>
    <row r="104" spans="9:9" x14ac:dyDescent="0.25">
      <c r="I104" s="3" t="str">
        <f>IF(ISERROR(VLOOKUP(C104,'ESO zone constants'!$E$3:$M$9999,8,FALSE)),"",VLOOKUP(C104,'ESO zone constants'!$E$3:$M$9999,8,FALSE))</f>
        <v/>
      </c>
    </row>
    <row r="105" spans="9:9" x14ac:dyDescent="0.25">
      <c r="I105" s="3" t="str">
        <f>IF(ISERROR(VLOOKUP(C105,'ESO zone constants'!$E$3:$M$9999,8,FALSE)),"",VLOOKUP(C105,'ESO zone constants'!$E$3:$M$9999,8,FALSE))</f>
        <v/>
      </c>
    </row>
    <row r="106" spans="9:9" x14ac:dyDescent="0.25">
      <c r="I106" s="3" t="str">
        <f>IF(ISERROR(VLOOKUP(C106,'ESO zone constants'!$E$3:$M$9999,8,FALSE)),"",VLOOKUP(C106,'ESO zone constants'!$E$3:$M$9999,8,FALSE))</f>
        <v/>
      </c>
    </row>
  </sheetData>
  <autoFilter ref="A2:I2">
    <sortState ref="A3:I106">
      <sortCondition ref="C2"/>
    </sortState>
  </autoFilter>
  <sortState ref="A3:I106">
    <sortCondition ref="G3:G106"/>
    <sortCondition ref="C3:C106"/>
  </sortState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50"/>
  <sheetViews>
    <sheetView workbookViewId="0">
      <pane xSplit="3" ySplit="2" topLeftCell="E3" activePane="bottomRight" state="frozen"/>
      <selection pane="topRight" activeCell="D1" sqref="D1"/>
      <selection pane="bottomLeft" activeCell="A2" sqref="A2"/>
      <selection pane="bottomRight" activeCell="G3" sqref="G3:G75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5" bestFit="1" customWidth="1"/>
    <col min="13" max="13" width="12.28515625" style="25" bestFit="1" customWidth="1"/>
  </cols>
  <sheetData>
    <row r="1" spans="1:13" ht="23.25" x14ac:dyDescent="0.35">
      <c r="A1" s="24" t="s">
        <v>2536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90" x14ac:dyDescent="0.25">
      <c r="A2" s="5" t="s">
        <v>139</v>
      </c>
      <c r="B2" s="5" t="s">
        <v>148</v>
      </c>
      <c r="C2" s="5" t="s">
        <v>144</v>
      </c>
      <c r="D2" s="16" t="s">
        <v>145</v>
      </c>
      <c r="E2" s="16" t="s">
        <v>146</v>
      </c>
      <c r="F2" s="16" t="s">
        <v>2888</v>
      </c>
      <c r="G2" s="3" t="s">
        <v>147</v>
      </c>
      <c r="H2" s="3" t="s">
        <v>2525</v>
      </c>
      <c r="I2" s="3" t="s">
        <v>1384</v>
      </c>
      <c r="J2" s="3" t="s">
        <v>1385</v>
      </c>
      <c r="K2" s="3" t="s">
        <v>4069</v>
      </c>
      <c r="L2" s="14" t="s">
        <v>4072</v>
      </c>
      <c r="M2" s="27" t="s">
        <v>4071</v>
      </c>
    </row>
    <row r="3" spans="1:13" x14ac:dyDescent="0.25">
      <c r="A3" s="5">
        <v>2</v>
      </c>
      <c r="B3" s="5">
        <v>1</v>
      </c>
      <c r="C3" s="5">
        <v>2</v>
      </c>
      <c r="D3" s="4" t="str">
        <f>VLOOKUP(A3,'ESO zone names'!$A$2:$F$9999,4,FALSE)</f>
        <v>Clean Test</v>
      </c>
      <c r="E3" s="4" t="str">
        <f>VLOOKUP(A3,'ESO zone names'!$A$2:$F$9999,5,FALSE)</f>
        <v>Clean Test</v>
      </c>
      <c r="F3" s="4" t="str">
        <f>VLOOKUP(A3,'ESO zone names'!$A$2:$F$9999,6,FALSE)</f>
        <v>Clean Test</v>
      </c>
      <c r="G3" s="3" t="e">
        <f t="array" ref="G3">IF(OR(EXACT(A3,VALUE('ESO Dungeon constants'!$I$3:$I$100))),"X","")</f>
        <v>#VALUE!</v>
      </c>
      <c r="H3" s="3" t="str">
        <f>IF(EXACT(A3,C3),"X","")</f>
        <v>X</v>
      </c>
      <c r="I3" s="3" t="str">
        <f>IF(A3&lt;&gt;C3,VLOOKUP(C3,$A$3:$D$9999,4,FALSE),"")</f>
        <v/>
      </c>
      <c r="J3" s="3" t="str">
        <f>IF(A3&lt;&gt;C3,VLOOKUP(C3,$A$3:$E$9999,5,FALSE),"")</f>
        <v/>
      </c>
      <c r="K3" s="3" t="str">
        <f>IF(A3&lt;&gt;C3,VLOOKUP(C3,$A$3:$F$9999,6,FALSE),"")</f>
        <v/>
      </c>
      <c r="L3" s="25">
        <f>A3</f>
        <v>2</v>
      </c>
      <c r="M3" s="25">
        <f>C3</f>
        <v>2</v>
      </c>
    </row>
    <row r="4" spans="1:13" x14ac:dyDescent="0.25">
      <c r="A4" s="13">
        <v>3</v>
      </c>
      <c r="B4" s="5">
        <v>2</v>
      </c>
      <c r="C4" s="5">
        <v>3</v>
      </c>
      <c r="D4" s="4" t="str">
        <f>VLOOKUP(A4,'ESO zone names'!$A$2:$F$9999,4,FALSE)</f>
        <v>Glenumbra</v>
      </c>
      <c r="E4" s="4" t="str">
        <f>VLOOKUP(A4,'ESO zone names'!$A$2:$F$9999,5,FALSE)</f>
        <v>Glenumbra</v>
      </c>
      <c r="F4" s="4" t="str">
        <f>VLOOKUP(A4,'ESO zone names'!$A$2:$F$9999,6,FALSE)</f>
        <v>La Glénumbrie</v>
      </c>
      <c r="G4" s="3" t="e">
        <f t="array" ref="G4">IF(OR(EXACT(A4,VALUE('ESO Dungeon constants'!$I$3:$I$100))),"X","")</f>
        <v>#VALUE!</v>
      </c>
      <c r="H4" s="3" t="str">
        <f t="shared" ref="H4:H67" si="0">IF(EXACT(A4,C4),"X","")</f>
        <v>X</v>
      </c>
      <c r="I4" s="3" t="str">
        <f t="shared" ref="I4:I67" si="1">IF(A4&lt;&gt;C4,VLOOKUP(C4,$A$3:$D$9999,4,FALSE),"")</f>
        <v/>
      </c>
      <c r="J4" s="3" t="str">
        <f t="shared" ref="J4:J67" si="2">IF(A4&lt;&gt;C4,VLOOKUP(C4,$A$3:$E$9999,5,FALSE),"")</f>
        <v/>
      </c>
      <c r="K4" s="3" t="str">
        <f t="shared" ref="K4:K67" si="3">IF(A4&lt;&gt;C4,VLOOKUP(C4,$A$3:$F$9999,6,FALSE),"")</f>
        <v/>
      </c>
      <c r="L4" s="25">
        <f t="shared" ref="L4:L67" si="4">A4</f>
        <v>3</v>
      </c>
      <c r="M4" s="25">
        <f t="shared" ref="M4:M67" si="5">C4</f>
        <v>3</v>
      </c>
    </row>
    <row r="5" spans="1:13" x14ac:dyDescent="0.25">
      <c r="A5" s="13">
        <v>11</v>
      </c>
      <c r="B5" s="5">
        <v>3</v>
      </c>
      <c r="C5" s="5">
        <v>347</v>
      </c>
      <c r="D5" s="4" t="str">
        <f>VLOOKUP(A5,'ESO zone names'!$A$2:$F$9999,4,FALSE)</f>
        <v>Die Kammern des Wahnsinns</v>
      </c>
      <c r="E5" s="4" t="str">
        <f>VLOOKUP(A5,'ESO zone names'!$A$2:$F$9999,5,FALSE)</f>
        <v>Vaults of Madness</v>
      </c>
      <c r="F5" s="4" t="str">
        <f>VLOOKUP(A5,'ESO zone names'!$A$2:$F$9999,6,FALSE)</f>
        <v>Les Chambres de la folie</v>
      </c>
      <c r="G5" s="3" t="e">
        <f t="array" ref="G5">IF(OR(EXACT(A5,VALUE('ESO Dungeon constants'!$I$3:$I$100))),"X","")</f>
        <v>#VALUE!</v>
      </c>
      <c r="H5" s="3" t="str">
        <f t="shared" si="0"/>
        <v/>
      </c>
      <c r="I5" s="3" t="str">
        <f t="shared" si="1"/>
        <v>Kalthafen</v>
      </c>
      <c r="J5" s="3" t="str">
        <f t="shared" si="2"/>
        <v>Coldharbour</v>
      </c>
      <c r="K5" s="3" t="str">
        <f t="shared" si="3"/>
        <v>Havreglace</v>
      </c>
      <c r="L5" s="25">
        <f t="shared" si="4"/>
        <v>11</v>
      </c>
      <c r="M5" s="25">
        <f t="shared" si="5"/>
        <v>347</v>
      </c>
    </row>
    <row r="6" spans="1:13" x14ac:dyDescent="0.25">
      <c r="A6" s="13">
        <v>19</v>
      </c>
      <c r="B6" s="5">
        <v>4</v>
      </c>
      <c r="C6" s="5">
        <v>19</v>
      </c>
      <c r="D6" s="4" t="str">
        <f>VLOOKUP(A6,'ESO zone names'!$A$2:$F$9999,4,FALSE)</f>
        <v>Sturmhafen</v>
      </c>
      <c r="E6" s="4" t="str">
        <f>VLOOKUP(A6,'ESO zone names'!$A$2:$F$9999,5,FALSE)</f>
        <v>Stormhaven</v>
      </c>
      <c r="F6" s="4" t="str">
        <f>VLOOKUP(A6,'ESO zone names'!$A$2:$F$9999,6,FALSE)</f>
        <v>Havre-tempête</v>
      </c>
      <c r="G6" s="3" t="e">
        <f t="array" ref="G6">IF(OR(EXACT(A6,VALUE('ESO Dungeon constants'!$I$3:$I$100))),"X","")</f>
        <v>#VALUE!</v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25">
        <f t="shared" si="4"/>
        <v>19</v>
      </c>
      <c r="M6" s="25">
        <f t="shared" si="5"/>
        <v>19</v>
      </c>
    </row>
    <row r="7" spans="1:13" x14ac:dyDescent="0.25">
      <c r="A7" s="13">
        <v>20</v>
      </c>
      <c r="B7" s="5">
        <v>5</v>
      </c>
      <c r="C7" s="5">
        <v>20</v>
      </c>
      <c r="D7" s="4" t="str">
        <f>VLOOKUP(A7,'ESO zone names'!$A$2:$F$9999,4,FALSE)</f>
        <v>Kluftspitze</v>
      </c>
      <c r="E7" s="4" t="str">
        <f>VLOOKUP(A7,'ESO zone names'!$A$2:$F$9999,5,FALSE)</f>
        <v>Rivenspire</v>
      </c>
      <c r="F7" s="4" t="str">
        <f>VLOOKUP(A7,'ESO zone names'!$A$2:$F$9999,6,FALSE)</f>
        <v>Fendretour</v>
      </c>
      <c r="G7" s="3" t="e">
        <f t="array" ref="G7">IF(OR(EXACT(A7,VALUE('ESO Dungeon constants'!$I$3:$I$100))),"X","")</f>
        <v>#VALUE!</v>
      </c>
      <c r="H7" s="3" t="str">
        <f t="shared" si="0"/>
        <v>X</v>
      </c>
      <c r="I7" s="3" t="str">
        <f t="shared" si="1"/>
        <v/>
      </c>
      <c r="J7" s="3" t="str">
        <f t="shared" si="2"/>
        <v/>
      </c>
      <c r="K7" s="3" t="str">
        <f t="shared" si="3"/>
        <v/>
      </c>
      <c r="L7" s="25">
        <f t="shared" si="4"/>
        <v>20</v>
      </c>
      <c r="M7" s="25">
        <f t="shared" si="5"/>
        <v>20</v>
      </c>
    </row>
    <row r="8" spans="1:13" x14ac:dyDescent="0.25">
      <c r="A8" s="13">
        <v>22</v>
      </c>
      <c r="B8" s="5">
        <v>6</v>
      </c>
      <c r="C8" s="5">
        <v>104</v>
      </c>
      <c r="D8" s="4" t="str">
        <f>VLOOKUP(A8,'ESO zone names'!$A$2:$F$9999,4,FALSE)</f>
        <v>Volenfell</v>
      </c>
      <c r="E8" s="4" t="str">
        <f>VLOOKUP(A8,'ESO zone names'!$A$2:$F$9999,5,FALSE)</f>
        <v>Volenfell</v>
      </c>
      <c r="F8" s="4" t="str">
        <f>VLOOKUP(A8,'ESO zone names'!$A$2:$F$9999,6,FALSE)</f>
        <v>Volenfell</v>
      </c>
      <c r="G8" s="3" t="e">
        <f t="array" ref="G8">IF(OR(EXACT(A8,VALUE('ESO Dungeon constants'!$I$3:$I$100))),"X","")</f>
        <v>#VALUE!</v>
      </c>
      <c r="H8" s="3" t="str">
        <f t="shared" si="0"/>
        <v/>
      </c>
      <c r="I8" s="3" t="str">
        <f t="shared" si="1"/>
        <v>Die Alik'r-Wüste</v>
      </c>
      <c r="J8" s="3" t="str">
        <f t="shared" si="2"/>
        <v>Alik'r Desert</v>
      </c>
      <c r="K8" s="3" t="str">
        <f t="shared" si="3"/>
        <v>Le désert d'Alik'r</v>
      </c>
      <c r="L8" s="25">
        <f t="shared" si="4"/>
        <v>22</v>
      </c>
      <c r="M8" s="25">
        <f t="shared" si="5"/>
        <v>104</v>
      </c>
    </row>
    <row r="9" spans="1:13" x14ac:dyDescent="0.25">
      <c r="A9" s="13">
        <v>31</v>
      </c>
      <c r="B9" s="5">
        <v>7</v>
      </c>
      <c r="C9" s="5">
        <v>382</v>
      </c>
      <c r="D9" s="4" t="str">
        <f>VLOOKUP(A9,'ESO zone names'!$A$2:$F$9999,4,FALSE)</f>
        <v>Selenes Netz</v>
      </c>
      <c r="E9" s="4" t="str">
        <f>VLOOKUP(A9,'ESO zone names'!$A$2:$F$9999,5,FALSE)</f>
        <v>Selene's Web</v>
      </c>
      <c r="F9" s="4" t="str">
        <f>VLOOKUP(A9,'ESO zone names'!$A$2:$F$9999,6,FALSE)</f>
        <v>La toile de Sélène</v>
      </c>
      <c r="G9" s="3" t="e">
        <f t="array" ref="G9">IF(OR(EXACT(A9,VALUE('ESO Dungeon constants'!$I$3:$I$100))),"X","")</f>
        <v>#VALUE!</v>
      </c>
      <c r="H9" s="3" t="str">
        <f t="shared" si="0"/>
        <v/>
      </c>
      <c r="I9" s="3" t="str">
        <f t="shared" si="1"/>
        <v>Schnittermark</v>
      </c>
      <c r="J9" s="3" t="str">
        <f t="shared" si="2"/>
        <v>Reaper's March</v>
      </c>
      <c r="K9" s="3" t="str">
        <f t="shared" si="3"/>
        <v>La marche de la Camarde</v>
      </c>
      <c r="L9" s="25">
        <f t="shared" si="4"/>
        <v>31</v>
      </c>
      <c r="M9" s="25">
        <f t="shared" si="5"/>
        <v>382</v>
      </c>
    </row>
    <row r="10" spans="1:13" x14ac:dyDescent="0.25">
      <c r="A10" s="13">
        <v>38</v>
      </c>
      <c r="B10" s="5">
        <v>8</v>
      </c>
      <c r="C10" s="5">
        <v>92</v>
      </c>
      <c r="D10" s="4" t="str">
        <f>VLOOKUP(A10,'ESO zone names'!$A$2:$F$9999,4,FALSE)</f>
        <v>Der Schwarzherz-Unterschlupf</v>
      </c>
      <c r="E10" s="4" t="str">
        <f>VLOOKUP(A10,'ESO zone names'!$A$2:$F$9999,5,FALSE)</f>
        <v>Blackheart Haven</v>
      </c>
      <c r="F10" s="4" t="str">
        <f>VLOOKUP(A10,'ESO zone names'!$A$2:$F$9999,6,FALSE)</f>
        <v>Le havre de Cœurnoir</v>
      </c>
      <c r="G10" s="3" t="e">
        <f t="array" ref="G10">IF(OR(EXACT(A10,VALUE('ESO Dungeon constants'!$I$3:$I$100))),"X","")</f>
        <v>#VALUE!</v>
      </c>
      <c r="H10" s="3" t="str">
        <f t="shared" si="0"/>
        <v/>
      </c>
      <c r="I10" s="3" t="str">
        <f t="shared" si="1"/>
        <v>Bangkorai</v>
      </c>
      <c r="J10" s="3" t="str">
        <f t="shared" si="2"/>
        <v>Bangkorai</v>
      </c>
      <c r="K10" s="3" t="str">
        <f t="shared" si="3"/>
        <v>Bangkoraï</v>
      </c>
      <c r="L10" s="25">
        <f t="shared" si="4"/>
        <v>38</v>
      </c>
      <c r="M10" s="25">
        <f t="shared" si="5"/>
        <v>92</v>
      </c>
    </row>
    <row r="11" spans="1:13" x14ac:dyDescent="0.25">
      <c r="A11" s="13">
        <v>41</v>
      </c>
      <c r="B11" s="5">
        <v>9</v>
      </c>
      <c r="C11" s="5">
        <v>41</v>
      </c>
      <c r="D11" s="4" t="str">
        <f>VLOOKUP(A11,'ESO zone names'!$A$2:$F$9999,4,FALSE)</f>
        <v>Steinfälle</v>
      </c>
      <c r="E11" s="4" t="str">
        <f>VLOOKUP(A11,'ESO zone names'!$A$2:$F$9999,5,FALSE)</f>
        <v>Stonefalls</v>
      </c>
      <c r="F11" s="4" t="str">
        <f>VLOOKUP(A11,'ESO zone names'!$A$2:$F$9999,6,FALSE)</f>
        <v>Les Éboulis</v>
      </c>
      <c r="G11" s="3" t="e">
        <f t="array" ref="G11">IF(OR(EXACT(A11,VALUE('ESO Dungeon constants'!$I$3:$I$100))),"X","")</f>
        <v>#VALUE!</v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25">
        <f t="shared" si="4"/>
        <v>41</v>
      </c>
      <c r="M11" s="25">
        <f t="shared" si="5"/>
        <v>41</v>
      </c>
    </row>
    <row r="12" spans="1:13" x14ac:dyDescent="0.25">
      <c r="A12" s="13">
        <v>57</v>
      </c>
      <c r="B12" s="5">
        <v>10</v>
      </c>
      <c r="C12" s="5">
        <v>57</v>
      </c>
      <c r="D12" s="4" t="str">
        <f>VLOOKUP(A12,'ESO zone names'!$A$2:$F$9999,4,FALSE)</f>
        <v>Deshaan</v>
      </c>
      <c r="E12" s="4" t="str">
        <f>VLOOKUP(A12,'ESO zone names'!$A$2:$F$9999,5,FALSE)</f>
        <v>Deshaan</v>
      </c>
      <c r="F12" s="4" t="str">
        <f>VLOOKUP(A12,'ESO zone names'!$A$2:$F$9999,6,FALSE)</f>
        <v>Deshaan</v>
      </c>
      <c r="G12" s="3" t="e">
        <f t="array" ref="G12">IF(OR(EXACT(A12,VALUE('ESO Dungeon constants'!$I$3:$I$100))),"X","")</f>
        <v>#VALUE!</v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25">
        <f t="shared" si="4"/>
        <v>57</v>
      </c>
      <c r="M12" s="25">
        <f t="shared" si="5"/>
        <v>57</v>
      </c>
    </row>
    <row r="13" spans="1:13" x14ac:dyDescent="0.25">
      <c r="A13" s="13">
        <v>58</v>
      </c>
      <c r="B13" s="5">
        <v>11</v>
      </c>
      <c r="C13" s="5">
        <v>58</v>
      </c>
      <c r="D13" s="4" t="str">
        <f>VLOOKUP(A13,'ESO zone names'!$A$2:$F$9999,4,FALSE)</f>
        <v>Malabal Tor</v>
      </c>
      <c r="E13" s="4" t="str">
        <f>VLOOKUP(A13,'ESO zone names'!$A$2:$F$9999,5,FALSE)</f>
        <v>Malabal Tor</v>
      </c>
      <c r="F13" s="4" t="str">
        <f>VLOOKUP(A13,'ESO zone names'!$A$2:$F$9999,6,FALSE)</f>
        <v>Malabal Tor</v>
      </c>
      <c r="G13" s="3" t="e">
        <f t="array" ref="G13">IF(OR(EXACT(A13,VALUE('ESO Dungeon constants'!$I$3:$I$100))),"X","")</f>
        <v>#VALUE!</v>
      </c>
      <c r="H13" s="3" t="str">
        <f t="shared" si="0"/>
        <v>X</v>
      </c>
      <c r="I13" s="3" t="str">
        <f t="shared" si="1"/>
        <v/>
      </c>
      <c r="J13" s="3" t="str">
        <f t="shared" si="2"/>
        <v/>
      </c>
      <c r="K13" s="3" t="str">
        <f t="shared" si="3"/>
        <v/>
      </c>
      <c r="L13" s="25">
        <f t="shared" si="4"/>
        <v>58</v>
      </c>
      <c r="M13" s="25">
        <f t="shared" si="5"/>
        <v>58</v>
      </c>
    </row>
    <row r="14" spans="1:13" x14ac:dyDescent="0.25">
      <c r="A14" s="13">
        <v>63</v>
      </c>
      <c r="B14" s="5">
        <v>12</v>
      </c>
      <c r="C14" s="5">
        <v>57</v>
      </c>
      <c r="D14" s="4" t="str">
        <f>VLOOKUP(A14,'ESO zone names'!$A$2:$F$9999,4,FALSE)</f>
        <v>Die Dunkelschattenkavernen I</v>
      </c>
      <c r="E14" s="4" t="str">
        <f>VLOOKUP(A14,'ESO zone names'!$A$2:$F$9999,5,FALSE)</f>
        <v>Darkshade Caverns I</v>
      </c>
      <c r="F14" s="4" t="str">
        <f>VLOOKUP(A14,'ESO zone names'!$A$2:$F$9999,6,FALSE)</f>
        <v>Les Cavernes d'Ombre-noire I</v>
      </c>
      <c r="G14" s="3" t="e">
        <f t="array" ref="G14">IF(OR(EXACT(A14,VALUE('ESO Dungeon constants'!$I$3:$I$100))),"X","")</f>
        <v>#VALUE!</v>
      </c>
      <c r="H14" s="3" t="str">
        <f t="shared" si="0"/>
        <v/>
      </c>
      <c r="I14" s="3" t="str">
        <f t="shared" si="1"/>
        <v>Deshaan</v>
      </c>
      <c r="J14" s="3" t="str">
        <f t="shared" si="2"/>
        <v>Deshaan</v>
      </c>
      <c r="K14" s="3" t="str">
        <f t="shared" si="3"/>
        <v>Deshaan</v>
      </c>
      <c r="L14" s="25">
        <f t="shared" si="4"/>
        <v>63</v>
      </c>
      <c r="M14" s="25">
        <f t="shared" si="5"/>
        <v>57</v>
      </c>
    </row>
    <row r="15" spans="1:13" x14ac:dyDescent="0.25">
      <c r="A15" s="13">
        <v>64</v>
      </c>
      <c r="B15" s="5">
        <v>13</v>
      </c>
      <c r="C15" s="5">
        <v>103</v>
      </c>
      <c r="D15" s="4" t="str">
        <f>VLOOKUP(A15,'ESO zone names'!$A$2:$F$9999,4,FALSE)</f>
        <v>Die Gesegnete Feuerprobe</v>
      </c>
      <c r="E15" s="4" t="str">
        <f>VLOOKUP(A15,'ESO zone names'!$A$2:$F$9999,5,FALSE)</f>
        <v>Blessed Crucible</v>
      </c>
      <c r="F15" s="4" t="str">
        <f>VLOOKUP(A15,'ESO zone names'!$A$2:$F$9999,6,FALSE)</f>
        <v>Le Creuset béni</v>
      </c>
      <c r="G15" s="3" t="e">
        <f t="array" ref="G15">IF(OR(EXACT(A15,VALUE('ESO Dungeon constants'!$I$3:$I$100))),"X","")</f>
        <v>#VALUE!</v>
      </c>
      <c r="H15" s="3" t="str">
        <f t="shared" si="0"/>
        <v/>
      </c>
      <c r="I15" s="3" t="str">
        <f t="shared" si="1"/>
        <v>Rift</v>
      </c>
      <c r="J15" s="3" t="str">
        <f t="shared" si="2"/>
        <v>The Rift</v>
      </c>
      <c r="K15" s="3" t="str">
        <f t="shared" si="3"/>
        <v>La Brèche</v>
      </c>
      <c r="L15" s="25">
        <f t="shared" si="4"/>
        <v>64</v>
      </c>
      <c r="M15" s="25">
        <f t="shared" si="5"/>
        <v>103</v>
      </c>
    </row>
    <row r="16" spans="1:13" x14ac:dyDescent="0.25">
      <c r="A16" s="13">
        <v>92</v>
      </c>
      <c r="B16" s="5">
        <v>14</v>
      </c>
      <c r="C16" s="5">
        <v>92</v>
      </c>
      <c r="D16" s="4" t="str">
        <f>VLOOKUP(A16,'ESO zone names'!$A$2:$F$9999,4,FALSE)</f>
        <v>Bangkorai</v>
      </c>
      <c r="E16" s="4" t="str">
        <f>VLOOKUP(A16,'ESO zone names'!$A$2:$F$9999,5,FALSE)</f>
        <v>Bangkorai</v>
      </c>
      <c r="F16" s="4" t="str">
        <f>VLOOKUP(A16,'ESO zone names'!$A$2:$F$9999,6,FALSE)</f>
        <v>Bangkoraï</v>
      </c>
      <c r="G16" s="3" t="e">
        <f t="array" ref="G16">IF(OR(EXACT(A16,VALUE('ESO Dungeon constants'!$I$3:$I$100))),"X","")</f>
        <v>#VALUE!</v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25">
        <f t="shared" si="4"/>
        <v>92</v>
      </c>
      <c r="M16" s="25">
        <f t="shared" si="5"/>
        <v>92</v>
      </c>
    </row>
    <row r="17" spans="1:13" x14ac:dyDescent="0.25">
      <c r="A17" s="13">
        <v>101</v>
      </c>
      <c r="B17" s="5">
        <v>15</v>
      </c>
      <c r="C17" s="5">
        <v>101</v>
      </c>
      <c r="D17" s="4" t="str">
        <f>VLOOKUP(A17,'ESO zone names'!$A$2:$F$9999,4,FALSE)</f>
        <v>Ostmarsch</v>
      </c>
      <c r="E17" s="4" t="str">
        <f>VLOOKUP(A17,'ESO zone names'!$A$2:$F$9999,5,FALSE)</f>
        <v>Eastmarch</v>
      </c>
      <c r="F17" s="4" t="str">
        <f>VLOOKUP(A17,'ESO zone names'!$A$2:$F$9999,6,FALSE)</f>
        <v>Estemarche</v>
      </c>
      <c r="G17" s="3" t="e">
        <f t="array" ref="G17">IF(OR(EXACT(A17,VALUE('ESO Dungeon constants'!$I$3:$I$100))),"X","")</f>
        <v>#VALUE!</v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25">
        <f t="shared" si="4"/>
        <v>101</v>
      </c>
      <c r="M17" s="25">
        <f t="shared" si="5"/>
        <v>101</v>
      </c>
    </row>
    <row r="18" spans="1:13" x14ac:dyDescent="0.25">
      <c r="A18" s="13">
        <v>103</v>
      </c>
      <c r="B18" s="5">
        <v>16</v>
      </c>
      <c r="C18" s="5">
        <v>103</v>
      </c>
      <c r="D18" s="4" t="str">
        <f>VLOOKUP(A18,'ESO zone names'!$A$2:$F$9999,4,FALSE)</f>
        <v>Rift</v>
      </c>
      <c r="E18" s="4" t="str">
        <f>VLOOKUP(A18,'ESO zone names'!$A$2:$F$9999,5,FALSE)</f>
        <v>The Rift</v>
      </c>
      <c r="F18" s="4" t="str">
        <f>VLOOKUP(A18,'ESO zone names'!$A$2:$F$9999,6,FALSE)</f>
        <v>La Brèche</v>
      </c>
      <c r="G18" s="3" t="e">
        <f t="array" ref="G18">IF(OR(EXACT(A18,VALUE('ESO Dungeon constants'!$I$3:$I$100))),"X","")</f>
        <v>#VALUE!</v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25">
        <f t="shared" si="4"/>
        <v>103</v>
      </c>
      <c r="M18" s="25">
        <f t="shared" si="5"/>
        <v>103</v>
      </c>
    </row>
    <row r="19" spans="1:13" x14ac:dyDescent="0.25">
      <c r="A19" s="13">
        <v>104</v>
      </c>
      <c r="B19" s="5">
        <v>17</v>
      </c>
      <c r="C19" s="5">
        <v>104</v>
      </c>
      <c r="D19" s="4" t="str">
        <f>VLOOKUP(A19,'ESO zone names'!$A$2:$F$9999,4,FALSE)</f>
        <v>Die Alik'r-Wüste</v>
      </c>
      <c r="E19" s="4" t="str">
        <f>VLOOKUP(A19,'ESO zone names'!$A$2:$F$9999,5,FALSE)</f>
        <v>Alik'r Desert</v>
      </c>
      <c r="F19" s="4" t="str">
        <f>VLOOKUP(A19,'ESO zone names'!$A$2:$F$9999,6,FALSE)</f>
        <v>Le désert d'Alik'r</v>
      </c>
      <c r="G19" s="3" t="e">
        <f t="array" ref="G19">IF(OR(EXACT(A19,VALUE('ESO Dungeon constants'!$I$3:$I$100))),"X","")</f>
        <v>#VALUE!</v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25">
        <f t="shared" si="4"/>
        <v>104</v>
      </c>
      <c r="M19" s="25">
        <f t="shared" si="5"/>
        <v>104</v>
      </c>
    </row>
    <row r="20" spans="1:13" x14ac:dyDescent="0.25">
      <c r="A20" s="13">
        <v>108</v>
      </c>
      <c r="B20" s="5">
        <v>18</v>
      </c>
      <c r="C20" s="5">
        <v>108</v>
      </c>
      <c r="D20" s="4" t="str">
        <f>VLOOKUP(A20,'ESO zone names'!$A$2:$F$9999,4,FALSE)</f>
        <v>Grünschatten</v>
      </c>
      <c r="E20" s="4" t="str">
        <f>VLOOKUP(A20,'ESO zone names'!$A$2:$F$9999,5,FALSE)</f>
        <v>Greenshade</v>
      </c>
      <c r="F20" s="4" t="str">
        <f>VLOOKUP(A20,'ESO zone names'!$A$2:$F$9999,6,FALSE)</f>
        <v>Prasin</v>
      </c>
      <c r="G20" s="3" t="e">
        <f t="array" ref="G20">IF(OR(EXACT(A20,VALUE('ESO Dungeon constants'!$I$3:$I$100))),"X","")</f>
        <v>#VALUE!</v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25">
        <f t="shared" si="4"/>
        <v>108</v>
      </c>
      <c r="M20" s="25">
        <f t="shared" si="5"/>
        <v>108</v>
      </c>
    </row>
    <row r="21" spans="1:13" x14ac:dyDescent="0.25">
      <c r="A21" s="13">
        <v>117</v>
      </c>
      <c r="B21" s="5">
        <v>19</v>
      </c>
      <c r="C21" s="5">
        <v>117</v>
      </c>
      <c r="D21" s="4" t="str">
        <f>VLOOKUP(A21,'ESO zone names'!$A$2:$F$9999,4,FALSE)</f>
        <v>Schattenfenn</v>
      </c>
      <c r="E21" s="4" t="str">
        <f>VLOOKUP(A21,'ESO zone names'!$A$2:$F$9999,5,FALSE)</f>
        <v>Shadowfen</v>
      </c>
      <c r="F21" s="4" t="str">
        <f>VLOOKUP(A21,'ESO zone names'!$A$2:$F$9999,6,FALSE)</f>
        <v>Fangeombre</v>
      </c>
      <c r="G21" s="3" t="e">
        <f t="array" ref="G21">IF(OR(EXACT(A21,VALUE('ESO Dungeon constants'!$I$3:$I$100))),"X","")</f>
        <v>#VALUE!</v>
      </c>
      <c r="H21" s="3" t="str">
        <f t="shared" si="0"/>
        <v>X</v>
      </c>
      <c r="I21" s="3" t="str">
        <f t="shared" si="1"/>
        <v/>
      </c>
      <c r="J21" s="3" t="str">
        <f t="shared" si="2"/>
        <v/>
      </c>
      <c r="K21" s="3" t="str">
        <f t="shared" si="3"/>
        <v/>
      </c>
      <c r="L21" s="25">
        <f t="shared" si="4"/>
        <v>117</v>
      </c>
      <c r="M21" s="25">
        <f t="shared" si="5"/>
        <v>117</v>
      </c>
    </row>
    <row r="22" spans="1:13" x14ac:dyDescent="0.25">
      <c r="A22" s="13">
        <v>124</v>
      </c>
      <c r="B22" s="5">
        <v>20</v>
      </c>
      <c r="C22" s="5">
        <v>383</v>
      </c>
      <c r="D22" s="4" t="str">
        <f>VLOOKUP(A22,'ESO zone names'!$A$2:$F$9999,4,FALSE)</f>
        <v>Die Ruinen von Wurzelbruch</v>
      </c>
      <c r="E22" s="4" t="str">
        <f>VLOOKUP(A22,'ESO zone names'!$A$2:$F$9999,5,FALSE)</f>
        <v>Root Sunder Ruins</v>
      </c>
      <c r="F22" s="4" t="str">
        <f>VLOOKUP(A22,'ESO zone names'!$A$2:$F$9999,6,FALSE)</f>
        <v>Les ruines de Scinderacine</v>
      </c>
      <c r="G22" s="3" t="e">
        <f t="array" ref="G22">IF(OR(EXACT(A22,VALUE('ESO Dungeon constants'!$I$3:$I$100))),"X","")</f>
        <v>#VALUE!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25">
        <f t="shared" si="4"/>
        <v>124</v>
      </c>
      <c r="M22" s="25">
        <f t="shared" si="5"/>
        <v>383</v>
      </c>
    </row>
    <row r="23" spans="1:13" x14ac:dyDescent="0.25">
      <c r="A23" s="13">
        <v>126</v>
      </c>
      <c r="B23" s="5">
        <v>21</v>
      </c>
      <c r="C23" s="5">
        <v>383</v>
      </c>
      <c r="D23" s="4" t="str">
        <f>VLOOKUP(A23,'ESO zone names'!$A$2:$F$9999,4,FALSE)</f>
        <v>Der Eldengrund I</v>
      </c>
      <c r="E23" s="4" t="str">
        <f>VLOOKUP(A23,'ESO zone names'!$A$2:$F$9999,5,FALSE)</f>
        <v>Elden Hollow I</v>
      </c>
      <c r="F23" s="4" t="str">
        <f>VLOOKUP(A23,'ESO zone names'!$A$2:$F$9999,6,FALSE)</f>
        <v>Le creuset des aînés I</v>
      </c>
      <c r="G23" s="3" t="e">
        <f t="array" ref="G23">IF(OR(EXACT(A23,VALUE('ESO Dungeon constants'!$I$3:$I$100))),"X","")</f>
        <v>#VALUE!</v>
      </c>
      <c r="H23" s="3" t="str">
        <f t="shared" si="0"/>
        <v/>
      </c>
      <c r="I23" s="3" t="str">
        <f t="shared" si="1"/>
        <v>Grahtwald</v>
      </c>
      <c r="J23" s="3" t="str">
        <f t="shared" si="2"/>
        <v>Grahtwood</v>
      </c>
      <c r="K23" s="3" t="str">
        <f t="shared" si="3"/>
        <v>Le bois de Graht</v>
      </c>
      <c r="L23" s="25">
        <f t="shared" si="4"/>
        <v>126</v>
      </c>
      <c r="M23" s="25">
        <f t="shared" si="5"/>
        <v>383</v>
      </c>
    </row>
    <row r="24" spans="1:13" x14ac:dyDescent="0.25">
      <c r="A24" s="13">
        <v>130</v>
      </c>
      <c r="B24" s="5">
        <v>22</v>
      </c>
      <c r="C24" s="5">
        <v>20</v>
      </c>
      <c r="D24" s="4" t="str">
        <f>VLOOKUP(A24,'ESO zone names'!$A$2:$F$9999,4,FALSE)</f>
        <v>Die Krypta der Herzen I</v>
      </c>
      <c r="E24" s="4" t="str">
        <f>VLOOKUP(A24,'ESO zone names'!$A$2:$F$9999,5,FALSE)</f>
        <v>Crypt of Hearts I</v>
      </c>
      <c r="F24" s="4" t="str">
        <f>VLOOKUP(A24,'ESO zone names'!$A$2:$F$9999,6,FALSE)</f>
        <v>La Crypte des cœurs I</v>
      </c>
      <c r="G24" s="3" t="e">
        <f t="array" ref="G24">IF(OR(EXACT(A24,VALUE('ESO Dungeon constants'!$I$3:$I$100))),"X","")</f>
        <v>#VALUE!</v>
      </c>
      <c r="H24" s="3" t="str">
        <f t="shared" si="0"/>
        <v/>
      </c>
      <c r="I24" s="3" t="str">
        <f t="shared" si="1"/>
        <v>Kluftspitze</v>
      </c>
      <c r="J24" s="3" t="str">
        <f t="shared" si="2"/>
        <v>Rivenspire</v>
      </c>
      <c r="K24" s="3" t="str">
        <f t="shared" si="3"/>
        <v>Fendretour</v>
      </c>
      <c r="L24" s="25">
        <f t="shared" si="4"/>
        <v>130</v>
      </c>
      <c r="M24" s="25">
        <f t="shared" si="5"/>
        <v>20</v>
      </c>
    </row>
    <row r="25" spans="1:13" x14ac:dyDescent="0.25">
      <c r="A25" s="13">
        <v>131</v>
      </c>
      <c r="B25" s="5">
        <v>23</v>
      </c>
      <c r="C25" s="5">
        <v>58</v>
      </c>
      <c r="D25" s="4" t="str">
        <f>VLOOKUP(A25,'ESO zone names'!$A$2:$F$9999,4,FALSE)</f>
        <v>Die Orkaninsel</v>
      </c>
      <c r="E25" s="4" t="str">
        <f>VLOOKUP(A25,'ESO zone names'!$A$2:$F$9999,5,FALSE)</f>
        <v>Tempest Island</v>
      </c>
      <c r="F25" s="4" t="str">
        <f>VLOOKUP(A25,'ESO zone names'!$A$2:$F$9999,6,FALSE)</f>
        <v>L’île des Tempêtes</v>
      </c>
      <c r="G25" s="3" t="e">
        <f t="array" ref="G25">IF(OR(EXACT(A25,VALUE('ESO Dungeon constants'!$I$3:$I$100))),"X","")</f>
        <v>#VALUE!</v>
      </c>
      <c r="H25" s="3" t="str">
        <f t="shared" si="0"/>
        <v/>
      </c>
      <c r="I25" s="3" t="str">
        <f t="shared" si="1"/>
        <v>Malabal Tor</v>
      </c>
      <c r="J25" s="3" t="str">
        <f t="shared" si="2"/>
        <v>Malabal Tor</v>
      </c>
      <c r="K25" s="3" t="str">
        <f t="shared" si="3"/>
        <v>Malabal Tor</v>
      </c>
      <c r="L25" s="25">
        <f t="shared" si="4"/>
        <v>131</v>
      </c>
      <c r="M25" s="25">
        <f t="shared" si="5"/>
        <v>58</v>
      </c>
    </row>
    <row r="26" spans="1:13" x14ac:dyDescent="0.25">
      <c r="A26" s="13">
        <v>134</v>
      </c>
      <c r="B26" s="5">
        <v>24</v>
      </c>
      <c r="C26" s="5">
        <v>117</v>
      </c>
      <c r="D26" s="4" t="str">
        <f>VLOOKUP(A26,'ESO zone names'!$A$2:$F$9999,4,FALSE)</f>
        <v>Sanguines Domäne</v>
      </c>
      <c r="E26" s="4" t="str">
        <f>VLOOKUP(A26,'ESO zone names'!$A$2:$F$9999,5,FALSE)</f>
        <v>Sanguine's Demesne</v>
      </c>
      <c r="F26" s="4" t="str">
        <f>VLOOKUP(A26,'ESO zone names'!$A$2:$F$9999,6,FALSE)</f>
        <v>Le réaume de Sanghin</v>
      </c>
      <c r="G26" s="3" t="e">
        <f t="array" ref="G26">IF(OR(EXACT(A26,VALUE('ESO Dungeon constants'!$I$3:$I$100))),"X","")</f>
        <v>#VALUE!</v>
      </c>
      <c r="H26" s="3" t="str">
        <f t="shared" si="0"/>
        <v/>
      </c>
      <c r="I26" s="3" t="str">
        <f t="shared" si="1"/>
        <v>Schattenfenn</v>
      </c>
      <c r="J26" s="3" t="str">
        <f t="shared" si="2"/>
        <v>Shadowfen</v>
      </c>
      <c r="K26" s="3" t="str">
        <f t="shared" si="3"/>
        <v>Fangeombre</v>
      </c>
      <c r="L26" s="25">
        <f t="shared" si="4"/>
        <v>134</v>
      </c>
      <c r="M26" s="25">
        <f t="shared" si="5"/>
        <v>117</v>
      </c>
    </row>
    <row r="27" spans="1:13" x14ac:dyDescent="0.25">
      <c r="A27" s="13">
        <v>137</v>
      </c>
      <c r="B27" s="5">
        <v>25</v>
      </c>
      <c r="C27" s="5">
        <v>108</v>
      </c>
      <c r="D27" s="4" t="str">
        <f>VLOOKUP(A27,'ESO zone names'!$A$2:$F$9999,4,FALSE)</f>
        <v>Rulanyils Fall</v>
      </c>
      <c r="E27" s="4" t="str">
        <f>VLOOKUP(A27,'ESO zone names'!$A$2:$F$9999,5,FALSE)</f>
        <v>Rulanyil's Fall</v>
      </c>
      <c r="F27" s="4" t="str">
        <f>VLOOKUP(A27,'ESO zone names'!$A$2:$F$9999,6,FALSE)</f>
        <v>La chute des Rulanyil</v>
      </c>
      <c r="G27" s="3" t="e">
        <f t="array" ref="G27">IF(OR(EXACT(A27,VALUE('ESO Dungeon constants'!$I$3:$I$100))),"X","")</f>
        <v>#VALUE!</v>
      </c>
      <c r="H27" s="3" t="str">
        <f t="shared" si="0"/>
        <v/>
      </c>
      <c r="I27" s="3" t="str">
        <f t="shared" si="1"/>
        <v>Grünschatten</v>
      </c>
      <c r="J27" s="3" t="str">
        <f t="shared" si="2"/>
        <v>Greenshade</v>
      </c>
      <c r="K27" s="3" t="str">
        <f t="shared" si="3"/>
        <v>Prasin</v>
      </c>
      <c r="L27" s="25">
        <f t="shared" si="4"/>
        <v>137</v>
      </c>
      <c r="M27" s="25">
        <f t="shared" si="5"/>
        <v>108</v>
      </c>
    </row>
    <row r="28" spans="1:13" x14ac:dyDescent="0.25">
      <c r="A28" s="13">
        <v>138</v>
      </c>
      <c r="B28" s="5">
        <v>26</v>
      </c>
      <c r="C28" s="5">
        <v>58</v>
      </c>
      <c r="D28" s="4" t="str">
        <f>VLOOKUP(A28,'ESO zone names'!$A$2:$F$9999,4,FALSE)</f>
        <v>Die Blutgrotten</v>
      </c>
      <c r="E28" s="4" t="str">
        <f>VLOOKUP(A28,'ESO zone names'!$A$2:$F$9999,5,FALSE)</f>
        <v>Crimson Cove</v>
      </c>
      <c r="F28" s="4" t="str">
        <f>VLOOKUP(A28,'ESO zone names'!$A$2:$F$9999,6,FALSE)</f>
        <v>La crique écarlate</v>
      </c>
      <c r="G28" s="3" t="e">
        <f t="array" ref="G28">IF(OR(EXACT(A28,VALUE('ESO Dungeon constants'!$I$3:$I$100))),"X","")</f>
        <v>#VALUE!</v>
      </c>
      <c r="H28" s="3" t="str">
        <f t="shared" si="0"/>
        <v/>
      </c>
      <c r="I28" s="3" t="str">
        <f t="shared" si="1"/>
        <v>Malabal Tor</v>
      </c>
      <c r="J28" s="3" t="str">
        <f t="shared" si="2"/>
        <v>Malabal Tor</v>
      </c>
      <c r="K28" s="3" t="str">
        <f t="shared" si="3"/>
        <v>Malabal Tor</v>
      </c>
      <c r="L28" s="25">
        <f t="shared" si="4"/>
        <v>138</v>
      </c>
      <c r="M28" s="25">
        <f t="shared" si="5"/>
        <v>58</v>
      </c>
    </row>
    <row r="29" spans="1:13" x14ac:dyDescent="0.25">
      <c r="A29" s="13">
        <v>142</v>
      </c>
      <c r="B29" s="5">
        <v>27</v>
      </c>
      <c r="C29" s="5">
        <v>19</v>
      </c>
      <c r="D29" s="4" t="str">
        <f>VLOOKUP(A29,'ESO zone names'!$A$2:$F$9999,4,FALSE)</f>
        <v>Die Knochenknacker-Ruinen</v>
      </c>
      <c r="E29" s="4" t="str">
        <f>VLOOKUP(A29,'ESO zone names'!$A$2:$F$9999,5,FALSE)</f>
        <v>Bonesnap Ruins</v>
      </c>
      <c r="F29" s="4" t="str">
        <f>VLOOKUP(A29,'ESO zone names'!$A$2:$F$9999,6,FALSE)</f>
        <v>Les ruines de l'Esquille</v>
      </c>
      <c r="G29" s="3" t="e">
        <f t="array" ref="G29">IF(OR(EXACT(A29,VALUE('ESO Dungeon constants'!$I$3:$I$100))),"X","")</f>
        <v>#VALUE!</v>
      </c>
      <c r="H29" s="3" t="str">
        <f t="shared" si="0"/>
        <v/>
      </c>
      <c r="I29" s="3" t="str">
        <f t="shared" si="1"/>
        <v>Sturmhafen</v>
      </c>
      <c r="J29" s="3" t="str">
        <f t="shared" si="2"/>
        <v>Stormhaven</v>
      </c>
      <c r="K29" s="3" t="str">
        <f t="shared" si="3"/>
        <v>Havre-tempête</v>
      </c>
      <c r="L29" s="25">
        <f t="shared" si="4"/>
        <v>142</v>
      </c>
      <c r="M29" s="25">
        <f t="shared" si="5"/>
        <v>19</v>
      </c>
    </row>
    <row r="30" spans="1:13" x14ac:dyDescent="0.25">
      <c r="A30" s="13">
        <v>144</v>
      </c>
      <c r="B30" s="5">
        <v>28</v>
      </c>
      <c r="C30" s="5">
        <v>3</v>
      </c>
      <c r="D30" s="4" t="str">
        <f>VLOOKUP(A30,'ESO zone names'!$A$2:$F$9999,4,FALSE)</f>
        <v>Die Spindeltiefen I</v>
      </c>
      <c r="E30" s="4" t="str">
        <f>VLOOKUP(A30,'ESO zone names'!$A$2:$F$9999,5,FALSE)</f>
        <v>Spindleclutch I</v>
      </c>
      <c r="F30" s="4" t="str">
        <f>VLOOKUP(A30,'ESO zone names'!$A$2:$F$9999,6,FALSE)</f>
        <v>Tressefuseau I</v>
      </c>
      <c r="G30" s="3" t="e">
        <f t="array" ref="G30">IF(OR(EXACT(A30,VALUE('ESO Dungeon constants'!$I$3:$I$100))),"X","")</f>
        <v>#VALUE!</v>
      </c>
      <c r="H30" s="3" t="str">
        <f t="shared" si="0"/>
        <v/>
      </c>
      <c r="I30" s="3" t="str">
        <f t="shared" si="1"/>
        <v>Glenumbra</v>
      </c>
      <c r="J30" s="3" t="str">
        <f t="shared" si="2"/>
        <v>Glenumbra</v>
      </c>
      <c r="K30" s="3" t="str">
        <f t="shared" si="3"/>
        <v>La Glénumbrie</v>
      </c>
      <c r="L30" s="25">
        <f t="shared" si="4"/>
        <v>144</v>
      </c>
      <c r="M30" s="25">
        <f t="shared" si="5"/>
        <v>3</v>
      </c>
    </row>
    <row r="31" spans="1:13" x14ac:dyDescent="0.25">
      <c r="A31" s="13">
        <v>146</v>
      </c>
      <c r="B31" s="5">
        <v>29</v>
      </c>
      <c r="C31" s="5">
        <v>19</v>
      </c>
      <c r="D31" s="4" t="str">
        <f>VLOOKUP(A31,'ESO zone names'!$A$2:$F$9999,4,FALSE)</f>
        <v>Die Kanalisation von Wegesruh I</v>
      </c>
      <c r="E31" s="4" t="str">
        <f>VLOOKUP(A31,'ESO zone names'!$A$2:$F$9999,5,FALSE)</f>
        <v>Wayrest Sewers I</v>
      </c>
      <c r="F31" s="4" t="str">
        <f>VLOOKUP(A31,'ESO zone names'!$A$2:$F$9999,6,FALSE)</f>
        <v>Les égouts d'Haltevoie I</v>
      </c>
      <c r="G31" s="3" t="e">
        <f t="array" ref="G31">IF(OR(EXACT(A31,VALUE('ESO Dungeon constants'!$I$3:$I$100))),"X","")</f>
        <v>#VALUE!</v>
      </c>
      <c r="H31" s="3" t="str">
        <f t="shared" si="0"/>
        <v/>
      </c>
      <c r="I31" s="3" t="str">
        <f t="shared" si="1"/>
        <v>Sturmhafen</v>
      </c>
      <c r="J31" s="3" t="str">
        <f t="shared" si="2"/>
        <v>Stormhaven</v>
      </c>
      <c r="K31" s="3" t="str">
        <f t="shared" si="3"/>
        <v>Havre-tempête</v>
      </c>
      <c r="L31" s="25">
        <f t="shared" si="4"/>
        <v>146</v>
      </c>
      <c r="M31" s="25">
        <f t="shared" si="5"/>
        <v>19</v>
      </c>
    </row>
    <row r="32" spans="1:13" x14ac:dyDescent="0.25">
      <c r="A32" s="13">
        <v>148</v>
      </c>
      <c r="B32" s="5">
        <v>30</v>
      </c>
      <c r="C32" s="5">
        <v>117</v>
      </c>
      <c r="D32" s="4" t="str">
        <f>VLOOKUP(A32,'ESO zone names'!$A$2:$F$9999,4,FALSE)</f>
        <v>Arx Corinium</v>
      </c>
      <c r="E32" s="4" t="str">
        <f>VLOOKUP(A32,'ESO zone names'!$A$2:$F$9999,5,FALSE)</f>
        <v>Arx Corinium</v>
      </c>
      <c r="F32" s="4" t="str">
        <f>VLOOKUP(A32,'ESO zone names'!$A$2:$F$9999,6,FALSE)</f>
        <v>Arx Corinium</v>
      </c>
      <c r="G32" s="3" t="e">
        <f t="array" ref="G32">IF(OR(EXACT(A32,VALUE('ESO Dungeon constants'!$I$3:$I$100))),"X","")</f>
        <v>#VALUE!</v>
      </c>
      <c r="H32" s="3" t="str">
        <f t="shared" si="0"/>
        <v/>
      </c>
      <c r="I32" s="3" t="str">
        <f t="shared" si="1"/>
        <v>Schattenfenn</v>
      </c>
      <c r="J32" s="3" t="str">
        <f t="shared" si="2"/>
        <v>Shadowfen</v>
      </c>
      <c r="K32" s="3" t="str">
        <f t="shared" si="3"/>
        <v>Fangeombre</v>
      </c>
      <c r="L32" s="25">
        <f t="shared" si="4"/>
        <v>148</v>
      </c>
      <c r="M32" s="25">
        <f t="shared" si="5"/>
        <v>117</v>
      </c>
    </row>
    <row r="33" spans="1:13" x14ac:dyDescent="0.25">
      <c r="A33" s="13">
        <v>159</v>
      </c>
      <c r="B33" s="5">
        <v>31</v>
      </c>
      <c r="C33" s="5">
        <v>19</v>
      </c>
      <c r="D33" s="4" t="str">
        <f>VLOOKUP(A33,'ESO zone names'!$A$2:$F$9999,4,FALSE)</f>
        <v>Emerics Traum</v>
      </c>
      <c r="E33" s="4" t="str">
        <f>VLOOKUP(A33,'ESO zone names'!$A$2:$F$9999,5,FALSE)</f>
        <v>Emeric's Dream</v>
      </c>
      <c r="F33" s="4" t="str">
        <f>VLOOKUP(A33,'ESO zone names'!$A$2:$F$9999,6,FALSE)</f>
        <v>Le Rêve d'Émeric</v>
      </c>
      <c r="G33" s="3" t="e">
        <f t="array" ref="G33">IF(OR(EXACT(A33,VALUE('ESO Dungeon constants'!$I$3:$I$100))),"X","")</f>
        <v>#VALUE!</v>
      </c>
      <c r="H33" s="3" t="str">
        <f t="shared" si="0"/>
        <v/>
      </c>
      <c r="I33" s="3" t="str">
        <f t="shared" si="1"/>
        <v>Sturmhafen</v>
      </c>
      <c r="J33" s="3" t="str">
        <f t="shared" si="2"/>
        <v>Stormhaven</v>
      </c>
      <c r="K33" s="3" t="str">
        <f t="shared" si="3"/>
        <v>Havre-tempête</v>
      </c>
      <c r="L33" s="25">
        <f t="shared" si="4"/>
        <v>159</v>
      </c>
      <c r="M33" s="25">
        <f t="shared" si="5"/>
        <v>19</v>
      </c>
    </row>
    <row r="34" spans="1:13" x14ac:dyDescent="0.25">
      <c r="A34" s="13">
        <v>162</v>
      </c>
      <c r="B34" s="5">
        <v>32</v>
      </c>
      <c r="C34" s="5">
        <v>20</v>
      </c>
      <c r="D34" s="4" t="str">
        <f>VLOOKUP(A34,'ESO zone names'!$A$2:$F$9999,4,FALSE)</f>
        <v>Die Obsidiannarbe</v>
      </c>
      <c r="E34" s="4" t="str">
        <f>VLOOKUP(A34,'ESO zone names'!$A$2:$F$9999,5,FALSE)</f>
        <v>Obsidian Scar</v>
      </c>
      <c r="F34" s="4" t="str">
        <f>VLOOKUP(A34,'ESO zone names'!$A$2:$F$9999,6,FALSE)</f>
        <v>La cicatrice obsidienne</v>
      </c>
      <c r="G34" s="3" t="e">
        <f t="array" ref="G34">IF(OR(EXACT(A34,VALUE('ESO Dungeon constants'!$I$3:$I$100))),"X","")</f>
        <v>#VALUE!</v>
      </c>
      <c r="H34" s="3" t="str">
        <f t="shared" si="0"/>
        <v/>
      </c>
      <c r="I34" s="3" t="str">
        <f t="shared" si="1"/>
        <v>Kluftspitze</v>
      </c>
      <c r="J34" s="3" t="str">
        <f t="shared" si="2"/>
        <v>Rivenspire</v>
      </c>
      <c r="K34" s="3" t="str">
        <f t="shared" si="3"/>
        <v>Fendretour</v>
      </c>
      <c r="L34" s="25">
        <f t="shared" si="4"/>
        <v>162</v>
      </c>
      <c r="M34" s="25">
        <f t="shared" si="5"/>
        <v>20</v>
      </c>
    </row>
    <row r="35" spans="1:13" x14ac:dyDescent="0.25">
      <c r="A35" s="13">
        <v>166</v>
      </c>
      <c r="B35" s="5">
        <v>33</v>
      </c>
      <c r="C35" s="5">
        <v>3</v>
      </c>
      <c r="D35" s="4" t="str">
        <f>VLOOKUP(A35,'ESO zone names'!$A$2:$F$9999,4,FALSE)</f>
        <v>Cath Bedraud</v>
      </c>
      <c r="E35" s="4" t="str">
        <f>VLOOKUP(A35,'ESO zone names'!$A$2:$F$9999,5,FALSE)</f>
        <v>Cath Bedraud</v>
      </c>
      <c r="F35" s="4" t="str">
        <f>VLOOKUP(A35,'ESO zone names'!$A$2:$F$9999,6,FALSE)</f>
        <v>Cath Bedraud</v>
      </c>
      <c r="G35" s="3" t="e">
        <f t="array" ref="G35">IF(OR(EXACT(A35,VALUE('ESO Dungeon constants'!$I$3:$I$100))),"X","")</f>
        <v>#VALUE!</v>
      </c>
      <c r="H35" s="3" t="str">
        <f t="shared" si="0"/>
        <v/>
      </c>
      <c r="I35" s="3" t="str">
        <f t="shared" si="1"/>
        <v>Glenumbra</v>
      </c>
      <c r="J35" s="3" t="str">
        <f t="shared" si="2"/>
        <v>Glenumbra</v>
      </c>
      <c r="K35" s="3" t="str">
        <f t="shared" si="3"/>
        <v>La Glénumbrie</v>
      </c>
      <c r="L35" s="25">
        <f t="shared" si="4"/>
        <v>166</v>
      </c>
      <c r="M35" s="25">
        <f t="shared" si="5"/>
        <v>3</v>
      </c>
    </row>
    <row r="36" spans="1:13" x14ac:dyDescent="0.25">
      <c r="A36" s="13">
        <v>168</v>
      </c>
      <c r="B36" s="5">
        <v>34</v>
      </c>
      <c r="C36" s="5">
        <v>92</v>
      </c>
      <c r="D36" s="4" t="str">
        <f>VLOOKUP(A36,'ESO zone names'!$A$2:$F$9999,4,FALSE)</f>
        <v>Bisnensel</v>
      </c>
      <c r="E36" s="4" t="str">
        <f>VLOOKUP(A36,'ESO zone names'!$A$2:$F$9999,5,FALSE)</f>
        <v>Bisnensel</v>
      </c>
      <c r="F36" s="4" t="str">
        <f>VLOOKUP(A36,'ESO zone names'!$A$2:$F$9999,6,FALSE)</f>
        <v>Bisnensel</v>
      </c>
      <c r="G36" s="3" t="e">
        <f t="array" ref="G36">IF(OR(EXACT(A36,VALUE('ESO Dungeon constants'!$I$3:$I$100))),"X","")</f>
        <v>#VALUE!</v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25">
        <f t="shared" si="4"/>
        <v>168</v>
      </c>
      <c r="M36" s="25">
        <f t="shared" si="5"/>
        <v>92</v>
      </c>
    </row>
    <row r="37" spans="1:13" x14ac:dyDescent="0.25">
      <c r="A37" s="13">
        <v>169</v>
      </c>
      <c r="B37" s="5">
        <v>35</v>
      </c>
      <c r="C37" s="5">
        <v>92</v>
      </c>
      <c r="D37" s="4" t="str">
        <f>VLOOKUP(A37,'ESO zone names'!$A$2:$F$9999,4,FALSE)</f>
        <v>Razaks Rad</v>
      </c>
      <c r="E37" s="4" t="str">
        <f>VLOOKUP(A37,'ESO zone names'!$A$2:$F$9999,5,FALSE)</f>
        <v>Razak's Wheel</v>
      </c>
      <c r="F37" s="4" t="str">
        <f>VLOOKUP(A37,'ESO zone names'!$A$2:$F$9999,6,FALSE)</f>
        <v>La Roue de Razak</v>
      </c>
      <c r="G37" s="3" t="e">
        <f t="array" ref="G37">IF(OR(EXACT(A37,VALUE('ESO Dungeon constants'!$I$3:$I$100))),"X","")</f>
        <v>#VALUE!</v>
      </c>
      <c r="H37" s="3" t="str">
        <f t="shared" si="0"/>
        <v/>
      </c>
      <c r="I37" s="3" t="str">
        <f t="shared" si="1"/>
        <v>Bangkorai</v>
      </c>
      <c r="J37" s="3" t="str">
        <f t="shared" si="2"/>
        <v>Bangkorai</v>
      </c>
      <c r="K37" s="3" t="str">
        <f t="shared" si="3"/>
        <v>Bangkoraï</v>
      </c>
      <c r="L37" s="25">
        <f t="shared" si="4"/>
        <v>169</v>
      </c>
      <c r="M37" s="25">
        <f t="shared" si="5"/>
        <v>92</v>
      </c>
    </row>
    <row r="38" spans="1:13" x14ac:dyDescent="0.25">
      <c r="A38" s="13">
        <v>176</v>
      </c>
      <c r="B38" s="5">
        <v>36</v>
      </c>
      <c r="C38" s="5">
        <v>108</v>
      </c>
      <c r="D38" s="4" t="str">
        <f>VLOOKUP(A38,'ESO zone names'!$A$2:$F$9999,4,FALSE)</f>
        <v>Die Stadt der Asche I</v>
      </c>
      <c r="E38" s="4" t="str">
        <f>VLOOKUP(A38,'ESO zone names'!$A$2:$F$9999,5,FALSE)</f>
        <v>City of Ash I</v>
      </c>
      <c r="F38" s="4" t="str">
        <f>VLOOKUP(A38,'ESO zone names'!$A$2:$F$9999,6,FALSE)</f>
        <v>La Cité des cendres I</v>
      </c>
      <c r="G38" s="3" t="e">
        <f t="array" ref="G38">IF(OR(EXACT(A38,VALUE('ESO Dungeon constants'!$I$3:$I$100))),"X","")</f>
        <v>#VALUE!</v>
      </c>
      <c r="H38" s="3" t="str">
        <f t="shared" si="0"/>
        <v/>
      </c>
      <c r="I38" s="3" t="str">
        <f t="shared" si="1"/>
        <v>Grünschatten</v>
      </c>
      <c r="J38" s="3" t="str">
        <f t="shared" si="2"/>
        <v>Greenshade</v>
      </c>
      <c r="K38" s="3" t="str">
        <f t="shared" si="3"/>
        <v>Prasin</v>
      </c>
      <c r="L38" s="25">
        <f t="shared" si="4"/>
        <v>176</v>
      </c>
      <c r="M38" s="25">
        <f t="shared" si="5"/>
        <v>108</v>
      </c>
    </row>
    <row r="39" spans="1:13" x14ac:dyDescent="0.25">
      <c r="A39" s="13">
        <v>181</v>
      </c>
      <c r="B39" s="5">
        <v>37</v>
      </c>
      <c r="C39" s="5">
        <v>181</v>
      </c>
      <c r="D39" s="4" t="str">
        <f>VLOOKUP(A39,'ESO zone names'!$A$2:$F$9999,4,FALSE)</f>
        <v>Cyrodiil</v>
      </c>
      <c r="E39" s="4" t="str">
        <f>VLOOKUP(A39,'ESO zone names'!$A$2:$F$9999,5,FALSE)</f>
        <v>Cyrodiil</v>
      </c>
      <c r="F39" s="4" t="str">
        <f>VLOOKUP(A39,'ESO zone names'!$A$2:$F$9999,6,FALSE)</f>
        <v>Cyrodiil</v>
      </c>
      <c r="G39" s="3" t="e">
        <f t="array" ref="G39">IF(OR(EXACT(A39,VALUE('ESO Dungeon constants'!$I$3:$I$100))),"X","")</f>
        <v>#VALUE!</v>
      </c>
      <c r="H39" s="3" t="str">
        <f t="shared" si="0"/>
        <v>X</v>
      </c>
      <c r="I39" s="3" t="str">
        <f t="shared" si="1"/>
        <v/>
      </c>
      <c r="J39" s="3" t="str">
        <f t="shared" si="2"/>
        <v/>
      </c>
      <c r="K39" s="3" t="str">
        <f t="shared" si="3"/>
        <v/>
      </c>
      <c r="L39" s="25">
        <f t="shared" si="4"/>
        <v>181</v>
      </c>
      <c r="M39" s="25">
        <f t="shared" si="5"/>
        <v>181</v>
      </c>
    </row>
    <row r="40" spans="1:13" x14ac:dyDescent="0.25">
      <c r="A40" s="13">
        <v>187</v>
      </c>
      <c r="B40" s="5">
        <v>38</v>
      </c>
      <c r="C40" s="5">
        <v>117</v>
      </c>
      <c r="D40" s="4" t="str">
        <f>VLOOKUP(A40,'ESO zone names'!$A$2:$F$9999,4,FALSE)</f>
        <v>Loriasel</v>
      </c>
      <c r="E40" s="4" t="str">
        <f>VLOOKUP(A40,'ESO zone names'!$A$2:$F$9999,5,FALSE)</f>
        <v>Loriasel</v>
      </c>
      <c r="F40" s="4" t="str">
        <f>VLOOKUP(A40,'ESO zone names'!$A$2:$F$9999,6,FALSE)</f>
        <v>Loriasel</v>
      </c>
      <c r="G40" s="3" t="e">
        <f t="array" ref="G40">IF(OR(EXACT(A40,VALUE('ESO Dungeon constants'!$I$3:$I$100))),"X","")</f>
        <v>#VALUE!</v>
      </c>
      <c r="H40" s="3" t="str">
        <f t="shared" si="0"/>
        <v/>
      </c>
      <c r="I40" s="3" t="str">
        <f t="shared" si="1"/>
        <v>Schattenfenn</v>
      </c>
      <c r="J40" s="3" t="str">
        <f t="shared" si="2"/>
        <v>Shadowfen</v>
      </c>
      <c r="K40" s="3" t="str">
        <f t="shared" si="3"/>
        <v>Fangeombre</v>
      </c>
      <c r="L40" s="25">
        <f t="shared" si="4"/>
        <v>187</v>
      </c>
      <c r="M40" s="25">
        <f t="shared" si="5"/>
        <v>117</v>
      </c>
    </row>
    <row r="41" spans="1:13" x14ac:dyDescent="0.25">
      <c r="A41" s="13">
        <v>188</v>
      </c>
      <c r="B41" s="5">
        <v>39</v>
      </c>
      <c r="C41" s="5">
        <v>57</v>
      </c>
      <c r="D41" s="4" t="str">
        <f>VLOOKUP(A41,'ESO zone names'!$A$2:$F$9999,4,FALSE)</f>
        <v>Das Apothecarium</v>
      </c>
      <c r="E41" s="4" t="str">
        <f>VLOOKUP(A41,'ESO zone names'!$A$2:$F$9999,5,FALSE)</f>
        <v>The Apothecarium</v>
      </c>
      <c r="F41" s="4" t="str">
        <f>VLOOKUP(A41,'ESO zone names'!$A$2:$F$9999,6,FALSE)</f>
        <v>L’Apothicarium</v>
      </c>
      <c r="G41" s="3" t="e">
        <f t="array" ref="G41">IF(OR(EXACT(A41,VALUE('ESO Dungeon constants'!$I$3:$I$100))),"X","")</f>
        <v>#VALUE!</v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25">
        <f t="shared" si="4"/>
        <v>188</v>
      </c>
      <c r="M41" s="25">
        <f t="shared" si="5"/>
        <v>57</v>
      </c>
    </row>
    <row r="42" spans="1:13" x14ac:dyDescent="0.25">
      <c r="A42" s="13">
        <v>189</v>
      </c>
      <c r="B42" s="5">
        <v>40</v>
      </c>
      <c r="C42" s="5">
        <v>57</v>
      </c>
      <c r="D42" s="4" t="str">
        <f>VLOOKUP(A42,'ESO zone names'!$A$2:$F$9999,4,FALSE)</f>
        <v>Tempel des Tribunals</v>
      </c>
      <c r="E42" s="4" t="str">
        <f>VLOOKUP(A42,'ESO zone names'!$A$2:$F$9999,5,FALSE)</f>
        <v>Tribunal Temple</v>
      </c>
      <c r="F42" s="4" t="str">
        <f>VLOOKUP(A42,'ESO zone names'!$A$2:$F$9999,6,FALSE)</f>
        <v>Le temple du Tribunal</v>
      </c>
      <c r="G42" s="3" t="e">
        <f t="array" ref="G42">IF(OR(EXACT(A42,VALUE('ESO Dungeon constants'!$I$3:$I$100))),"X","")</f>
        <v>#VALUE!</v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25">
        <f t="shared" si="4"/>
        <v>189</v>
      </c>
      <c r="M42" s="25">
        <f t="shared" si="5"/>
        <v>57</v>
      </c>
    </row>
    <row r="43" spans="1:13" x14ac:dyDescent="0.25">
      <c r="A43" s="13">
        <v>190</v>
      </c>
      <c r="B43" s="5">
        <v>41</v>
      </c>
      <c r="C43" s="5">
        <v>57</v>
      </c>
      <c r="D43" s="4" t="str">
        <f>VLOOKUP(A43,'ESO zone names'!$A$2:$F$9999,4,FALSE)</f>
        <v>Das Reservoir der Seelen</v>
      </c>
      <c r="E43" s="4" t="str">
        <f>VLOOKUP(A43,'ESO zone names'!$A$2:$F$9999,5,FALSE)</f>
        <v>Reservoir of Souls</v>
      </c>
      <c r="F43" s="4" t="str">
        <f>VLOOKUP(A43,'ESO zone names'!$A$2:$F$9999,6,FALSE)</f>
        <v>Le réservoir des âmes</v>
      </c>
      <c r="G43" s="3" t="e">
        <f t="array" ref="G43">IF(OR(EXACT(A43,VALUE('ESO Dungeon constants'!$I$3:$I$100))),"X","")</f>
        <v>#VALUE!</v>
      </c>
      <c r="H43" s="3" t="str">
        <f t="shared" si="0"/>
        <v/>
      </c>
      <c r="I43" s="3" t="str">
        <f t="shared" si="1"/>
        <v>Deshaan</v>
      </c>
      <c r="J43" s="3" t="str">
        <f t="shared" si="2"/>
        <v>Deshaan</v>
      </c>
      <c r="K43" s="3" t="str">
        <f t="shared" si="3"/>
        <v>Deshaan</v>
      </c>
      <c r="L43" s="25">
        <f t="shared" si="4"/>
        <v>190</v>
      </c>
      <c r="M43" s="25">
        <f t="shared" si="5"/>
        <v>57</v>
      </c>
    </row>
    <row r="44" spans="1:13" x14ac:dyDescent="0.25">
      <c r="A44" s="13">
        <v>191</v>
      </c>
      <c r="B44" s="5">
        <v>42</v>
      </c>
      <c r="C44" s="5">
        <v>41</v>
      </c>
      <c r="D44" s="4" t="str">
        <f>VLOOKUP(A44,'ESO zone names'!$A$2:$F$9999,4,FALSE)</f>
        <v>Der Aschberg</v>
      </c>
      <c r="E44" s="4" t="str">
        <f>VLOOKUP(A44,'ESO zone names'!$A$2:$F$9999,5,FALSE)</f>
        <v>Ash Mountain</v>
      </c>
      <c r="F44" s="4" t="str">
        <f>VLOOKUP(A44,'ESO zone names'!$A$2:$F$9999,6,FALSE)</f>
        <v>Le Mont cendreux</v>
      </c>
      <c r="G44" s="3" t="e">
        <f t="array" ref="G44">IF(OR(EXACT(A44,VALUE('ESO Dungeon constants'!$I$3:$I$100))),"X","")</f>
        <v>#VALUE!</v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25">
        <f t="shared" si="4"/>
        <v>191</v>
      </c>
      <c r="M44" s="25">
        <f t="shared" si="5"/>
        <v>41</v>
      </c>
    </row>
    <row r="45" spans="1:13" x14ac:dyDescent="0.25">
      <c r="A45" s="13">
        <v>192</v>
      </c>
      <c r="B45" s="5">
        <v>43</v>
      </c>
      <c r="C45" s="5">
        <v>41</v>
      </c>
      <c r="D45" s="4" t="str">
        <f>VLOOKUP(A45,'ESO zone names'!$A$2:$F$9999,4,FALSE)</f>
        <v>Die Festung Virak</v>
      </c>
      <c r="E45" s="4" t="str">
        <f>VLOOKUP(A45,'ESO zone names'!$A$2:$F$9999,5,FALSE)</f>
        <v>Virak Keep</v>
      </c>
      <c r="F45" s="4" t="str">
        <f>VLOOKUP(A45,'ESO zone names'!$A$2:$F$9999,6,FALSE)</f>
        <v>Fort Virak</v>
      </c>
      <c r="G45" s="3" t="e">
        <f t="array" ref="G45">IF(OR(EXACT(A45,VALUE('ESO Dungeon constants'!$I$3:$I$100))),"X","")</f>
        <v>#VALUE!</v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25">
        <f t="shared" si="4"/>
        <v>192</v>
      </c>
      <c r="M45" s="25">
        <f t="shared" si="5"/>
        <v>41</v>
      </c>
    </row>
    <row r="46" spans="1:13" x14ac:dyDescent="0.25">
      <c r="A46" s="13">
        <v>193</v>
      </c>
      <c r="B46" s="5">
        <v>44</v>
      </c>
      <c r="C46" s="5">
        <v>41</v>
      </c>
      <c r="D46" s="4" t="str">
        <f>VLOOKUP(A46,'ESO zone names'!$A$2:$F$9999,4,FALSE)</f>
        <v>Die Gepeinigte Spitze</v>
      </c>
      <c r="E46" s="4" t="str">
        <f>VLOOKUP(A46,'ESO zone names'!$A$2:$F$9999,5,FALSE)</f>
        <v>Tormented Spire</v>
      </c>
      <c r="F46" s="4" t="str">
        <f>VLOOKUP(A46,'ESO zone names'!$A$2:$F$9999,6,FALSE)</f>
        <v>La Flèche tourmentée</v>
      </c>
      <c r="G46" s="3" t="e">
        <f t="array" ref="G46">IF(OR(EXACT(A46,VALUE('ESO Dungeon constants'!$I$3:$I$100))),"X","")</f>
        <v>#VALUE!</v>
      </c>
      <c r="H46" s="3" t="str">
        <f t="shared" si="0"/>
        <v/>
      </c>
      <c r="I46" s="3" t="str">
        <f t="shared" si="1"/>
        <v>Steinfälle</v>
      </c>
      <c r="J46" s="3" t="str">
        <f t="shared" si="2"/>
        <v>Stonefalls</v>
      </c>
      <c r="K46" s="3" t="str">
        <f t="shared" si="3"/>
        <v>Les Éboulis</v>
      </c>
      <c r="L46" s="25">
        <f t="shared" si="4"/>
        <v>193</v>
      </c>
      <c r="M46" s="25">
        <f t="shared" si="5"/>
        <v>41</v>
      </c>
    </row>
    <row r="47" spans="1:13" x14ac:dyDescent="0.25">
      <c r="A47" s="13">
        <v>199</v>
      </c>
      <c r="B47" s="5">
        <v>45</v>
      </c>
      <c r="C47" s="5">
        <v>199</v>
      </c>
      <c r="D47" s="4" t="str">
        <f>VLOOKUP(A47,'ESO zone names'!$A$2:$F$9999,4,FALSE)</f>
        <v>Die Zuflucht</v>
      </c>
      <c r="E47" s="4" t="str">
        <f>VLOOKUP(A47,'ESO zone names'!$A$2:$F$9999,5,FALSE)</f>
        <v>The Harborage</v>
      </c>
      <c r="F47" s="4" t="str">
        <f>VLOOKUP(A47,'ESO zone names'!$A$2:$F$9999,6,FALSE)</f>
        <v>Le port</v>
      </c>
      <c r="G47" s="3" t="e">
        <f t="array" ref="G47">IF(OR(EXACT(A47,VALUE('ESO Dungeon constants'!$I$3:$I$100))),"X","")</f>
        <v>#VALUE!</v>
      </c>
      <c r="H47" s="3" t="str">
        <f t="shared" si="0"/>
        <v>X</v>
      </c>
      <c r="I47" s="3" t="str">
        <f t="shared" si="1"/>
        <v/>
      </c>
      <c r="J47" s="3" t="str">
        <f t="shared" si="2"/>
        <v/>
      </c>
      <c r="K47" s="3" t="str">
        <f t="shared" si="3"/>
        <v/>
      </c>
      <c r="L47" s="25">
        <f t="shared" si="4"/>
        <v>199</v>
      </c>
      <c r="M47" s="25">
        <f t="shared" si="5"/>
        <v>199</v>
      </c>
    </row>
    <row r="48" spans="1:13" x14ac:dyDescent="0.25">
      <c r="A48" s="13">
        <v>200</v>
      </c>
      <c r="B48" s="5">
        <v>46</v>
      </c>
      <c r="C48" s="5">
        <v>199</v>
      </c>
      <c r="D48" s="4" t="str">
        <f>VLOOKUP(A48,'ESO zone names'!$A$2:$F$9999,4,FALSE)</f>
        <v>Die Gießerei des Leids</v>
      </c>
      <c r="E48" s="4" t="str">
        <f>VLOOKUP(A48,'ESO zone names'!$A$2:$F$9999,5,FALSE)</f>
        <v>The Foundry of Woe</v>
      </c>
      <c r="F48" s="4" t="str">
        <f>VLOOKUP(A48,'ESO zone names'!$A$2:$F$9999,6,FALSE)</f>
        <v>La Fonderie du malheur</v>
      </c>
      <c r="G48" s="3" t="e">
        <f t="array" ref="G48">IF(OR(EXACT(A48,VALUE('ESO Dungeon constants'!$I$3:$I$100))),"X","")</f>
        <v>#VALUE!</v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25">
        <f t="shared" si="4"/>
        <v>200</v>
      </c>
      <c r="M48" s="25">
        <f t="shared" si="5"/>
        <v>199</v>
      </c>
    </row>
    <row r="49" spans="1:13" x14ac:dyDescent="0.25">
      <c r="A49" s="13">
        <v>201</v>
      </c>
      <c r="B49" s="5">
        <v>47</v>
      </c>
      <c r="C49" s="5">
        <v>199</v>
      </c>
      <c r="D49" s="4" t="str">
        <f>VLOOKUP(A49,'ESO zone names'!$A$2:$F$9999,4,FALSE)</f>
        <v>Das Schloss des Wurms</v>
      </c>
      <c r="E49" s="4" t="str">
        <f>VLOOKUP(A49,'ESO zone names'!$A$2:$F$9999,5,FALSE)</f>
        <v>Castle of the Worm</v>
      </c>
      <c r="F49" s="4" t="str">
        <f>VLOOKUP(A49,'ESO zone names'!$A$2:$F$9999,6,FALSE)</f>
        <v>Le château du Ver</v>
      </c>
      <c r="G49" s="3" t="e">
        <f t="array" ref="G49">IF(OR(EXACT(A49,VALUE('ESO Dungeon constants'!$I$3:$I$100))),"X","")</f>
        <v>#VALUE!</v>
      </c>
      <c r="H49" s="3" t="str">
        <f t="shared" si="0"/>
        <v/>
      </c>
      <c r="I49" s="3" t="str">
        <f t="shared" si="1"/>
        <v>Die Zuflucht</v>
      </c>
      <c r="J49" s="3" t="str">
        <f t="shared" si="2"/>
        <v>The Harborage</v>
      </c>
      <c r="K49" s="3" t="str">
        <f t="shared" si="3"/>
        <v>Le port</v>
      </c>
      <c r="L49" s="25">
        <f t="shared" si="4"/>
        <v>201</v>
      </c>
      <c r="M49" s="25">
        <f t="shared" si="5"/>
        <v>199</v>
      </c>
    </row>
    <row r="50" spans="1:13" x14ac:dyDescent="0.25">
      <c r="A50" s="13">
        <v>203</v>
      </c>
      <c r="B50" s="5">
        <v>48</v>
      </c>
      <c r="C50" s="5">
        <v>267</v>
      </c>
      <c r="D50" s="4" t="str">
        <f>VLOOKUP(A50,'ESO zone names'!$A$2:$F$9999,4,FALSE)</f>
        <v>Die Käsekrämerkerbe</v>
      </c>
      <c r="E50" s="4" t="str">
        <f>VLOOKUP(A50,'ESO zone names'!$A$2:$F$9999,5,FALSE)</f>
        <v>Cheesemonger's Hollow</v>
      </c>
      <c r="F50" s="4" t="str">
        <f>VLOOKUP(A50,'ESO zone names'!$A$2:$F$9999,6,FALSE)</f>
        <v>Le creux du Frometonneur</v>
      </c>
      <c r="G50" s="3" t="e">
        <f t="array" ref="G50">IF(OR(EXACT(A50,VALUE('ESO Dungeon constants'!$I$3:$I$100))),"X","")</f>
        <v>#VALUE!</v>
      </c>
      <c r="H50" s="3" t="str">
        <f t="shared" si="0"/>
        <v/>
      </c>
      <c r="I50" s="3" t="str">
        <f t="shared" si="1"/>
        <v>Augvea</v>
      </c>
      <c r="J50" s="3" t="str">
        <f t="shared" si="2"/>
        <v>Eyevea</v>
      </c>
      <c r="K50" s="3" t="str">
        <f t="shared" si="3"/>
        <v>Eyévéa</v>
      </c>
      <c r="L50" s="25">
        <f t="shared" si="4"/>
        <v>203</v>
      </c>
      <c r="M50" s="25">
        <f t="shared" si="5"/>
        <v>267</v>
      </c>
    </row>
    <row r="51" spans="1:13" x14ac:dyDescent="0.25">
      <c r="A51" s="13">
        <v>207</v>
      </c>
      <c r="B51" s="5">
        <v>49</v>
      </c>
      <c r="C51" s="5">
        <v>208</v>
      </c>
      <c r="D51" s="4" t="str">
        <f>VLOOKUP(A51,'ESO zone names'!$A$2:$F$9999,4,FALSE)</f>
        <v>Mzeneldt</v>
      </c>
      <c r="E51" s="4" t="str">
        <f>VLOOKUP(A51,'ESO zone names'!$A$2:$F$9999,5,FALSE)</f>
        <v>Mzeneldt</v>
      </c>
      <c r="F51" s="4" t="str">
        <f>VLOOKUP(A51,'ESO zone names'!$A$2:$F$9999,6,FALSE)</f>
        <v>Mzeneldt</v>
      </c>
      <c r="G51" s="3" t="e">
        <f t="array" ref="G51">IF(OR(EXACT(A51,VALUE('ESO Dungeon constants'!$I$3:$I$100))),"X","")</f>
        <v>#VALUE!</v>
      </c>
      <c r="H51" s="3" t="str">
        <f t="shared" si="0"/>
        <v/>
      </c>
      <c r="I51" s="3" t="str">
        <f t="shared" si="1"/>
        <v>Die Erdschmiede</v>
      </c>
      <c r="J51" s="3" t="str">
        <f t="shared" si="2"/>
        <v>The Earth Forge</v>
      </c>
      <c r="K51" s="3" t="str">
        <f t="shared" si="3"/>
        <v>La Forgeterre</v>
      </c>
      <c r="L51" s="25">
        <f t="shared" si="4"/>
        <v>207</v>
      </c>
      <c r="M51" s="25">
        <f t="shared" si="5"/>
        <v>208</v>
      </c>
    </row>
    <row r="52" spans="1:13" x14ac:dyDescent="0.25">
      <c r="A52" s="13">
        <v>208</v>
      </c>
      <c r="B52" s="5">
        <v>50</v>
      </c>
      <c r="C52" s="5">
        <v>208</v>
      </c>
      <c r="D52" s="4" t="str">
        <f>VLOOKUP(A52,'ESO zone names'!$A$2:$F$9999,4,FALSE)</f>
        <v>Die Erdschmiede</v>
      </c>
      <c r="E52" s="4" t="str">
        <f>VLOOKUP(A52,'ESO zone names'!$A$2:$F$9999,5,FALSE)</f>
        <v>The Earth Forge</v>
      </c>
      <c r="F52" s="4" t="str">
        <f>VLOOKUP(A52,'ESO zone names'!$A$2:$F$9999,6,FALSE)</f>
        <v>La Forgeterre</v>
      </c>
      <c r="G52" s="3" t="e">
        <f t="array" ref="G52">IF(OR(EXACT(A52,VALUE('ESO Dungeon constants'!$I$3:$I$100))),"X","")</f>
        <v>#VALUE!</v>
      </c>
      <c r="H52" s="3" t="str">
        <f t="shared" si="0"/>
        <v>X</v>
      </c>
      <c r="I52" s="3" t="str">
        <f t="shared" si="1"/>
        <v/>
      </c>
      <c r="J52" s="3" t="str">
        <f t="shared" si="2"/>
        <v/>
      </c>
      <c r="K52" s="3" t="str">
        <f t="shared" si="3"/>
        <v/>
      </c>
      <c r="L52" s="25">
        <f t="shared" si="4"/>
        <v>208</v>
      </c>
      <c r="M52" s="25">
        <f t="shared" si="5"/>
        <v>208</v>
      </c>
    </row>
    <row r="53" spans="1:13" x14ac:dyDescent="0.25">
      <c r="A53" s="13">
        <v>209</v>
      </c>
      <c r="B53" s="5">
        <v>51</v>
      </c>
      <c r="C53" s="5">
        <v>208</v>
      </c>
      <c r="D53" s="4" t="str">
        <f>VLOOKUP(A53,'ESO zone names'!$A$2:$F$9999,4,FALSE)</f>
        <v>Die Hallen der Unterwerfung</v>
      </c>
      <c r="E53" s="4" t="str">
        <f>VLOOKUP(A53,'ESO zone names'!$A$2:$F$9999,5,FALSE)</f>
        <v>Halls of Submission</v>
      </c>
      <c r="F53" s="4" t="str">
        <f>VLOOKUP(A53,'ESO zone names'!$A$2:$F$9999,6,FALSE)</f>
        <v>Les salles de la soumission</v>
      </c>
      <c r="G53" s="3" t="e">
        <f t="array" ref="G53">IF(OR(EXACT(A53,VALUE('ESO Dungeon constants'!$I$3:$I$100))),"X","")</f>
        <v>#VALUE!</v>
      </c>
      <c r="H53" s="3" t="str">
        <f t="shared" si="0"/>
        <v/>
      </c>
      <c r="I53" s="3" t="str">
        <f t="shared" si="1"/>
        <v>Die Erdschmiede</v>
      </c>
      <c r="J53" s="3" t="str">
        <f t="shared" si="2"/>
        <v>The Earth Forge</v>
      </c>
      <c r="K53" s="3" t="str">
        <f t="shared" si="3"/>
        <v>La Forgeterre</v>
      </c>
      <c r="L53" s="25">
        <f t="shared" si="4"/>
        <v>209</v>
      </c>
      <c r="M53" s="25">
        <f t="shared" si="5"/>
        <v>208</v>
      </c>
    </row>
    <row r="54" spans="1:13" x14ac:dyDescent="0.25">
      <c r="A54" s="13">
        <v>212</v>
      </c>
      <c r="B54" s="5">
        <v>52</v>
      </c>
      <c r="C54" s="5">
        <v>57</v>
      </c>
      <c r="D54" s="4" t="str">
        <f>VLOOKUP(A54,'ESO zone names'!$A$2:$F$9999,4,FALSE)</f>
        <v>Die Kanalisation von Gramfeste</v>
      </c>
      <c r="E54" s="4" t="str">
        <f>VLOOKUP(A54,'ESO zone names'!$A$2:$F$9999,5,FALSE)</f>
        <v>Mournhold Sewers</v>
      </c>
      <c r="F54" s="4" t="str">
        <f>VLOOKUP(A54,'ESO zone names'!$A$2:$F$9999,6,FALSE)</f>
        <v>Les égouts de Longsanglot</v>
      </c>
      <c r="G54" s="3" t="e">
        <f t="array" ref="G54">IF(OR(EXACT(A54,VALUE('ESO Dungeon constants'!$I$3:$I$100))),"X","")</f>
        <v>#VALUE!</v>
      </c>
      <c r="H54" s="3" t="str">
        <f t="shared" si="0"/>
        <v/>
      </c>
      <c r="I54" s="3" t="str">
        <f t="shared" si="1"/>
        <v>Deshaan</v>
      </c>
      <c r="J54" s="3" t="str">
        <f t="shared" si="2"/>
        <v>Deshaan</v>
      </c>
      <c r="K54" s="3" t="str">
        <f t="shared" si="3"/>
        <v>Deshaan</v>
      </c>
      <c r="L54" s="25">
        <f t="shared" si="4"/>
        <v>212</v>
      </c>
      <c r="M54" s="25">
        <f t="shared" si="5"/>
        <v>57</v>
      </c>
    </row>
    <row r="55" spans="1:13" x14ac:dyDescent="0.25">
      <c r="A55" s="13">
        <v>213</v>
      </c>
      <c r="B55" s="5">
        <v>53</v>
      </c>
      <c r="C55" s="5">
        <v>117</v>
      </c>
      <c r="D55" s="4" t="str">
        <f>VLOOKUP(A55,'ESO zone names'!$A$2:$F$9999,4,FALSE)</f>
        <v>Die Sonnenschuppenruinen</v>
      </c>
      <c r="E55" s="4" t="str">
        <f>VLOOKUP(A55,'ESO zone names'!$A$2:$F$9999,5,FALSE)</f>
        <v>Sunscale Ruins</v>
      </c>
      <c r="F55" s="4" t="str">
        <f>VLOOKUP(A55,'ESO zone names'!$A$2:$F$9999,6,FALSE)</f>
        <v>Les ruines de Solécaille</v>
      </c>
      <c r="G55" s="3" t="e">
        <f t="array" ref="G55">IF(OR(EXACT(A55,VALUE('ESO Dungeon constants'!$I$3:$I$100))),"X","")</f>
        <v>#VALUE!</v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25">
        <f t="shared" si="4"/>
        <v>213</v>
      </c>
      <c r="M55" s="25">
        <f t="shared" si="5"/>
        <v>117</v>
      </c>
    </row>
    <row r="56" spans="1:13" x14ac:dyDescent="0.25">
      <c r="A56" s="13">
        <v>214</v>
      </c>
      <c r="B56" s="5">
        <v>54</v>
      </c>
      <c r="C56" s="5">
        <v>117</v>
      </c>
      <c r="D56" s="4" t="str">
        <f>VLOOKUP(A56,'ESO zone names'!$A$2:$F$9999,4,FALSE)</f>
        <v>Das Versteck des Hauträubers</v>
      </c>
      <c r="E56" s="4" t="str">
        <f>VLOOKUP(A56,'ESO zone names'!$A$2:$F$9999,5,FALSE)</f>
        <v>Lair of the Skin Stealer</v>
      </c>
      <c r="F56" s="4" t="str">
        <f>VLOOKUP(A56,'ESO zone names'!$A$2:$F$9999,6,FALSE)</f>
        <v>L’Antre du mangeur de peau</v>
      </c>
      <c r="G56" s="3" t="e">
        <f t="array" ref="G56">IF(OR(EXACT(A56,VALUE('ESO Dungeon constants'!$I$3:$I$100))),"X","")</f>
        <v>#VALUE!</v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25">
        <f t="shared" si="4"/>
        <v>214</v>
      </c>
      <c r="M56" s="25">
        <f t="shared" si="5"/>
        <v>117</v>
      </c>
    </row>
    <row r="57" spans="1:13" x14ac:dyDescent="0.25">
      <c r="A57" s="13">
        <v>215</v>
      </c>
      <c r="B57" s="5">
        <v>55</v>
      </c>
      <c r="C57" s="5">
        <v>117</v>
      </c>
      <c r="D57" s="4" t="str">
        <f>VLOOKUP(A57,'ESO zone names'!$A$2:$F$9999,4,FALSE)</f>
        <v>Die Vision des Hist</v>
      </c>
      <c r="E57" s="4" t="str">
        <f>VLOOKUP(A57,'ESO zone names'!$A$2:$F$9999,5,FALSE)</f>
        <v>Vision of the Hist</v>
      </c>
      <c r="F57" s="4" t="str">
        <f>VLOOKUP(A57,'ESO zone names'!$A$2:$F$9999,6,FALSE)</f>
        <v>Vision de l'Hist</v>
      </c>
      <c r="G57" s="3" t="e">
        <f t="array" ref="G57">IF(OR(EXACT(A57,VALUE('ESO Dungeon constants'!$I$3:$I$100))),"X","")</f>
        <v>#VALUE!</v>
      </c>
      <c r="H57" s="3" t="str">
        <f t="shared" si="0"/>
        <v/>
      </c>
      <c r="I57" s="3" t="str">
        <f t="shared" si="1"/>
        <v>Schattenfenn</v>
      </c>
      <c r="J57" s="3" t="str">
        <f t="shared" si="2"/>
        <v>Shadowfen</v>
      </c>
      <c r="K57" s="3" t="str">
        <f t="shared" si="3"/>
        <v>Fangeombre</v>
      </c>
      <c r="L57" s="25">
        <f t="shared" si="4"/>
        <v>215</v>
      </c>
      <c r="M57" s="25">
        <f t="shared" si="5"/>
        <v>117</v>
      </c>
    </row>
    <row r="58" spans="1:13" x14ac:dyDescent="0.25">
      <c r="A58" s="13">
        <v>216</v>
      </c>
      <c r="B58" s="5">
        <v>56</v>
      </c>
      <c r="C58" s="5">
        <v>41</v>
      </c>
      <c r="D58" s="4" t="str">
        <f>VLOOKUP(A58,'ESO zone names'!$A$2:$F$9999,4,FALSE)</f>
        <v>Krähenwald</v>
      </c>
      <c r="E58" s="4" t="str">
        <f>VLOOKUP(A58,'ESO zone names'!$A$2:$F$9999,5,FALSE)</f>
        <v>Crow's Wood</v>
      </c>
      <c r="F58" s="4" t="str">
        <f>VLOOKUP(A58,'ESO zone names'!$A$2:$F$9999,6,FALSE)</f>
        <v>Le bois du corbeau</v>
      </c>
      <c r="G58" s="3" t="e">
        <f t="array" ref="G58">IF(OR(EXACT(A58,VALUE('ESO Dungeon constants'!$I$3:$I$100))),"X","")</f>
        <v>#VALUE!</v>
      </c>
      <c r="H58" s="3" t="str">
        <f t="shared" si="0"/>
        <v/>
      </c>
      <c r="I58" s="3" t="str">
        <f t="shared" si="1"/>
        <v>Steinfälle</v>
      </c>
      <c r="J58" s="3" t="str">
        <f t="shared" si="2"/>
        <v>Stonefalls</v>
      </c>
      <c r="K58" s="3" t="str">
        <f t="shared" si="3"/>
        <v>Les Éboulis</v>
      </c>
      <c r="L58" s="25">
        <f t="shared" si="4"/>
        <v>216</v>
      </c>
      <c r="M58" s="25">
        <f t="shared" si="5"/>
        <v>41</v>
      </c>
    </row>
    <row r="59" spans="1:13" x14ac:dyDescent="0.25">
      <c r="A59" s="13">
        <v>217</v>
      </c>
      <c r="B59" s="5">
        <v>57</v>
      </c>
      <c r="C59" s="5">
        <v>199</v>
      </c>
      <c r="D59" s="4" t="str">
        <f>VLOOKUP(A59,'ESO zone names'!$A$2:$F$9999,4,FALSE)</f>
        <v>Die Hallen der Qual</v>
      </c>
      <c r="E59" s="4" t="str">
        <f>VLOOKUP(A59,'ESO zone names'!$A$2:$F$9999,5,FALSE)</f>
        <v>The Halls of Torment</v>
      </c>
      <c r="F59" s="4" t="str">
        <f>VLOOKUP(A59,'ESO zone names'!$A$2:$F$9999,6,FALSE)</f>
        <v>Les salles du Tourment</v>
      </c>
      <c r="G59" s="3" t="e">
        <f t="array" ref="G59">IF(OR(EXACT(A59,VALUE('ESO Dungeon constants'!$I$3:$I$100))),"X","")</f>
        <v>#VALUE!</v>
      </c>
      <c r="H59" s="3" t="str">
        <f t="shared" si="0"/>
        <v/>
      </c>
      <c r="I59" s="3" t="str">
        <f t="shared" si="1"/>
        <v>Die Zuflucht</v>
      </c>
      <c r="J59" s="3" t="str">
        <f t="shared" si="2"/>
        <v>The Harborage</v>
      </c>
      <c r="K59" s="3" t="str">
        <f t="shared" si="3"/>
        <v>Le port</v>
      </c>
      <c r="L59" s="25">
        <f t="shared" si="4"/>
        <v>217</v>
      </c>
      <c r="M59" s="25">
        <f t="shared" si="5"/>
        <v>199</v>
      </c>
    </row>
    <row r="60" spans="1:13" x14ac:dyDescent="0.25">
      <c r="A60" s="13">
        <v>218</v>
      </c>
      <c r="B60" s="5">
        <v>58</v>
      </c>
      <c r="C60" s="5">
        <v>267</v>
      </c>
      <c r="D60" s="4" t="str">
        <f>VLOOKUP(A60,'ESO zone names'!$A$2:$F$9999,4,FALSE)</f>
        <v>Der Zirkus des Fröhlichen Abschlachtens</v>
      </c>
      <c r="E60" s="4" t="str">
        <f>VLOOKUP(A60,'ESO zone names'!$A$2:$F$9999,5,FALSE)</f>
        <v>Circus of Cheerful Slaughter</v>
      </c>
      <c r="F60" s="4" t="str">
        <f>VLOOKUP(A60,'ESO zone names'!$A$2:$F$9999,6,FALSE)</f>
        <v>Le cirque du joyeux massacre</v>
      </c>
      <c r="G60" s="3" t="e">
        <f t="array" ref="G60">IF(OR(EXACT(A60,VALUE('ESO Dungeon constants'!$I$3:$I$100))),"X","")</f>
        <v>#VALUE!</v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25">
        <f t="shared" si="4"/>
        <v>218</v>
      </c>
      <c r="M60" s="25">
        <f t="shared" si="5"/>
        <v>267</v>
      </c>
    </row>
    <row r="61" spans="1:13" x14ac:dyDescent="0.25">
      <c r="A61" s="13">
        <v>219</v>
      </c>
      <c r="B61" s="5">
        <v>59</v>
      </c>
      <c r="C61" s="5">
        <v>267</v>
      </c>
      <c r="D61" s="4" t="str">
        <f>VLOOKUP(A61,'ESO zone names'!$A$2:$F$9999,4,FALSE)</f>
        <v>Das Schloss der Nimmersatten Nager</v>
      </c>
      <c r="E61" s="4" t="str">
        <f>VLOOKUP(A61,'ESO zone names'!$A$2:$F$9999,5,FALSE)</f>
        <v>Chateau of the Ravenous Rodent</v>
      </c>
      <c r="F61" s="4" t="str">
        <f>VLOOKUP(A61,'ESO zone names'!$A$2:$F$9999,6,FALSE)</f>
        <v>Le château du Rongeur affamé</v>
      </c>
      <c r="G61" s="3" t="e">
        <f t="array" ref="G61">IF(OR(EXACT(A61,VALUE('ESO Dungeon constants'!$I$3:$I$100))),"X","")</f>
        <v>#VALUE!</v>
      </c>
      <c r="H61" s="3" t="str">
        <f t="shared" si="0"/>
        <v/>
      </c>
      <c r="I61" s="3" t="str">
        <f t="shared" si="1"/>
        <v>Augvea</v>
      </c>
      <c r="J61" s="3" t="str">
        <f t="shared" si="2"/>
        <v>Eyevea</v>
      </c>
      <c r="K61" s="3" t="str">
        <f t="shared" si="3"/>
        <v>Eyévéa</v>
      </c>
      <c r="L61" s="25">
        <f t="shared" si="4"/>
        <v>219</v>
      </c>
      <c r="M61" s="25">
        <f t="shared" si="5"/>
        <v>267</v>
      </c>
    </row>
    <row r="62" spans="1:13" x14ac:dyDescent="0.25">
      <c r="A62" s="13">
        <v>222</v>
      </c>
      <c r="B62" s="5">
        <v>60</v>
      </c>
      <c r="C62" s="5">
        <v>3</v>
      </c>
      <c r="D62" s="4" t="str">
        <f>VLOOKUP(A62,'ESO zone names'!$A$2:$F$9999,4,FALSE)</f>
        <v>Die Burg Dresan</v>
      </c>
      <c r="E62" s="4" t="str">
        <f>VLOOKUP(A62,'ESO zone names'!$A$2:$F$9999,5,FALSE)</f>
        <v>Dresan Keep</v>
      </c>
      <c r="F62" s="4" t="str">
        <f>VLOOKUP(A62,'ESO zone names'!$A$2:$F$9999,6,FALSE)</f>
        <v>Le donjon de Drèsan</v>
      </c>
      <c r="G62" s="3" t="e">
        <f t="array" ref="G62">IF(OR(EXACT(A62,VALUE('ESO Dungeon constants'!$I$3:$I$100))),"X","")</f>
        <v>#VALUE!</v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25">
        <f t="shared" si="4"/>
        <v>222</v>
      </c>
      <c r="M62" s="25">
        <f t="shared" si="5"/>
        <v>3</v>
      </c>
    </row>
    <row r="63" spans="1:13" x14ac:dyDescent="0.25">
      <c r="A63" s="13">
        <v>223</v>
      </c>
      <c r="B63" s="5">
        <v>61</v>
      </c>
      <c r="C63" s="5">
        <v>3</v>
      </c>
      <c r="D63" s="4" t="str">
        <f>VLOOKUP(A63,'ESO zone names'!$A$2:$F$9999,4,FALSE)</f>
        <v>Das Grabmal der vergessenen Könige</v>
      </c>
      <c r="E63" s="4" t="str">
        <f>VLOOKUP(A63,'ESO zone names'!$A$2:$F$9999,5,FALSE)</f>
        <v>Tomb of Lost Kings</v>
      </c>
      <c r="F63" s="4" t="str">
        <f>VLOOKUP(A63,'ESO zone names'!$A$2:$F$9999,6,FALSE)</f>
        <v>La tombe des rois perdus</v>
      </c>
      <c r="G63" s="3" t="e">
        <f t="array" ref="G63">IF(OR(EXACT(A63,VALUE('ESO Dungeon constants'!$I$3:$I$100))),"X","")</f>
        <v>#VALUE!</v>
      </c>
      <c r="H63" s="3" t="str">
        <f t="shared" si="0"/>
        <v/>
      </c>
      <c r="I63" s="3" t="str">
        <f t="shared" si="1"/>
        <v>Glenumbra</v>
      </c>
      <c r="J63" s="3" t="str">
        <f t="shared" si="2"/>
        <v>Glenumbra</v>
      </c>
      <c r="K63" s="3" t="str">
        <f t="shared" si="3"/>
        <v>La Glénumbrie</v>
      </c>
      <c r="L63" s="25">
        <f t="shared" si="4"/>
        <v>223</v>
      </c>
      <c r="M63" s="25">
        <f t="shared" si="5"/>
        <v>3</v>
      </c>
    </row>
    <row r="64" spans="1:13" x14ac:dyDescent="0.25">
      <c r="A64" s="13">
        <v>224</v>
      </c>
      <c r="B64" s="5">
        <v>62</v>
      </c>
      <c r="C64" s="5">
        <v>20</v>
      </c>
      <c r="D64" s="4" t="str">
        <f>VLOOKUP(A64,'ESO zone names'!$A$2:$F$9999,4,FALSE)</f>
        <v>Breagha-Fin</v>
      </c>
      <c r="E64" s="4" t="str">
        <f>VLOOKUP(A64,'ESO zone names'!$A$2:$F$9999,5,FALSE)</f>
        <v>Breagha-Fin</v>
      </c>
      <c r="F64" s="4" t="str">
        <f>VLOOKUP(A64,'ESO zone names'!$A$2:$F$9999,6,FALSE)</f>
        <v>Bréagha-Fin</v>
      </c>
      <c r="G64" s="3" t="e">
        <f t="array" ref="G64">IF(OR(EXACT(A64,VALUE('ESO Dungeon constants'!$I$3:$I$100))),"X","")</f>
        <v>#VALUE!</v>
      </c>
      <c r="H64" s="3" t="str">
        <f t="shared" si="0"/>
        <v/>
      </c>
      <c r="I64" s="3" t="str">
        <f t="shared" si="1"/>
        <v>Kluftspitze</v>
      </c>
      <c r="J64" s="3" t="str">
        <f t="shared" si="2"/>
        <v>Rivenspire</v>
      </c>
      <c r="K64" s="3" t="str">
        <f t="shared" si="3"/>
        <v>Fendretour</v>
      </c>
      <c r="L64" s="25">
        <f t="shared" si="4"/>
        <v>224</v>
      </c>
      <c r="M64" s="25">
        <f t="shared" si="5"/>
        <v>20</v>
      </c>
    </row>
    <row r="65" spans="1:13" x14ac:dyDescent="0.25">
      <c r="A65" s="13">
        <v>227</v>
      </c>
      <c r="B65" s="5">
        <v>63</v>
      </c>
      <c r="C65" s="5">
        <v>92</v>
      </c>
      <c r="D65" s="4" t="str">
        <f>VLOOKUP(A65,'ESO zone names'!$A$2:$F$9999,4,FALSE)</f>
        <v>Der Tiefenpfad</v>
      </c>
      <c r="E65" s="4" t="str">
        <f>VLOOKUP(A65,'ESO zone names'!$A$2:$F$9999,5,FALSE)</f>
        <v>The Sunken Road</v>
      </c>
      <c r="F65" s="4" t="str">
        <f>VLOOKUP(A65,'ESO zone names'!$A$2:$F$9999,6,FALSE)</f>
        <v>La route encaissée</v>
      </c>
      <c r="G65" s="3" t="e">
        <f t="array" ref="G65">IF(OR(EXACT(A65,VALUE('ESO Dungeon constants'!$I$3:$I$100))),"X","")</f>
        <v>#VALUE!</v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25">
        <f t="shared" si="4"/>
        <v>227</v>
      </c>
      <c r="M65" s="25">
        <f t="shared" si="5"/>
        <v>92</v>
      </c>
    </row>
    <row r="66" spans="1:13" x14ac:dyDescent="0.25">
      <c r="A66" s="13">
        <v>228</v>
      </c>
      <c r="B66" s="5">
        <v>64</v>
      </c>
      <c r="C66" s="5">
        <v>92</v>
      </c>
      <c r="D66" s="4" t="str">
        <f>VLOOKUP(A66,'ESO zone names'!$A$2:$F$9999,4,FALSE)</f>
        <v>Die Bangkorai-Garnison</v>
      </c>
      <c r="E66" s="4" t="str">
        <f>VLOOKUP(A66,'ESO zone names'!$A$2:$F$9999,5,FALSE)</f>
        <v>Bangkorai Garrison</v>
      </c>
      <c r="F66" s="4" t="str">
        <f>VLOOKUP(A66,'ESO zone names'!$A$2:$F$9999,6,FALSE)</f>
        <v>La garnison de Bangkoraï</v>
      </c>
      <c r="G66" s="3" t="e">
        <f t="array" ref="G66">IF(OR(EXACT(A66,VALUE('ESO Dungeon constants'!$I$3:$I$100))),"X","")</f>
        <v>#VALUE!</v>
      </c>
      <c r="H66" s="3" t="str">
        <f t="shared" si="0"/>
        <v/>
      </c>
      <c r="I66" s="3" t="str">
        <f t="shared" si="1"/>
        <v>Bangkorai</v>
      </c>
      <c r="J66" s="3" t="str">
        <f t="shared" si="2"/>
        <v>Bangkorai</v>
      </c>
      <c r="K66" s="3" t="str">
        <f t="shared" si="3"/>
        <v>Bangkoraï</v>
      </c>
      <c r="L66" s="25">
        <f t="shared" si="4"/>
        <v>228</v>
      </c>
      <c r="M66" s="25">
        <f t="shared" si="5"/>
        <v>92</v>
      </c>
    </row>
    <row r="67" spans="1:13" x14ac:dyDescent="0.25">
      <c r="A67" s="13">
        <v>229</v>
      </c>
      <c r="B67" s="5">
        <v>65</v>
      </c>
      <c r="C67" s="5">
        <v>92</v>
      </c>
      <c r="D67" s="4" t="str">
        <f>VLOOKUP(A67,'ESO zone names'!$A$2:$F$9999,4,FALSE)</f>
        <v>Die Ruinen von Nilata</v>
      </c>
      <c r="E67" s="4" t="str">
        <f>VLOOKUP(A67,'ESO zone names'!$A$2:$F$9999,5,FALSE)</f>
        <v>Nilata Ruins</v>
      </c>
      <c r="F67" s="4" t="str">
        <f>VLOOKUP(A67,'ESO zone names'!$A$2:$F$9999,6,FALSE)</f>
        <v>Les ruines de Nilata</v>
      </c>
      <c r="G67" s="3" t="e">
        <f t="array" ref="G67">IF(OR(EXACT(A67,VALUE('ESO Dungeon constants'!$I$3:$I$100))),"X","")</f>
        <v>#VALUE!</v>
      </c>
      <c r="H67" s="3" t="str">
        <f t="shared" si="0"/>
        <v/>
      </c>
      <c r="I67" s="3" t="str">
        <f t="shared" si="1"/>
        <v>Bangkorai</v>
      </c>
      <c r="J67" s="3" t="str">
        <f t="shared" si="2"/>
        <v>Bangkorai</v>
      </c>
      <c r="K67" s="3" t="str">
        <f t="shared" si="3"/>
        <v>Bangkoraï</v>
      </c>
      <c r="L67" s="25">
        <f t="shared" si="4"/>
        <v>229</v>
      </c>
      <c r="M67" s="25">
        <f t="shared" si="5"/>
        <v>92</v>
      </c>
    </row>
    <row r="68" spans="1:13" x14ac:dyDescent="0.25">
      <c r="A68" s="13">
        <v>231</v>
      </c>
      <c r="B68" s="5">
        <v>66</v>
      </c>
      <c r="C68" s="5">
        <v>92</v>
      </c>
      <c r="D68" s="4" t="str">
        <f>VLOOKUP(A68,'ESO zone names'!$A$2:$F$9999,4,FALSE)</f>
        <v>Die Halle der Helden</v>
      </c>
      <c r="E68" s="4" t="str">
        <f>VLOOKUP(A68,'ESO zone names'!$A$2:$F$9999,5,FALSE)</f>
        <v>Hall of Heroes</v>
      </c>
      <c r="F68" s="4" t="str">
        <f>VLOOKUP(A68,'ESO zone names'!$A$2:$F$9999,6,FALSE)</f>
        <v>Le panthéon des Héros</v>
      </c>
      <c r="G68" s="3" t="e">
        <f t="array" ref="G68">IF(OR(EXACT(A68,VALUE('ESO Dungeon constants'!$I$3:$I$100))),"X","")</f>
        <v>#VALUE!</v>
      </c>
      <c r="H68" s="3" t="str">
        <f t="shared" ref="H68:H131" si="6">IF(EXACT(A68,C68),"X","")</f>
        <v/>
      </c>
      <c r="I68" s="3" t="str">
        <f t="shared" ref="I68:I131" si="7">IF(A68&lt;&gt;C68,VLOOKUP(C68,$A$3:$D$9999,4,FALSE),"")</f>
        <v>Bangkorai</v>
      </c>
      <c r="J68" s="3" t="str">
        <f t="shared" ref="J68:J131" si="8">IF(A68&lt;&gt;C68,VLOOKUP(C68,$A$3:$E$9999,5,FALSE),"")</f>
        <v>Bangkorai</v>
      </c>
      <c r="K68" s="3" t="str">
        <f t="shared" ref="K68:K131" si="9">IF(A68&lt;&gt;C68,VLOOKUP(C68,$A$3:$F$9999,6,FALSE),"")</f>
        <v>Bangkoraï</v>
      </c>
      <c r="L68" s="25">
        <f t="shared" ref="L68:L131" si="10">A68</f>
        <v>231</v>
      </c>
      <c r="M68" s="25">
        <f t="shared" ref="M68:M131" si="11">C68</f>
        <v>92</v>
      </c>
    </row>
    <row r="69" spans="1:13" x14ac:dyDescent="0.25">
      <c r="A69" s="13">
        <v>232</v>
      </c>
      <c r="B69" s="5">
        <v>67</v>
      </c>
      <c r="C69" s="5">
        <v>117</v>
      </c>
      <c r="D69" s="4" t="str">
        <f>VLOOKUP(A69,'ESO zone names'!$A$2:$F$9999,4,FALSE)</f>
        <v>Die Ruinen von Silyanorn</v>
      </c>
      <c r="E69" s="4" t="str">
        <f>VLOOKUP(A69,'ESO zone names'!$A$2:$F$9999,5,FALSE)</f>
        <v>Silyanorn Ruins</v>
      </c>
      <c r="F69" s="4" t="str">
        <f>VLOOKUP(A69,'ESO zone names'!$A$2:$F$9999,6,FALSE)</f>
        <v>Les ruines de Silyanorn</v>
      </c>
      <c r="G69" s="3" t="e">
        <f t="array" ref="G69">IF(OR(EXACT(A69,VALUE('ESO Dungeon constants'!$I$3:$I$100))),"X","")</f>
        <v>#VALUE!</v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25">
        <f t="shared" si="10"/>
        <v>232</v>
      </c>
      <c r="M69" s="25">
        <f t="shared" si="11"/>
        <v>117</v>
      </c>
    </row>
    <row r="70" spans="1:13" x14ac:dyDescent="0.25">
      <c r="A70" s="13">
        <v>233</v>
      </c>
      <c r="B70" s="5">
        <v>68</v>
      </c>
      <c r="C70" s="5">
        <v>117</v>
      </c>
      <c r="D70" s="4" t="str">
        <f>VLOOKUP(A70,'ESO zone names'!$A$2:$F$9999,4,FALSE)</f>
        <v>Die Ruinen von Ten-Maur-Wolk</v>
      </c>
      <c r="E70" s="4" t="str">
        <f>VLOOKUP(A70,'ESO zone names'!$A$2:$F$9999,5,FALSE)</f>
        <v>Ruins of Ten-Maur-Wolk</v>
      </c>
      <c r="F70" s="4" t="str">
        <f>VLOOKUP(A70,'ESO zone names'!$A$2:$F$9999,6,FALSE)</f>
        <v>Les ruines de Ten-Maur-Wolk</v>
      </c>
      <c r="G70" s="3" t="e">
        <f t="array" ref="G70">IF(OR(EXACT(A70,VALUE('ESO Dungeon constants'!$I$3:$I$100))),"X","")</f>
        <v>#VALUE!</v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25">
        <f t="shared" si="10"/>
        <v>233</v>
      </c>
      <c r="M70" s="25">
        <f t="shared" si="11"/>
        <v>117</v>
      </c>
    </row>
    <row r="71" spans="1:13" x14ac:dyDescent="0.25">
      <c r="A71" s="13">
        <v>234</v>
      </c>
      <c r="B71" s="5">
        <v>69</v>
      </c>
      <c r="C71" s="5">
        <v>117</v>
      </c>
      <c r="D71" s="4" t="str">
        <f>VLOOKUP(A71,'ESO zone names'!$A$2:$F$9999,4,FALSE)</f>
        <v>Die Abstoßende Kapelle</v>
      </c>
      <c r="E71" s="4" t="str">
        <f>VLOOKUP(A71,'ESO zone names'!$A$2:$F$9999,5,FALSE)</f>
        <v>Odious Chapel</v>
      </c>
      <c r="F71" s="4" t="str">
        <f>VLOOKUP(A71,'ESO zone names'!$A$2:$F$9999,6,FALSE)</f>
        <v>La chapelle odieuse</v>
      </c>
      <c r="G71" s="3" t="e">
        <f t="array" ref="G71">IF(OR(EXACT(A71,VALUE('ESO Dungeon constants'!$I$3:$I$100))),"X","")</f>
        <v>#VALUE!</v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25">
        <f t="shared" si="10"/>
        <v>234</v>
      </c>
      <c r="M71" s="25">
        <f t="shared" si="11"/>
        <v>117</v>
      </c>
    </row>
    <row r="72" spans="1:13" x14ac:dyDescent="0.25">
      <c r="A72" s="13">
        <v>235</v>
      </c>
      <c r="B72" s="5">
        <v>70</v>
      </c>
      <c r="C72" s="5">
        <v>117</v>
      </c>
      <c r="D72" s="4" t="str">
        <f>VLOOKUP(A72,'ESO zone names'!$A$2:$F$9999,4,FALSE)</f>
        <v>Der Tempel von Sul</v>
      </c>
      <c r="E72" s="4" t="str">
        <f>VLOOKUP(A72,'ESO zone names'!$A$2:$F$9999,5,FALSE)</f>
        <v>Temple of Sul</v>
      </c>
      <c r="F72" s="4" t="str">
        <f>VLOOKUP(A72,'ESO zone names'!$A$2:$F$9999,6,FALSE)</f>
        <v>Temple de Sul</v>
      </c>
      <c r="G72" s="3" t="e">
        <f t="array" ref="G72">IF(OR(EXACT(A72,VALUE('ESO Dungeon constants'!$I$3:$I$100))),"X","")</f>
        <v>#VALUE!</v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25">
        <f t="shared" si="10"/>
        <v>235</v>
      </c>
      <c r="M72" s="25">
        <f t="shared" si="11"/>
        <v>117</v>
      </c>
    </row>
    <row r="73" spans="1:13" x14ac:dyDescent="0.25">
      <c r="A73" s="13">
        <v>236</v>
      </c>
      <c r="B73" s="5">
        <v>71</v>
      </c>
      <c r="C73" s="5">
        <v>117</v>
      </c>
      <c r="D73" s="4" t="str">
        <f>VLOOKUP(A73,'ESO zone names'!$A$2:$F$9999,4,FALSE)</f>
        <v>Der Verlies des Weißrosengefängnisses</v>
      </c>
      <c r="E73" s="4" t="str">
        <f>VLOOKUP(A73,'ESO zone names'!$A$2:$F$9999,5,FALSE)</f>
        <v>White Rose Prison Dungeon</v>
      </c>
      <c r="F73" s="4" t="str">
        <f>VLOOKUP(A73,'ESO zone names'!$A$2:$F$9999,6,FALSE)</f>
        <v>Le donjon de la prison de Blanche-rose</v>
      </c>
      <c r="G73" s="3" t="e">
        <f t="array" ref="G73">IF(OR(EXACT(A73,VALUE('ESO Dungeon constants'!$I$3:$I$100))),"X","")</f>
        <v>#VALUE!</v>
      </c>
      <c r="H73" s="3" t="str">
        <f t="shared" si="6"/>
        <v/>
      </c>
      <c r="I73" s="3" t="str">
        <f t="shared" si="7"/>
        <v>Schattenfenn</v>
      </c>
      <c r="J73" s="3" t="str">
        <f t="shared" si="8"/>
        <v>Shadowfen</v>
      </c>
      <c r="K73" s="3" t="str">
        <f t="shared" si="9"/>
        <v>Fangeombre</v>
      </c>
      <c r="L73" s="25">
        <f t="shared" si="10"/>
        <v>236</v>
      </c>
      <c r="M73" s="25">
        <f t="shared" si="11"/>
        <v>117</v>
      </c>
    </row>
    <row r="74" spans="1:13" x14ac:dyDescent="0.25">
      <c r="A74" s="13">
        <v>237</v>
      </c>
      <c r="B74" s="5">
        <v>72</v>
      </c>
      <c r="C74" s="5">
        <v>104</v>
      </c>
      <c r="D74" s="4" t="str">
        <f>VLOOKUP(A74,'ESO zone names'!$A$2:$F$9999,4,FALSE)</f>
        <v>Das undurchdringliche Gewölbe</v>
      </c>
      <c r="E74" s="4" t="str">
        <f>VLOOKUP(A74,'ESO zone names'!$A$2:$F$9999,5,FALSE)</f>
        <v>Impervious Vault</v>
      </c>
      <c r="F74" s="4" t="str">
        <f>VLOOKUP(A74,'ESO zone names'!$A$2:$F$9999,6,FALSE)</f>
        <v>L’armurerie hermétique</v>
      </c>
      <c r="G74" s="3" t="e">
        <f t="array" ref="G74">IF(OR(EXACT(A74,VALUE('ESO Dungeon constants'!$I$3:$I$100))),"X","")</f>
        <v>#VALUE!</v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25">
        <f t="shared" si="10"/>
        <v>237</v>
      </c>
      <c r="M74" s="25">
        <f t="shared" si="11"/>
        <v>104</v>
      </c>
    </row>
    <row r="75" spans="1:13" x14ac:dyDescent="0.25">
      <c r="A75" s="13">
        <v>238</v>
      </c>
      <c r="B75" s="5">
        <v>73</v>
      </c>
      <c r="C75" s="5">
        <v>104</v>
      </c>
      <c r="D75" s="4" t="str">
        <f>VLOOKUP(A75,'ESO zone names'!$A$2:$F$9999,4,FALSE)</f>
        <v>Salas En</v>
      </c>
      <c r="E75" s="4" t="str">
        <f>VLOOKUP(A75,'ESO zone names'!$A$2:$F$9999,5,FALSE)</f>
        <v>Salas En</v>
      </c>
      <c r="F75" s="4" t="str">
        <f>VLOOKUP(A75,'ESO zone names'!$A$2:$F$9999,6,FALSE)</f>
        <v>Salas En</v>
      </c>
      <c r="G75" s="3" t="e">
        <f t="array" ref="G75">IF(OR(EXACT(A75,VALUE('ESO Dungeon constants'!$I$3:$I$100))),"X","")</f>
        <v>#VALUE!</v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25">
        <f t="shared" si="10"/>
        <v>238</v>
      </c>
      <c r="M75" s="25">
        <f t="shared" si="11"/>
        <v>104</v>
      </c>
    </row>
    <row r="76" spans="1:13" x14ac:dyDescent="0.25">
      <c r="A76" s="13">
        <v>239</v>
      </c>
      <c r="B76" s="5">
        <v>74</v>
      </c>
      <c r="C76" s="5">
        <v>104</v>
      </c>
      <c r="D76" s="4" t="str">
        <f>VLOOKUP(A76,'ESO zone names'!$A$2:$F$9999,4,FALSE)</f>
        <v>Die Kulati-Minen</v>
      </c>
      <c r="E76" s="4" t="str">
        <f>VLOOKUP(A76,'ESO zone names'!$A$2:$F$9999,5,FALSE)</f>
        <v>Kulati Mines</v>
      </c>
      <c r="F76" s="4" t="str">
        <f>VLOOKUP(A76,'ESO zone names'!$A$2:$F$9999,6,FALSE)</f>
        <v>Les mines de Kulati</v>
      </c>
      <c r="G76" s="3" t="e">
        <f t="array" ref="G76">IF(OR(EXACT(A76,VALUE('ESO Dungeon constants'!$I$3:$I$100))),"X","")</f>
        <v>#VALUE!</v>
      </c>
      <c r="H76" s="3" t="str">
        <f t="shared" si="6"/>
        <v/>
      </c>
      <c r="I76" s="3" t="str">
        <f t="shared" si="7"/>
        <v>Die Alik'r-Wüste</v>
      </c>
      <c r="J76" s="3" t="str">
        <f t="shared" si="8"/>
        <v>Alik'r Desert</v>
      </c>
      <c r="K76" s="3" t="str">
        <f t="shared" si="9"/>
        <v>Le désert d'Alik'r</v>
      </c>
      <c r="L76" s="25">
        <f t="shared" si="10"/>
        <v>239</v>
      </c>
      <c r="M76" s="25">
        <f t="shared" si="11"/>
        <v>104</v>
      </c>
    </row>
    <row r="77" spans="1:13" x14ac:dyDescent="0.25">
      <c r="A77" s="13">
        <v>241</v>
      </c>
      <c r="B77" s="5">
        <v>75</v>
      </c>
      <c r="C77" s="5">
        <v>41</v>
      </c>
      <c r="D77" s="4" t="str">
        <f>VLOOKUP(A77,'ESO zone names'!$A$2:$F$9999,4,FALSE)</f>
        <v>Die Krypta des Hauses Indoril</v>
      </c>
      <c r="E77" s="4" t="str">
        <f>VLOOKUP(A77,'ESO zone names'!$A$2:$F$9999,5,FALSE)</f>
        <v>House Indoril Crypt</v>
      </c>
      <c r="F77" s="4" t="str">
        <f>VLOOKUP(A77,'ESO zone names'!$A$2:$F$9999,6,FALSE)</f>
        <v>La crypte de la maison Indoril</v>
      </c>
      <c r="G77" s="3" t="e">
        <f t="array" ref="G77">IF(OR(EXACT(A77,VALUE('ESO Dungeon constants'!$I$3:$I$100))),"X","")</f>
        <v>#VALUE!</v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25">
        <f t="shared" si="10"/>
        <v>241</v>
      </c>
      <c r="M77" s="25">
        <f t="shared" si="11"/>
        <v>41</v>
      </c>
    </row>
    <row r="78" spans="1:13" x14ac:dyDescent="0.25">
      <c r="A78" s="13">
        <v>242</v>
      </c>
      <c r="B78" s="5">
        <v>76</v>
      </c>
      <c r="C78" s="5">
        <v>41</v>
      </c>
      <c r="D78" s="4" t="str">
        <f>VLOOKUP(A78,'ESO zone names'!$A$2:$F$9999,4,FALSE)</f>
        <v>Das Verlies der Feste Arand</v>
      </c>
      <c r="E78" s="4" t="str">
        <f>VLOOKUP(A78,'ESO zone names'!$A$2:$F$9999,5,FALSE)</f>
        <v>Fort Arand Dungeons</v>
      </c>
      <c r="F78" s="4" t="str">
        <f>VLOOKUP(A78,'ESO zone names'!$A$2:$F$9999,6,FALSE)</f>
        <v>Les donjon du fort Arand</v>
      </c>
      <c r="G78" s="3" t="e">
        <f t="array" ref="G78">IF(OR(EXACT(A78,VALUE('ESO Dungeon constants'!$I$3:$I$100))),"X","")</f>
        <v>#VALUE!</v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25">
        <f t="shared" si="10"/>
        <v>242</v>
      </c>
      <c r="M78" s="25">
        <f t="shared" si="11"/>
        <v>41</v>
      </c>
    </row>
    <row r="79" spans="1:13" x14ac:dyDescent="0.25">
      <c r="A79" s="13">
        <v>243</v>
      </c>
      <c r="B79" s="5">
        <v>77</v>
      </c>
      <c r="C79" s="5">
        <v>41</v>
      </c>
      <c r="D79" s="4" t="str">
        <f>VLOOKUP(A79,'ESO zone names'!$A$2:$F$9999,4,FALSE)</f>
        <v>Die Kammer des Korallenherzens</v>
      </c>
      <c r="E79" s="4" t="str">
        <f>VLOOKUP(A79,'ESO zone names'!$A$2:$F$9999,5,FALSE)</f>
        <v>Coral Heart Chamber</v>
      </c>
      <c r="F79" s="4" t="str">
        <f>VLOOKUP(A79,'ESO zone names'!$A$2:$F$9999,6,FALSE)</f>
        <v>La chambre du cœur de corail</v>
      </c>
      <c r="G79" s="3" t="e">
        <f t="array" ref="G79">IF(OR(EXACT(A79,VALUE('ESO Dungeon constants'!$I$3:$I$100))),"X","")</f>
        <v>#VALUE!</v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25">
        <f t="shared" si="10"/>
        <v>243</v>
      </c>
      <c r="M79" s="25">
        <f t="shared" si="11"/>
        <v>41</v>
      </c>
    </row>
    <row r="80" spans="1:13" x14ac:dyDescent="0.25">
      <c r="A80" s="13">
        <v>245</v>
      </c>
      <c r="B80" s="5">
        <v>78</v>
      </c>
      <c r="C80" s="5">
        <v>41</v>
      </c>
      <c r="D80" s="4" t="str">
        <f>VLOOKUP(A80,'ESO zone names'!$A$2:$F$9999,4,FALSE)</f>
        <v>Das Reliquiar der Heimlyn-Zuflucht</v>
      </c>
      <c r="E80" s="4" t="str">
        <f>VLOOKUP(A80,'ESO zone names'!$A$2:$F$9999,5,FALSE)</f>
        <v>Heimlyn Keep Reliquary</v>
      </c>
      <c r="F80" s="4" t="str">
        <f>VLOOKUP(A80,'ESO zone names'!$A$2:$F$9999,6,FALSE)</f>
        <v>Le reliquaire de la tour d'Heimlyn</v>
      </c>
      <c r="G80" s="3" t="e">
        <f t="array" ref="G80">IF(OR(EXACT(A80,VALUE('ESO Dungeon constants'!$I$3:$I$100))),"X","")</f>
        <v>#VALUE!</v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25">
        <f t="shared" si="10"/>
        <v>245</v>
      </c>
      <c r="M80" s="25">
        <f t="shared" si="11"/>
        <v>41</v>
      </c>
    </row>
    <row r="81" spans="1:13" x14ac:dyDescent="0.25">
      <c r="A81" s="13">
        <v>246</v>
      </c>
      <c r="B81" s="5">
        <v>79</v>
      </c>
      <c r="C81" s="5">
        <v>41</v>
      </c>
      <c r="D81" s="4" t="str">
        <f>VLOOKUP(A81,'ESO zone names'!$A$2:$F$9999,4,FALSE)</f>
        <v>Die Minen des Iliath-Tempels</v>
      </c>
      <c r="E81" s="4" t="str">
        <f>VLOOKUP(A81,'ESO zone names'!$A$2:$F$9999,5,FALSE)</f>
        <v>Iliath Temple Mines</v>
      </c>
      <c r="F81" s="4" t="str">
        <f>VLOOKUP(A81,'ESO zone names'!$A$2:$F$9999,6,FALSE)</f>
        <v>Les mines du temple d'Iliath</v>
      </c>
      <c r="G81" s="3" t="e">
        <f t="array" ref="G81">IF(OR(EXACT(A81,VALUE('ESO Dungeon constants'!$I$3:$I$100))),"X","")</f>
        <v>#VALUE!</v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25">
        <f t="shared" si="10"/>
        <v>246</v>
      </c>
      <c r="M81" s="25">
        <f t="shared" si="11"/>
        <v>41</v>
      </c>
    </row>
    <row r="82" spans="1:13" x14ac:dyDescent="0.25">
      <c r="A82" s="13">
        <v>247</v>
      </c>
      <c r="B82" s="5">
        <v>80</v>
      </c>
      <c r="C82" s="5">
        <v>41</v>
      </c>
      <c r="D82" s="4" t="str">
        <f>VLOOKUP(A82,'ESO zone names'!$A$2:$F$9999,4,FALSE)</f>
        <v>Die Krypten des Hauses Dres</v>
      </c>
      <c r="E82" s="4" t="str">
        <f>VLOOKUP(A82,'ESO zone names'!$A$2:$F$9999,5,FALSE)</f>
        <v>House Dres Crypts</v>
      </c>
      <c r="F82" s="4" t="str">
        <f>VLOOKUP(A82,'ESO zone names'!$A$2:$F$9999,6,FALSE)</f>
        <v>Les cryptes de la maison Drès</v>
      </c>
      <c r="G82" s="3" t="e">
        <f t="array" ref="G82">IF(OR(EXACT(A82,VALUE('ESO Dungeon constants'!$I$3:$I$100))),"X","")</f>
        <v>#VALUE!</v>
      </c>
      <c r="H82" s="3" t="str">
        <f t="shared" si="6"/>
        <v/>
      </c>
      <c r="I82" s="3" t="str">
        <f t="shared" si="7"/>
        <v>Steinfälle</v>
      </c>
      <c r="J82" s="3" t="str">
        <f t="shared" si="8"/>
        <v>Stonefalls</v>
      </c>
      <c r="K82" s="3" t="str">
        <f t="shared" si="9"/>
        <v>Les Éboulis</v>
      </c>
      <c r="L82" s="25">
        <f t="shared" si="10"/>
        <v>247</v>
      </c>
      <c r="M82" s="25">
        <f t="shared" si="11"/>
        <v>41</v>
      </c>
    </row>
    <row r="83" spans="1:13" x14ac:dyDescent="0.25">
      <c r="A83" s="13">
        <v>248</v>
      </c>
      <c r="B83" s="5">
        <v>81</v>
      </c>
      <c r="C83" s="5">
        <v>57</v>
      </c>
      <c r="D83" s="4" t="str">
        <f>VLOOKUP(A83,'ESO zone names'!$A$2:$F$9999,4,FALSE)</f>
        <v>Mzithumz</v>
      </c>
      <c r="E83" s="4" t="str">
        <f>VLOOKUP(A83,'ESO zone names'!$A$2:$F$9999,5,FALSE)</f>
        <v>Mzithumz</v>
      </c>
      <c r="F83" s="4" t="str">
        <f>VLOOKUP(A83,'ESO zone names'!$A$2:$F$9999,6,FALSE)</f>
        <v>Mzithumz</v>
      </c>
      <c r="G83" s="3" t="e">
        <f t="array" ref="G83">IF(OR(EXACT(A83,VALUE('ESO Dungeon constants'!$I$3:$I$100))),"X","")</f>
        <v>#VALUE!</v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25">
        <f t="shared" si="10"/>
        <v>248</v>
      </c>
      <c r="M83" s="25">
        <f t="shared" si="11"/>
        <v>57</v>
      </c>
    </row>
    <row r="84" spans="1:13" x14ac:dyDescent="0.25">
      <c r="A84" s="13">
        <v>249</v>
      </c>
      <c r="B84" s="5">
        <v>82</v>
      </c>
      <c r="C84" s="5">
        <v>57</v>
      </c>
      <c r="D84" s="4" t="str">
        <f>VLOOKUP(A84,'ESO zone names'!$A$2:$F$9999,4,FALSE)</f>
        <v>Die Krypten der Festung Tal'Deic</v>
      </c>
      <c r="E84" s="4" t="str">
        <f>VLOOKUP(A84,'ESO zone names'!$A$2:$F$9999,5,FALSE)</f>
        <v>Tal'Deic Crypts</v>
      </c>
      <c r="F84" s="4" t="str">
        <f>VLOOKUP(A84,'ESO zone names'!$A$2:$F$9999,6,FALSE)</f>
        <v>Les cryptes Tal'Deic</v>
      </c>
      <c r="G84" s="3" t="e">
        <f t="array" ref="G84">IF(OR(EXACT(A84,VALUE('ESO Dungeon constants'!$I$3:$I$100))),"X","")</f>
        <v>#VALUE!</v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25">
        <f t="shared" si="10"/>
        <v>249</v>
      </c>
      <c r="M84" s="25">
        <f t="shared" si="11"/>
        <v>57</v>
      </c>
    </row>
    <row r="85" spans="1:13" x14ac:dyDescent="0.25">
      <c r="A85" s="13">
        <v>250</v>
      </c>
      <c r="B85" s="5">
        <v>83</v>
      </c>
      <c r="C85" s="5">
        <v>57</v>
      </c>
      <c r="D85" s="4" t="str">
        <f>VLOOKUP(A85,'ESO zone names'!$A$2:$F$9999,4,FALSE)</f>
        <v>Die Ruinen von Narsis</v>
      </c>
      <c r="E85" s="4" t="str">
        <f>VLOOKUP(A85,'ESO zone names'!$A$2:$F$9999,5,FALSE)</f>
        <v>Narsis Ruins</v>
      </c>
      <c r="F85" s="4" t="str">
        <f>VLOOKUP(A85,'ESO zone names'!$A$2:$F$9999,6,FALSE)</f>
        <v>Les ruines de Narsis</v>
      </c>
      <c r="G85" s="3" t="e">
        <f t="array" ref="G85">IF(OR(EXACT(A85,VALUE('ESO Dungeon constants'!$I$3:$I$100))),"X","")</f>
        <v>#VALUE!</v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25">
        <f t="shared" si="10"/>
        <v>250</v>
      </c>
      <c r="M85" s="25">
        <f t="shared" si="11"/>
        <v>57</v>
      </c>
    </row>
    <row r="86" spans="1:13" x14ac:dyDescent="0.25">
      <c r="A86" s="13">
        <v>252</v>
      </c>
      <c r="B86" s="5">
        <v>84</v>
      </c>
      <c r="C86" s="5">
        <v>57</v>
      </c>
      <c r="D86" s="4" t="str">
        <f>VLOOKUP(A86,'ESO zone names'!$A$2:$F$9999,4,FALSE)</f>
        <v>Die Senkenhöhle</v>
      </c>
      <c r="E86" s="4" t="str">
        <f>VLOOKUP(A86,'ESO zone names'!$A$2:$F$9999,5,FALSE)</f>
        <v>The Hollow Cave</v>
      </c>
      <c r="F86" s="4" t="str">
        <f>VLOOKUP(A86,'ESO zone names'!$A$2:$F$9999,6,FALSE)</f>
        <v>La Caverne creuse</v>
      </c>
      <c r="G86" s="3" t="e">
        <f t="array" ref="G86">IF(OR(EXACT(A86,VALUE('ESO Dungeon constants'!$I$3:$I$100))),"X","")</f>
        <v>#VALUE!</v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25">
        <f t="shared" si="10"/>
        <v>252</v>
      </c>
      <c r="M86" s="25">
        <f t="shared" si="11"/>
        <v>57</v>
      </c>
    </row>
    <row r="87" spans="1:13" x14ac:dyDescent="0.25">
      <c r="A87" s="13">
        <v>253</v>
      </c>
      <c r="B87" s="5">
        <v>85</v>
      </c>
      <c r="C87" s="5">
        <v>57</v>
      </c>
      <c r="D87" s="4" t="str">
        <f>VLOOKUP(A87,'ESO zone names'!$A$2:$F$9999,4,FALSE)</f>
        <v>Das Untergewölbe von Shad Astula</v>
      </c>
      <c r="E87" s="4" t="str">
        <f>VLOOKUP(A87,'ESO zone names'!$A$2:$F$9999,5,FALSE)</f>
        <v>Shad Astula Underhalls</v>
      </c>
      <c r="F87" s="4" t="str">
        <f>VLOOKUP(A87,'ESO zone names'!$A$2:$F$9999,6,FALSE)</f>
        <v>Les sous-sols de Shad Astula</v>
      </c>
      <c r="G87" s="3" t="e">
        <f t="array" ref="G87">IF(OR(EXACT(A87,VALUE('ESO Dungeon constants'!$I$3:$I$100))),"X","")</f>
        <v>#VALUE!</v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25">
        <f t="shared" si="10"/>
        <v>253</v>
      </c>
      <c r="M87" s="25">
        <f t="shared" si="11"/>
        <v>57</v>
      </c>
    </row>
    <row r="88" spans="1:13" x14ac:dyDescent="0.25">
      <c r="A88" s="13">
        <v>254</v>
      </c>
      <c r="B88" s="5">
        <v>86</v>
      </c>
      <c r="C88" s="5">
        <v>57</v>
      </c>
      <c r="D88" s="4" t="str">
        <f>VLOOKUP(A88,'ESO zone names'!$A$2:$F$9999,4,FALSE)</f>
        <v>Die Tiefklippengrube</v>
      </c>
      <c r="E88" s="4" t="str">
        <f>VLOOKUP(A88,'ESO zone names'!$A$2:$F$9999,5,FALSE)</f>
        <v>Deepcrag Den</v>
      </c>
      <c r="F88" s="4" t="str">
        <f>VLOOKUP(A88,'ESO zone names'!$A$2:$F$9999,6,FALSE)</f>
        <v>La mine de Roc-fosse</v>
      </c>
      <c r="G88" s="3" t="e">
        <f t="array" ref="G88">IF(OR(EXACT(A88,VALUE('ESO Dungeon constants'!$I$3:$I$100))),"X","")</f>
        <v>#VALUE!</v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25">
        <f t="shared" si="10"/>
        <v>254</v>
      </c>
      <c r="M88" s="25">
        <f t="shared" si="11"/>
        <v>57</v>
      </c>
    </row>
    <row r="89" spans="1:13" x14ac:dyDescent="0.25">
      <c r="A89" s="13">
        <v>255</v>
      </c>
      <c r="B89" s="5">
        <v>87</v>
      </c>
      <c r="C89" s="5">
        <v>57</v>
      </c>
      <c r="D89" s="4" t="str">
        <f>VLOOKUP(A89,'ESO zone names'!$A$2:$F$9999,4,FALSE)</f>
        <v>Bthanual</v>
      </c>
      <c r="E89" s="4" t="str">
        <f>VLOOKUP(A89,'ESO zone names'!$A$2:$F$9999,5,FALSE)</f>
        <v>Bthanual</v>
      </c>
      <c r="F89" s="4" t="str">
        <f>VLOOKUP(A89,'ESO zone names'!$A$2:$F$9999,6,FALSE)</f>
        <v>Bthanual</v>
      </c>
      <c r="G89" s="3" t="e">
        <f t="array" ref="G89">IF(OR(EXACT(A89,VALUE('ESO Dungeon constants'!$I$3:$I$100))),"X","")</f>
        <v>#VALUE!</v>
      </c>
      <c r="H89" s="3" t="str">
        <f t="shared" si="6"/>
        <v/>
      </c>
      <c r="I89" s="3" t="str">
        <f t="shared" si="7"/>
        <v>Deshaan</v>
      </c>
      <c r="J89" s="3" t="str">
        <f t="shared" si="8"/>
        <v>Deshaan</v>
      </c>
      <c r="K89" s="3" t="str">
        <f t="shared" si="9"/>
        <v>Deshaan</v>
      </c>
      <c r="L89" s="25">
        <f t="shared" si="10"/>
        <v>255</v>
      </c>
      <c r="M89" s="25">
        <f t="shared" si="11"/>
        <v>57</v>
      </c>
    </row>
    <row r="90" spans="1:13" x14ac:dyDescent="0.25">
      <c r="A90" s="13">
        <v>256</v>
      </c>
      <c r="B90" s="5">
        <v>88</v>
      </c>
      <c r="C90" s="5">
        <v>3</v>
      </c>
      <c r="D90" s="4" t="str">
        <f>VLOOKUP(A90,'ESO zone names'!$A$2:$F$9999,4,FALSE)</f>
        <v>Die Mine von Kreuzgrat</v>
      </c>
      <c r="E90" s="4" t="str">
        <f>VLOOKUP(A90,'ESO zone names'!$A$2:$F$9999,5,FALSE)</f>
        <v>Crosswych Mine</v>
      </c>
      <c r="F90" s="4" t="str">
        <f>VLOOKUP(A90,'ESO zone names'!$A$2:$F$9999,6,FALSE)</f>
        <v>La mine de Croissalant</v>
      </c>
      <c r="G90" s="3" t="e">
        <f t="array" ref="G90">IF(OR(EXACT(A90,VALUE('ESO Dungeon constants'!$I$3:$I$100))),"X","")</f>
        <v>#VALUE!</v>
      </c>
      <c r="H90" s="3" t="str">
        <f t="shared" si="6"/>
        <v/>
      </c>
      <c r="I90" s="3" t="str">
        <f t="shared" si="7"/>
        <v>Glenumbra</v>
      </c>
      <c r="J90" s="3" t="str">
        <f t="shared" si="8"/>
        <v>Glenumbra</v>
      </c>
      <c r="K90" s="3" t="str">
        <f t="shared" si="9"/>
        <v>La Glénumbrie</v>
      </c>
      <c r="L90" s="25">
        <f t="shared" si="10"/>
        <v>256</v>
      </c>
      <c r="M90" s="25">
        <f t="shared" si="11"/>
        <v>3</v>
      </c>
    </row>
    <row r="91" spans="1:13" x14ac:dyDescent="0.25">
      <c r="A91" s="13">
        <v>257</v>
      </c>
      <c r="B91" s="5">
        <v>89</v>
      </c>
      <c r="C91" s="5">
        <v>103</v>
      </c>
      <c r="D91" s="4" t="str">
        <f>VLOOKUP(A91,'ESO zone names'!$A$2:$F$9999,4,FALSE)</f>
        <v>Die Gewölbe von Vernim</v>
      </c>
      <c r="E91" s="4" t="str">
        <f>VLOOKUP(A91,'ESO zone names'!$A$2:$F$9999,5,FALSE)</f>
        <v>Vaults of Vernim</v>
      </c>
      <c r="F91" s="4" t="str">
        <f>VLOOKUP(A91,'ESO zone names'!$A$2:$F$9999,6,FALSE)</f>
        <v>Les Caveaux de Vernim</v>
      </c>
      <c r="G91" s="3" t="e">
        <f t="array" ref="G91">IF(OR(EXACT(A91,VALUE('ESO Dungeon constants'!$I$3:$I$100))),"X","")</f>
        <v>#VALUE!</v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25">
        <f t="shared" si="10"/>
        <v>257</v>
      </c>
      <c r="M91" s="25">
        <f t="shared" si="11"/>
        <v>103</v>
      </c>
    </row>
    <row r="92" spans="1:13" x14ac:dyDescent="0.25">
      <c r="A92" s="13">
        <v>258</v>
      </c>
      <c r="B92" s="5">
        <v>90</v>
      </c>
      <c r="C92" s="5">
        <v>103</v>
      </c>
      <c r="D92" s="4" t="str">
        <f>VLOOKUP(A92,'ESO zone names'!$A$2:$F$9999,4,FALSE)</f>
        <v>Die Bogenwindspitze</v>
      </c>
      <c r="E92" s="4" t="str">
        <f>VLOOKUP(A92,'ESO zone names'!$A$2:$F$9999,5,FALSE)</f>
        <v>Arcwind Point</v>
      </c>
      <c r="F92" s="4" t="str">
        <f>VLOOKUP(A92,'ESO zone names'!$A$2:$F$9999,6,FALSE)</f>
        <v>Le Cap d'Arquevent</v>
      </c>
      <c r="G92" s="3" t="e">
        <f t="array" ref="G92">IF(OR(EXACT(A92,VALUE('ESO Dungeon constants'!$I$3:$I$100))),"X","")</f>
        <v>#VALUE!</v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25">
        <f t="shared" si="10"/>
        <v>258</v>
      </c>
      <c r="M92" s="25">
        <f t="shared" si="11"/>
        <v>103</v>
      </c>
    </row>
    <row r="93" spans="1:13" x14ac:dyDescent="0.25">
      <c r="A93" s="13">
        <v>259</v>
      </c>
      <c r="B93" s="5">
        <v>91</v>
      </c>
      <c r="C93" s="5">
        <v>103</v>
      </c>
      <c r="D93" s="4" t="str">
        <f>VLOOKUP(A93,'ESO zone names'!$A$2:$F$9999,4,FALSE)</f>
        <v>Trolhetta</v>
      </c>
      <c r="E93" s="4" t="str">
        <f>VLOOKUP(A93,'ESO zone names'!$A$2:$F$9999,5,FALSE)</f>
        <v>Trolhetta</v>
      </c>
      <c r="F93" s="4" t="str">
        <f>VLOOKUP(A93,'ESO zone names'!$A$2:$F$9999,6,FALSE)</f>
        <v>Trolhetta</v>
      </c>
      <c r="G93" s="3" t="e">
        <f t="array" ref="G93">IF(OR(EXACT(A93,VALUE('ESO Dungeon constants'!$I$3:$I$100))),"X","")</f>
        <v>#VALUE!</v>
      </c>
      <c r="H93" s="3" t="str">
        <f t="shared" si="6"/>
        <v/>
      </c>
      <c r="I93" s="3" t="str">
        <f t="shared" si="7"/>
        <v>Rift</v>
      </c>
      <c r="J93" s="3" t="str">
        <f t="shared" si="8"/>
        <v>The Rift</v>
      </c>
      <c r="K93" s="3" t="str">
        <f t="shared" si="9"/>
        <v>La Brèche</v>
      </c>
      <c r="L93" s="25">
        <f t="shared" si="10"/>
        <v>259</v>
      </c>
      <c r="M93" s="25">
        <f t="shared" si="11"/>
        <v>103</v>
      </c>
    </row>
    <row r="94" spans="1:13" x14ac:dyDescent="0.25">
      <c r="A94" s="13">
        <v>260</v>
      </c>
      <c r="B94" s="5">
        <v>92</v>
      </c>
      <c r="C94" s="5">
        <v>101</v>
      </c>
      <c r="D94" s="4" t="str">
        <f>VLOOKUP(A94,'ESO zone names'!$A$2:$F$9999,4,FALSE)</f>
        <v>Die Messerfallhöhle</v>
      </c>
      <c r="E94" s="4" t="str">
        <f>VLOOKUP(A94,'ESO zone names'!$A$2:$F$9999,5,FALSE)</f>
        <v>Lost Knife Cave</v>
      </c>
      <c r="F94" s="4" t="str">
        <f>VLOOKUP(A94,'ESO zone names'!$A$2:$F$9999,6,FALSE)</f>
        <v>La grotte du Couteau perdu</v>
      </c>
      <c r="G94" s="3" t="e">
        <f t="array" ref="G94">IF(OR(EXACT(A94,VALUE('ESO Dungeon constants'!$I$3:$I$100))),"X","")</f>
        <v>#VALUE!</v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25">
        <f t="shared" si="10"/>
        <v>260</v>
      </c>
      <c r="M94" s="25">
        <f t="shared" si="11"/>
        <v>101</v>
      </c>
    </row>
    <row r="95" spans="1:13" x14ac:dyDescent="0.25">
      <c r="A95" s="13">
        <v>261</v>
      </c>
      <c r="B95" s="5">
        <v>93</v>
      </c>
      <c r="C95" s="5">
        <v>101</v>
      </c>
      <c r="D95" s="4" t="str">
        <f>VLOOKUP(A95,'ESO zone names'!$A$2:$F$9999,4,FALSE)</f>
        <v>Der Beinfeld-Hügelgrab</v>
      </c>
      <c r="E95" s="4" t="str">
        <f>VLOOKUP(A95,'ESO zone names'!$A$2:$F$9999,5,FALSE)</f>
        <v>Bonestrewn Barrow</v>
      </c>
      <c r="F95" s="4" t="str">
        <f>VLOOKUP(A95,'ESO zone names'!$A$2:$F$9999,6,FALSE)</f>
        <v>Le tertre de l'Ossuaire</v>
      </c>
      <c r="G95" s="3" t="e">
        <f t="array" ref="G95">IF(OR(EXACT(A95,VALUE('ESO Dungeon constants'!$I$3:$I$100))),"X","")</f>
        <v>#VALUE!</v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25">
        <f t="shared" si="10"/>
        <v>261</v>
      </c>
      <c r="M95" s="25">
        <f t="shared" si="11"/>
        <v>101</v>
      </c>
    </row>
    <row r="96" spans="1:13" x14ac:dyDescent="0.25">
      <c r="A96" s="13">
        <v>262</v>
      </c>
      <c r="B96" s="5">
        <v>94</v>
      </c>
      <c r="C96" s="5">
        <v>101</v>
      </c>
      <c r="D96" s="4" t="str">
        <f>VLOOKUP(A96,'ESO zone names'!$A$2:$F$9999,4,FALSE)</f>
        <v>Die Krypten von Wittestadr</v>
      </c>
      <c r="E96" s="4" t="str">
        <f>VLOOKUP(A96,'ESO zone names'!$A$2:$F$9999,5,FALSE)</f>
        <v>Wittestadr Crypts</v>
      </c>
      <c r="F96" s="4" t="str">
        <f>VLOOKUP(A96,'ESO zone names'!$A$2:$F$9999,6,FALSE)</f>
        <v>Les cryptes de Wittestadr</v>
      </c>
      <c r="G96" s="3" t="e">
        <f t="array" ref="G96">IF(OR(EXACT(A96,VALUE('ESO Dungeon constants'!$I$3:$I$100))),"X","")</f>
        <v>#VALUE!</v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25">
        <f t="shared" si="10"/>
        <v>262</v>
      </c>
      <c r="M96" s="25">
        <f t="shared" si="11"/>
        <v>101</v>
      </c>
    </row>
    <row r="97" spans="1:13" x14ac:dyDescent="0.25">
      <c r="A97" s="13">
        <v>263</v>
      </c>
      <c r="B97" s="5">
        <v>95</v>
      </c>
      <c r="C97" s="5">
        <v>101</v>
      </c>
      <c r="D97" s="4" t="str">
        <f>VLOOKUP(A97,'ESO zone names'!$A$2:$F$9999,4,FALSE)</f>
        <v>Die Nebelwachtspalte</v>
      </c>
      <c r="E97" s="4" t="str">
        <f>VLOOKUP(A97,'ESO zone names'!$A$2:$F$9999,5,FALSE)</f>
        <v>Mistwatch Crevasse</v>
      </c>
      <c r="F97" s="4" t="str">
        <f>VLOOKUP(A97,'ESO zone names'!$A$2:$F$9999,6,FALSE)</f>
        <v>La Crevasse d'Arquebrumes</v>
      </c>
      <c r="G97" s="3" t="e">
        <f t="array" ref="G97">IF(OR(EXACT(A97,VALUE('ESO Dungeon constants'!$I$3:$I$100))),"X","")</f>
        <v>#VALUE!</v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25">
        <f t="shared" si="10"/>
        <v>263</v>
      </c>
      <c r="M97" s="25">
        <f t="shared" si="11"/>
        <v>101</v>
      </c>
    </row>
    <row r="98" spans="1:13" x14ac:dyDescent="0.25">
      <c r="A98" s="13">
        <v>264</v>
      </c>
      <c r="B98" s="5">
        <v>96</v>
      </c>
      <c r="C98" s="5">
        <v>101</v>
      </c>
      <c r="D98" s="4" t="str">
        <f>VLOOKUP(A98,'ESO zone names'!$A$2:$F$9999,4,FALSE)</f>
        <v>Die Feste Morvunskar</v>
      </c>
      <c r="E98" s="4" t="str">
        <f>VLOOKUP(A98,'ESO zone names'!$A$2:$F$9999,5,FALSE)</f>
        <v>Fort Morvunskar</v>
      </c>
      <c r="F98" s="4" t="str">
        <f>VLOOKUP(A98,'ESO zone names'!$A$2:$F$9999,6,FALSE)</f>
        <v>Fort Morvunskar</v>
      </c>
      <c r="G98" s="3" t="e">
        <f t="array" ref="G98">IF(OR(EXACT(A98,VALUE('ESO Dungeon constants'!$I$3:$I$100))),"X","")</f>
        <v>#VALUE!</v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25">
        <f t="shared" si="10"/>
        <v>264</v>
      </c>
      <c r="M98" s="25">
        <f t="shared" si="11"/>
        <v>101</v>
      </c>
    </row>
    <row r="99" spans="1:13" x14ac:dyDescent="0.25">
      <c r="A99" s="13">
        <v>265</v>
      </c>
      <c r="B99" s="5">
        <v>97</v>
      </c>
      <c r="C99" s="5">
        <v>101</v>
      </c>
      <c r="D99" s="4" t="str">
        <f>VLOOKUP(A99,'ESO zone names'!$A$2:$F$9999,4,FALSE)</f>
        <v>Mzulft</v>
      </c>
      <c r="E99" s="4" t="str">
        <f>VLOOKUP(A99,'ESO zone names'!$A$2:$F$9999,5,FALSE)</f>
        <v>Mzulft</v>
      </c>
      <c r="F99" s="4" t="str">
        <f>VLOOKUP(A99,'ESO zone names'!$A$2:$F$9999,6,FALSE)</f>
        <v>Mzulft</v>
      </c>
      <c r="G99" s="3" t="e">
        <f t="array" ref="G99">IF(OR(EXACT(A99,VALUE('ESO Dungeon constants'!$I$3:$I$100))),"X","")</f>
        <v>#VALUE!</v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25">
        <f t="shared" si="10"/>
        <v>265</v>
      </c>
      <c r="M99" s="25">
        <f t="shared" si="11"/>
        <v>101</v>
      </c>
    </row>
    <row r="100" spans="1:13" x14ac:dyDescent="0.25">
      <c r="A100" s="13">
        <v>266</v>
      </c>
      <c r="B100" s="5">
        <v>98</v>
      </c>
      <c r="C100" s="5">
        <v>101</v>
      </c>
      <c r="D100" s="4" t="str">
        <f>VLOOKUP(A100,'ESO zone names'!$A$2:$F$9999,4,FALSE)</f>
        <v>Felssuhle</v>
      </c>
      <c r="E100" s="4" t="str">
        <f>VLOOKUP(A100,'ESO zone names'!$A$2:$F$9999,5,FALSE)</f>
        <v>Cragwallow</v>
      </c>
      <c r="F100" s="4" t="str">
        <f>VLOOKUP(A100,'ESO zone names'!$A$2:$F$9999,6,FALSE)</f>
        <v>Bourberoc</v>
      </c>
      <c r="G100" s="3" t="e">
        <f t="array" ref="G100">IF(OR(EXACT(A100,VALUE('ESO Dungeon constants'!$I$3:$I$100))),"X","")</f>
        <v>#VALUE!</v>
      </c>
      <c r="H100" s="3" t="str">
        <f t="shared" si="6"/>
        <v/>
      </c>
      <c r="I100" s="3" t="str">
        <f t="shared" si="7"/>
        <v>Ostmarsch</v>
      </c>
      <c r="J100" s="3" t="str">
        <f t="shared" si="8"/>
        <v>Eastmarch</v>
      </c>
      <c r="K100" s="3" t="str">
        <f t="shared" si="9"/>
        <v>Estemarche</v>
      </c>
      <c r="L100" s="25">
        <f t="shared" si="10"/>
        <v>266</v>
      </c>
      <c r="M100" s="25">
        <f t="shared" si="11"/>
        <v>101</v>
      </c>
    </row>
    <row r="101" spans="1:13" x14ac:dyDescent="0.25">
      <c r="A101" s="13">
        <v>267</v>
      </c>
      <c r="B101" s="5">
        <v>99</v>
      </c>
      <c r="C101" s="5">
        <v>267</v>
      </c>
      <c r="D101" s="4" t="str">
        <f>VLOOKUP(A101,'ESO zone names'!$A$2:$F$9999,4,FALSE)</f>
        <v>Augvea</v>
      </c>
      <c r="E101" s="4" t="str">
        <f>VLOOKUP(A101,'ESO zone names'!$A$2:$F$9999,5,FALSE)</f>
        <v>Eyevea</v>
      </c>
      <c r="F101" s="4" t="str">
        <f>VLOOKUP(A101,'ESO zone names'!$A$2:$F$9999,6,FALSE)</f>
        <v>Eyévéa</v>
      </c>
      <c r="G101" s="3" t="e">
        <f t="array" ref="G101">IF(OR(EXACT(A101,VALUE('ESO Dungeon constants'!$I$3:$I$100))),"X","")</f>
        <v>#VALUE!</v>
      </c>
      <c r="H101" s="3" t="str">
        <f t="shared" si="6"/>
        <v>X</v>
      </c>
      <c r="I101" s="3" t="str">
        <f t="shared" si="7"/>
        <v/>
      </c>
      <c r="J101" s="3" t="str">
        <f t="shared" si="8"/>
        <v/>
      </c>
      <c r="K101" s="3" t="str">
        <f t="shared" si="9"/>
        <v/>
      </c>
      <c r="L101" s="25">
        <f t="shared" si="10"/>
        <v>267</v>
      </c>
      <c r="M101" s="25">
        <f t="shared" si="11"/>
        <v>267</v>
      </c>
    </row>
    <row r="102" spans="1:13" x14ac:dyDescent="0.25">
      <c r="A102" s="13">
        <v>268</v>
      </c>
      <c r="B102" s="5">
        <v>100</v>
      </c>
      <c r="C102" s="5">
        <v>58</v>
      </c>
      <c r="D102" s="4" t="str">
        <f>VLOOKUP(A102,'ESO zone names'!$A$2:$F$9999,4,FALSE)</f>
        <v>Das Sturmwächter-Gewölbe</v>
      </c>
      <c r="E102" s="4" t="str">
        <f>VLOOKUP(A102,'ESO zone names'!$A$2:$F$9999,5,FALSE)</f>
        <v>Stormwarden Undercroft</v>
      </c>
      <c r="F102" s="4" t="str">
        <f>VLOOKUP(A102,'ESO zone names'!$A$2:$F$9999,6,FALSE)</f>
        <v>La crypte des garde-tempête</v>
      </c>
      <c r="G102" s="3" t="e">
        <f t="array" ref="G102">IF(OR(EXACT(A102,VALUE('ESO Dungeon constants'!$I$3:$I$100))),"X","")</f>
        <v>#VALUE!</v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25">
        <f t="shared" si="10"/>
        <v>268</v>
      </c>
      <c r="M102" s="25">
        <f t="shared" si="11"/>
        <v>58</v>
      </c>
    </row>
    <row r="103" spans="1:13" x14ac:dyDescent="0.25">
      <c r="A103" s="13">
        <v>269</v>
      </c>
      <c r="B103" s="5">
        <v>101</v>
      </c>
      <c r="C103" s="5">
        <v>58</v>
      </c>
      <c r="D103" s="4" t="str">
        <f>VLOOKUP(A103,'ESO zone names'!$A$2:$F$9999,4,FALSE)</f>
        <v>Die Ruinen von Abamath</v>
      </c>
      <c r="E103" s="4" t="str">
        <f>VLOOKUP(A103,'ESO zone names'!$A$2:$F$9999,5,FALSE)</f>
        <v>Abamath Ruins</v>
      </c>
      <c r="F103" s="4" t="str">
        <f>VLOOKUP(A103,'ESO zone names'!$A$2:$F$9999,6,FALSE)</f>
        <v>Les ruines d'Abamath</v>
      </c>
      <c r="G103" s="3" t="e">
        <f t="array" ref="G103">IF(OR(EXACT(A103,VALUE('ESO Dungeon constants'!$I$3:$I$100))),"X","")</f>
        <v>#VALUE!</v>
      </c>
      <c r="H103" s="3" t="str">
        <f t="shared" si="6"/>
        <v/>
      </c>
      <c r="I103" s="3" t="str">
        <f t="shared" si="7"/>
        <v>Malabal Tor</v>
      </c>
      <c r="J103" s="3" t="str">
        <f t="shared" si="8"/>
        <v>Malabal Tor</v>
      </c>
      <c r="K103" s="3" t="str">
        <f t="shared" si="9"/>
        <v>Malabal Tor</v>
      </c>
      <c r="L103" s="25">
        <f t="shared" si="10"/>
        <v>269</v>
      </c>
      <c r="M103" s="25">
        <f t="shared" si="11"/>
        <v>58</v>
      </c>
    </row>
    <row r="104" spans="1:13" x14ac:dyDescent="0.25">
      <c r="A104" s="13">
        <v>270</v>
      </c>
      <c r="B104" s="5">
        <v>102</v>
      </c>
      <c r="C104" s="5">
        <v>117</v>
      </c>
      <c r="D104" s="4" t="str">
        <f>VLOOKUP(A104,'ESO zone names'!$A$2:$F$9999,4,FALSE)</f>
        <v>Der Schrein des Schwarzen Schlunds</v>
      </c>
      <c r="E104" s="4" t="str">
        <f>VLOOKUP(A104,'ESO zone names'!$A$2:$F$9999,5,FALSE)</f>
        <v>Shrine of the Black Maw</v>
      </c>
      <c r="F104" s="4" t="str">
        <f>VLOOKUP(A104,'ESO zone names'!$A$2:$F$9999,6,FALSE)</f>
        <v>L’autel de la Gueule noire</v>
      </c>
      <c r="G104" s="3" t="e">
        <f t="array" ref="G104">IF(OR(EXACT(A104,VALUE('ESO Dungeon constants'!$I$3:$I$100))),"X","")</f>
        <v>#VALUE!</v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25">
        <f t="shared" si="10"/>
        <v>270</v>
      </c>
      <c r="M104" s="25">
        <f t="shared" si="11"/>
        <v>117</v>
      </c>
    </row>
    <row r="105" spans="1:13" x14ac:dyDescent="0.25">
      <c r="A105" s="13">
        <v>271</v>
      </c>
      <c r="B105" s="5">
        <v>103</v>
      </c>
      <c r="C105" s="5">
        <v>117</v>
      </c>
      <c r="D105" s="4" t="str">
        <f>VLOOKUP(A105,'ESO zone names'!$A$2:$F$9999,4,FALSE)</f>
        <v>Die Bruchhauer</v>
      </c>
      <c r="E105" s="4" t="str">
        <f>VLOOKUP(A105,'ESO zone names'!$A$2:$F$9999,5,FALSE)</f>
        <v>Broken Tusk</v>
      </c>
      <c r="F105" s="4" t="str">
        <f>VLOOKUP(A105,'ESO zone names'!$A$2:$F$9999,6,FALSE)</f>
        <v>Défense brisée</v>
      </c>
      <c r="G105" s="3" t="e">
        <f t="array" ref="G105">IF(OR(EXACT(A105,VALUE('ESO Dungeon constants'!$I$3:$I$100))),"X","")</f>
        <v>#VALUE!</v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25">
        <f t="shared" si="10"/>
        <v>271</v>
      </c>
      <c r="M105" s="25">
        <f t="shared" si="11"/>
        <v>117</v>
      </c>
    </row>
    <row r="106" spans="1:13" x14ac:dyDescent="0.25">
      <c r="A106" s="13">
        <v>272</v>
      </c>
      <c r="B106" s="5">
        <v>104</v>
      </c>
      <c r="C106" s="5">
        <v>117</v>
      </c>
      <c r="D106" s="4" t="str">
        <f>VLOOKUP(A106,'ESO zone names'!$A$2:$F$9999,4,FALSE)</f>
        <v>Die Ruinen von Atanaz</v>
      </c>
      <c r="E106" s="4" t="str">
        <f>VLOOKUP(A106,'ESO zone names'!$A$2:$F$9999,5,FALSE)</f>
        <v>Atanaz Ruins</v>
      </c>
      <c r="F106" s="4" t="str">
        <f>VLOOKUP(A106,'ESO zone names'!$A$2:$F$9999,6,FALSE)</f>
        <v>Les ruines d'Atanaz</v>
      </c>
      <c r="G106" s="3" t="e">
        <f t="array" ref="G106">IF(OR(EXACT(A106,VALUE('ESO Dungeon constants'!$I$3:$I$100))),"X","")</f>
        <v>#VALUE!</v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25">
        <f t="shared" si="10"/>
        <v>272</v>
      </c>
      <c r="M106" s="25">
        <f t="shared" si="11"/>
        <v>117</v>
      </c>
    </row>
    <row r="107" spans="1:13" x14ac:dyDescent="0.25">
      <c r="A107" s="13">
        <v>273</v>
      </c>
      <c r="B107" s="5">
        <v>105</v>
      </c>
      <c r="C107" s="5">
        <v>117</v>
      </c>
      <c r="D107" s="4" t="str">
        <f>VLOOKUP(A107,'ESO zone names'!$A$2:$F$9999,4,FALSE)</f>
        <v>Die Ruinen von Chid-Moska</v>
      </c>
      <c r="E107" s="4" t="str">
        <f>VLOOKUP(A107,'ESO zone names'!$A$2:$F$9999,5,FALSE)</f>
        <v>Chid-Moska Ruins</v>
      </c>
      <c r="F107" s="4" t="str">
        <f>VLOOKUP(A107,'ESO zone names'!$A$2:$F$9999,6,FALSE)</f>
        <v>Les ruines de Chid-Moska</v>
      </c>
      <c r="G107" s="3" t="e">
        <f t="array" ref="G107">IF(OR(EXACT(A107,VALUE('ESO Dungeon constants'!$I$3:$I$100))),"X","")</f>
        <v>#VALUE!</v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25">
        <f t="shared" si="10"/>
        <v>273</v>
      </c>
      <c r="M107" s="25">
        <f t="shared" si="11"/>
        <v>117</v>
      </c>
    </row>
    <row r="108" spans="1:13" x14ac:dyDescent="0.25">
      <c r="A108" s="13">
        <v>274</v>
      </c>
      <c r="B108" s="5">
        <v>106</v>
      </c>
      <c r="C108" s="5">
        <v>117</v>
      </c>
      <c r="D108" s="4" t="str">
        <f>VLOOKUP(A108,'ESO zone names'!$A$2:$F$9999,4,FALSE)</f>
        <v>Die Kwamamine von Onkobra</v>
      </c>
      <c r="E108" s="4" t="str">
        <f>VLOOKUP(A108,'ESO zone names'!$A$2:$F$9999,5,FALSE)</f>
        <v>Onkobra Kwama Mine</v>
      </c>
      <c r="F108" s="4" t="str">
        <f>VLOOKUP(A108,'ESO zone names'!$A$2:$F$9999,6,FALSE)</f>
        <v>La mine à kwamas d'Onkobra</v>
      </c>
      <c r="G108" s="3" t="e">
        <f t="array" ref="G108">IF(OR(EXACT(A108,VALUE('ESO Dungeon constants'!$I$3:$I$100))),"X","")</f>
        <v>#VALUE!</v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25">
        <f t="shared" si="10"/>
        <v>274</v>
      </c>
      <c r="M108" s="25">
        <f t="shared" si="11"/>
        <v>117</v>
      </c>
    </row>
    <row r="109" spans="1:13" x14ac:dyDescent="0.25">
      <c r="A109" s="13">
        <v>275</v>
      </c>
      <c r="B109" s="5">
        <v>107</v>
      </c>
      <c r="C109" s="5">
        <v>117</v>
      </c>
      <c r="D109" s="4" t="str">
        <f>VLOOKUP(A109,'ESO zone names'!$A$2:$F$9999,4,FALSE)</f>
        <v>Die Ruinen von Gandranen</v>
      </c>
      <c r="E109" s="4" t="str">
        <f>VLOOKUP(A109,'ESO zone names'!$A$2:$F$9999,5,FALSE)</f>
        <v>Gandranen Ruins</v>
      </c>
      <c r="F109" s="4" t="str">
        <f>VLOOKUP(A109,'ESO zone names'!$A$2:$F$9999,6,FALSE)</f>
        <v>Les ruines de Gandranen</v>
      </c>
      <c r="G109" s="3" t="e">
        <f t="array" ref="G109">IF(OR(EXACT(A109,VALUE('ESO Dungeon constants'!$I$3:$I$100))),"X","")</f>
        <v>#VALUE!</v>
      </c>
      <c r="H109" s="3" t="str">
        <f t="shared" si="6"/>
        <v/>
      </c>
      <c r="I109" s="3" t="str">
        <f t="shared" si="7"/>
        <v>Schattenfenn</v>
      </c>
      <c r="J109" s="3" t="str">
        <f t="shared" si="8"/>
        <v>Shadowfen</v>
      </c>
      <c r="K109" s="3" t="str">
        <f t="shared" si="9"/>
        <v>Fangeombre</v>
      </c>
      <c r="L109" s="25">
        <f t="shared" si="10"/>
        <v>275</v>
      </c>
      <c r="M109" s="25">
        <f t="shared" si="11"/>
        <v>117</v>
      </c>
    </row>
    <row r="110" spans="1:13" x14ac:dyDescent="0.25">
      <c r="A110" s="13">
        <v>279</v>
      </c>
      <c r="B110" s="5">
        <v>108</v>
      </c>
      <c r="C110" s="5">
        <v>279</v>
      </c>
      <c r="D110" s="4" t="str">
        <f>VLOOKUP(A110,'ESO zone names'!$A$2:$F$9999,4,FALSE)</f>
        <v>Pregame</v>
      </c>
      <c r="E110" s="4" t="str">
        <f>VLOOKUP(A110,'ESO zone names'!$A$2:$F$9999,5,FALSE)</f>
        <v>Pregame</v>
      </c>
      <c r="F110" s="4" t="str">
        <f>VLOOKUP(A110,'ESO zone names'!$A$2:$F$9999,6,FALSE)</f>
        <v>Pré-jeu</v>
      </c>
      <c r="G110" s="3" t="e">
        <f t="array" ref="G110">IF(OR(EXACT(A110,VALUE('ESO Dungeon constants'!$I$3:$I$100))),"X","")</f>
        <v>#VALUE!</v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25">
        <f t="shared" si="10"/>
        <v>279</v>
      </c>
      <c r="M110" s="25">
        <f t="shared" si="11"/>
        <v>279</v>
      </c>
    </row>
    <row r="111" spans="1:13" x14ac:dyDescent="0.25">
      <c r="A111" s="13">
        <v>280</v>
      </c>
      <c r="B111" s="5">
        <v>109</v>
      </c>
      <c r="C111" s="5">
        <v>280</v>
      </c>
      <c r="D111" s="4" t="str">
        <f>VLOOKUP(A111,'ESO zone names'!$A$2:$F$9999,4,FALSE)</f>
        <v>Ödfels</v>
      </c>
      <c r="E111" s="4" t="str">
        <f>VLOOKUP(A111,'ESO zone names'!$A$2:$F$9999,5,FALSE)</f>
        <v>Bleakrock Isle</v>
      </c>
      <c r="F111" s="4" t="str">
        <f>VLOOKUP(A111,'ESO zone names'!$A$2:$F$9999,6,FALSE)</f>
        <v>L’île de Morneroc</v>
      </c>
      <c r="G111" s="3" t="e">
        <f t="array" ref="G111">IF(OR(EXACT(A111,VALUE('ESO Dungeon constants'!$I$3:$I$100))),"X","")</f>
        <v>#VALUE!</v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25">
        <f t="shared" si="10"/>
        <v>280</v>
      </c>
      <c r="M111" s="25">
        <f t="shared" si="11"/>
        <v>280</v>
      </c>
    </row>
    <row r="112" spans="1:13" x14ac:dyDescent="0.25">
      <c r="A112" s="13">
        <v>281</v>
      </c>
      <c r="B112" s="5">
        <v>110</v>
      </c>
      <c r="C112" s="5">
        <v>281</v>
      </c>
      <c r="D112" s="4" t="str">
        <f>VLOOKUP(A112,'ESO zone names'!$A$2:$F$9999,4,FALSE)</f>
        <v>Bal Foyen</v>
      </c>
      <c r="E112" s="4" t="str">
        <f>VLOOKUP(A112,'ESO zone names'!$A$2:$F$9999,5,FALSE)</f>
        <v>Bal Foyen</v>
      </c>
      <c r="F112" s="4" t="str">
        <f>VLOOKUP(A112,'ESO zone names'!$A$2:$F$9999,6,FALSE)</f>
        <v>Bal Foyen</v>
      </c>
      <c r="G112" s="3" t="e">
        <f t="array" ref="G112">IF(OR(EXACT(A112,VALUE('ESO Dungeon constants'!$I$3:$I$100))),"X","")</f>
        <v>#VALUE!</v>
      </c>
      <c r="H112" s="3" t="str">
        <f t="shared" si="6"/>
        <v>X</v>
      </c>
      <c r="I112" s="3" t="str">
        <f t="shared" si="7"/>
        <v/>
      </c>
      <c r="J112" s="3" t="str">
        <f t="shared" si="8"/>
        <v/>
      </c>
      <c r="K112" s="3" t="str">
        <f t="shared" si="9"/>
        <v/>
      </c>
      <c r="L112" s="25">
        <f t="shared" si="10"/>
        <v>281</v>
      </c>
      <c r="M112" s="25">
        <f t="shared" si="11"/>
        <v>281</v>
      </c>
    </row>
    <row r="113" spans="1:13" x14ac:dyDescent="0.25">
      <c r="A113" s="13">
        <v>283</v>
      </c>
      <c r="B113" s="5">
        <v>111</v>
      </c>
      <c r="C113" s="5">
        <v>41</v>
      </c>
      <c r="D113" s="4" t="str">
        <f>VLOOKUP(A113,'ESO zone names'!$A$2:$F$9999,4,FALSE)</f>
        <v>Die Pilzgrotte I</v>
      </c>
      <c r="E113" s="4" t="str">
        <f>VLOOKUP(A113,'ESO zone names'!$A$2:$F$9999,5,FALSE)</f>
        <v>Fungal Grotto I</v>
      </c>
      <c r="F113" s="4" t="str">
        <f>VLOOKUP(A113,'ESO zone names'!$A$2:$F$9999,6,FALSE)</f>
        <v>Champignonnière I</v>
      </c>
      <c r="G113" s="3" t="e">
        <f t="array" ref="G113">IF(OR(EXACT(A113,VALUE('ESO Dungeon constants'!$I$3:$I$100))),"X","")</f>
        <v>#VALUE!</v>
      </c>
      <c r="H113" s="3" t="str">
        <f t="shared" si="6"/>
        <v/>
      </c>
      <c r="I113" s="3" t="str">
        <f t="shared" si="7"/>
        <v>Steinfälle</v>
      </c>
      <c r="J113" s="3" t="str">
        <f t="shared" si="8"/>
        <v>Stonefalls</v>
      </c>
      <c r="K113" s="3" t="str">
        <f t="shared" si="9"/>
        <v>Les Éboulis</v>
      </c>
      <c r="L113" s="25">
        <f t="shared" si="10"/>
        <v>283</v>
      </c>
      <c r="M113" s="25">
        <f t="shared" si="11"/>
        <v>41</v>
      </c>
    </row>
    <row r="114" spans="1:13" x14ac:dyDescent="0.25">
      <c r="A114" s="13">
        <v>284</v>
      </c>
      <c r="B114" s="5">
        <v>112</v>
      </c>
      <c r="C114" s="5">
        <v>3</v>
      </c>
      <c r="D114" s="4" t="str">
        <f>VLOOKUP(A114,'ESO zone names'!$A$2:$F$9999,4,FALSE)</f>
        <v>Der Weihegrund des Finsteren</v>
      </c>
      <c r="E114" s="4" t="str">
        <f>VLOOKUP(A114,'ESO zone names'!$A$2:$F$9999,5,FALSE)</f>
        <v>Bad Man's Hallows</v>
      </c>
      <c r="F114" s="4" t="str">
        <f>VLOOKUP(A114,'ESO zone names'!$A$2:$F$9999,6,FALSE)</f>
        <v>Le sanctuaire du Malandrin</v>
      </c>
      <c r="G114" s="3" t="e">
        <f t="array" ref="G114">IF(OR(EXACT(A114,VALUE('ESO Dungeon constants'!$I$3:$I$100))),"X","")</f>
        <v>#VALUE!</v>
      </c>
      <c r="H114" s="3" t="str">
        <f t="shared" si="6"/>
        <v/>
      </c>
      <c r="I114" s="3" t="str">
        <f t="shared" si="7"/>
        <v>Glenumbra</v>
      </c>
      <c r="J114" s="3" t="str">
        <f t="shared" si="8"/>
        <v>Glenumbra</v>
      </c>
      <c r="K114" s="3" t="str">
        <f t="shared" si="9"/>
        <v>La Glénumbrie</v>
      </c>
      <c r="L114" s="25">
        <f t="shared" si="10"/>
        <v>284</v>
      </c>
      <c r="M114" s="25">
        <f t="shared" si="11"/>
        <v>3</v>
      </c>
    </row>
    <row r="115" spans="1:13" x14ac:dyDescent="0.25">
      <c r="A115" s="13">
        <v>287</v>
      </c>
      <c r="B115" s="5">
        <v>113</v>
      </c>
      <c r="C115" s="5">
        <v>41</v>
      </c>
      <c r="D115" s="4" t="str">
        <f>VLOOKUP(A115,'ESO zone names'!$A$2:$F$9999,4,FALSE)</f>
        <v>Die Armatur der Inneren See</v>
      </c>
      <c r="E115" s="4" t="str">
        <f>VLOOKUP(A115,'ESO zone names'!$A$2:$F$9999,5,FALSE)</f>
        <v>Inner Sea Armature</v>
      </c>
      <c r="F115" s="4" t="str">
        <f>VLOOKUP(A115,'ESO zone names'!$A$2:$F$9999,6,FALSE)</f>
        <v>La Nef de la mer intérieure</v>
      </c>
      <c r="G115" s="3" t="e">
        <f t="array" ref="G115">IF(OR(EXACT(A115,VALUE('ESO Dungeon constants'!$I$3:$I$100))),"X","")</f>
        <v>#VALUE!</v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25">
        <f t="shared" si="10"/>
        <v>287</v>
      </c>
      <c r="M115" s="25">
        <f t="shared" si="11"/>
        <v>41</v>
      </c>
    </row>
    <row r="116" spans="1:13" x14ac:dyDescent="0.25">
      <c r="A116" s="13">
        <v>288</v>
      </c>
      <c r="B116" s="5">
        <v>114</v>
      </c>
      <c r="C116" s="5">
        <v>41</v>
      </c>
      <c r="D116" s="4" t="str">
        <f>VLOOKUP(A116,'ESO zone names'!$A$2:$F$9999,4,FALSE)</f>
        <v>Mephalas Nest</v>
      </c>
      <c r="E116" s="4" t="str">
        <f>VLOOKUP(A116,'ESO zone names'!$A$2:$F$9999,5,FALSE)</f>
        <v>Mephala's Nest</v>
      </c>
      <c r="F116" s="4" t="str">
        <f>VLOOKUP(A116,'ESO zone names'!$A$2:$F$9999,6,FALSE)</f>
        <v>Le nid de Méphala</v>
      </c>
      <c r="G116" s="3" t="e">
        <f t="array" ref="G116">IF(OR(EXACT(A116,VALUE('ESO Dungeon constants'!$I$3:$I$100))),"X","")</f>
        <v>#VALUE!</v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25">
        <f t="shared" si="10"/>
        <v>288</v>
      </c>
      <c r="M116" s="25">
        <f t="shared" si="11"/>
        <v>41</v>
      </c>
    </row>
    <row r="117" spans="1:13" x14ac:dyDescent="0.25">
      <c r="A117" s="13">
        <v>289</v>
      </c>
      <c r="B117" s="5">
        <v>115</v>
      </c>
      <c r="C117" s="5">
        <v>41</v>
      </c>
      <c r="D117" s="4" t="str">
        <f>VLOOKUP(A117,'ESO zone names'!$A$2:$F$9999,4,FALSE)</f>
        <v>Die Feinlehmkaverne</v>
      </c>
      <c r="E117" s="4" t="str">
        <f>VLOOKUP(A117,'ESO zone names'!$A$2:$F$9999,5,FALSE)</f>
        <v>Softloam Cavern</v>
      </c>
      <c r="F117" s="4" t="str">
        <f>VLOOKUP(A117,'ESO zone names'!$A$2:$F$9999,6,FALSE)</f>
        <v>La caverne d'humus</v>
      </c>
      <c r="G117" s="3" t="e">
        <f t="array" ref="G117">IF(OR(EXACT(A117,VALUE('ESO Dungeon constants'!$I$3:$I$100))),"X","")</f>
        <v>#VALUE!</v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25">
        <f t="shared" si="10"/>
        <v>289</v>
      </c>
      <c r="M117" s="25">
        <f t="shared" si="11"/>
        <v>41</v>
      </c>
    </row>
    <row r="118" spans="1:13" x14ac:dyDescent="0.25">
      <c r="A118" s="13">
        <v>290</v>
      </c>
      <c r="B118" s="5">
        <v>116</v>
      </c>
      <c r="C118" s="5">
        <v>41</v>
      </c>
      <c r="D118" s="4" t="str">
        <f>VLOOKUP(A118,'ESO zone names'!$A$2:$F$9999,4,FALSE)</f>
        <v>Die Flutwassergrube</v>
      </c>
      <c r="E118" s="4" t="str">
        <f>VLOOKUP(A118,'ESO zone names'!$A$2:$F$9999,5,FALSE)</f>
        <v>Hightide Hollow</v>
      </c>
      <c r="F118" s="4" t="str">
        <f>VLOOKUP(A118,'ESO zone names'!$A$2:$F$9999,6,FALSE)</f>
        <v>Le creux des marées</v>
      </c>
      <c r="G118" s="3" t="e">
        <f t="array" ref="G118">IF(OR(EXACT(A118,VALUE('ESO Dungeon constants'!$I$3:$I$100))),"X","")</f>
        <v>#VALUE!</v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25">
        <f t="shared" si="10"/>
        <v>290</v>
      </c>
      <c r="M118" s="25">
        <f t="shared" si="11"/>
        <v>41</v>
      </c>
    </row>
    <row r="119" spans="1:13" x14ac:dyDescent="0.25">
      <c r="A119" s="13">
        <v>291</v>
      </c>
      <c r="B119" s="5">
        <v>117</v>
      </c>
      <c r="C119" s="5">
        <v>41</v>
      </c>
      <c r="D119" s="4" t="str">
        <f>VLOOKUP(A119,'ESO zone names'!$A$2:$F$9999,4,FALSE)</f>
        <v>Sheogoraths Zunge</v>
      </c>
      <c r="E119" s="4" t="str">
        <f>VLOOKUP(A119,'ESO zone names'!$A$2:$F$9999,5,FALSE)</f>
        <v>Sheogorath's Tongue</v>
      </c>
      <c r="F119" s="4" t="str">
        <f>VLOOKUP(A119,'ESO zone names'!$A$2:$F$9999,6,FALSE)</f>
        <v>La langue de Shéogorath</v>
      </c>
      <c r="G119" s="3" t="e">
        <f t="array" ref="G119">IF(OR(EXACT(A119,VALUE('ESO Dungeon constants'!$I$3:$I$100))),"X","")</f>
        <v>#VALUE!</v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25">
        <f t="shared" si="10"/>
        <v>291</v>
      </c>
      <c r="M119" s="25">
        <f t="shared" si="11"/>
        <v>41</v>
      </c>
    </row>
    <row r="120" spans="1:13" x14ac:dyDescent="0.25">
      <c r="A120" s="13">
        <v>296</v>
      </c>
      <c r="B120" s="5">
        <v>118</v>
      </c>
      <c r="C120" s="5">
        <v>41</v>
      </c>
      <c r="D120" s="4" t="str">
        <f>VLOOKUP(A120,'ESO zone names'!$A$2:$F$9999,4,FALSE)</f>
        <v>Die Glutkieselmine</v>
      </c>
      <c r="E120" s="4" t="str">
        <f>VLOOKUP(A120,'ESO zone names'!$A$2:$F$9999,5,FALSE)</f>
        <v>Emberflint Mine</v>
      </c>
      <c r="F120" s="4" t="str">
        <f>VLOOKUP(A120,'ESO zone names'!$A$2:$F$9999,6,FALSE)</f>
        <v>La mine de Braisine</v>
      </c>
      <c r="G120" s="3" t="e">
        <f t="array" ref="G120">IF(OR(EXACT(A120,VALUE('ESO Dungeon constants'!$I$3:$I$100))),"X","")</f>
        <v>#VALUE!</v>
      </c>
      <c r="H120" s="3" t="str">
        <f t="shared" si="6"/>
        <v/>
      </c>
      <c r="I120" s="3" t="str">
        <f t="shared" si="7"/>
        <v>Steinfälle</v>
      </c>
      <c r="J120" s="3" t="str">
        <f t="shared" si="8"/>
        <v>Stonefalls</v>
      </c>
      <c r="K120" s="3" t="str">
        <f t="shared" si="9"/>
        <v>Les Éboulis</v>
      </c>
      <c r="L120" s="25">
        <f t="shared" si="10"/>
        <v>296</v>
      </c>
      <c r="M120" s="25">
        <f t="shared" si="11"/>
        <v>41</v>
      </c>
    </row>
    <row r="121" spans="1:13" x14ac:dyDescent="0.25">
      <c r="A121" s="13">
        <v>306</v>
      </c>
      <c r="B121" s="5">
        <v>119</v>
      </c>
      <c r="C121" s="5">
        <v>57</v>
      </c>
      <c r="D121" s="4" t="str">
        <f>VLOOKUP(A121,'ESO zone names'!$A$2:$F$9999,4,FALSE)</f>
        <v>Die Vergessenen Krypten</v>
      </c>
      <c r="E121" s="4" t="str">
        <f>VLOOKUP(A121,'ESO zone names'!$A$2:$F$9999,5,FALSE)</f>
        <v>Forgotten Crypts</v>
      </c>
      <c r="F121" s="4" t="str">
        <f>VLOOKUP(A121,'ESO zone names'!$A$2:$F$9999,6,FALSE)</f>
        <v>Les cryptes oubliées</v>
      </c>
      <c r="G121" s="3" t="e">
        <f t="array" ref="G121">IF(OR(EXACT(A121,VALUE('ESO Dungeon constants'!$I$3:$I$100))),"X","")</f>
        <v>#VALUE!</v>
      </c>
      <c r="H121" s="3" t="str">
        <f t="shared" si="6"/>
        <v/>
      </c>
      <c r="I121" s="3" t="str">
        <f t="shared" si="7"/>
        <v>Deshaan</v>
      </c>
      <c r="J121" s="3" t="str">
        <f t="shared" si="8"/>
        <v>Deshaan</v>
      </c>
      <c r="K121" s="3" t="str">
        <f t="shared" si="9"/>
        <v>Deshaan</v>
      </c>
      <c r="L121" s="25">
        <f t="shared" si="10"/>
        <v>306</v>
      </c>
      <c r="M121" s="25">
        <f t="shared" si="11"/>
        <v>57</v>
      </c>
    </row>
    <row r="122" spans="1:13" x14ac:dyDescent="0.25">
      <c r="A122" s="13">
        <v>308</v>
      </c>
      <c r="B122" s="5">
        <v>120</v>
      </c>
      <c r="C122" s="5">
        <v>104</v>
      </c>
      <c r="D122" s="4" t="str">
        <f>VLOOKUP(A122,'ESO zone names'!$A$2:$F$9999,4,FALSE)</f>
        <v>Die Verlorene Stadt der Na-Totambu</v>
      </c>
      <c r="E122" s="4" t="str">
        <f>VLOOKUP(A122,'ESO zone names'!$A$2:$F$9999,5,FALSE)</f>
        <v>Lost City of the Na-Totambu</v>
      </c>
      <c r="F122" s="4" t="str">
        <f>VLOOKUP(A122,'ESO zone names'!$A$2:$F$9999,6,FALSE)</f>
        <v>La cité perdue de Na-Totambu</v>
      </c>
      <c r="G122" s="3" t="e">
        <f t="array" ref="G122">IF(OR(EXACT(A122,VALUE('ESO Dungeon constants'!$I$3:$I$100))),"X","")</f>
        <v>#VALUE!</v>
      </c>
      <c r="H122" s="3" t="str">
        <f t="shared" si="6"/>
        <v/>
      </c>
      <c r="I122" s="3" t="str">
        <f t="shared" si="7"/>
        <v>Die Alik'r-Wüste</v>
      </c>
      <c r="J122" s="3" t="str">
        <f t="shared" si="8"/>
        <v>Alik'r Desert</v>
      </c>
      <c r="K122" s="3" t="str">
        <f t="shared" si="9"/>
        <v>Le désert d'Alik'r</v>
      </c>
      <c r="L122" s="25">
        <f t="shared" si="10"/>
        <v>308</v>
      </c>
      <c r="M122" s="25">
        <f t="shared" si="11"/>
        <v>104</v>
      </c>
    </row>
    <row r="123" spans="1:13" x14ac:dyDescent="0.25">
      <c r="A123" s="13">
        <v>309</v>
      </c>
      <c r="B123" s="5">
        <v>121</v>
      </c>
      <c r="C123" s="5">
        <v>3</v>
      </c>
      <c r="D123" s="4" t="str">
        <f>VLOOKUP(A123,'ESO zone names'!$A$2:$F$9999,4,FALSE)</f>
        <v>Der ilessanische Turm</v>
      </c>
      <c r="E123" s="4" t="str">
        <f>VLOOKUP(A123,'ESO zone names'!$A$2:$F$9999,5,FALSE)</f>
        <v>Ilessan Tower</v>
      </c>
      <c r="F123" s="4" t="str">
        <f>VLOOKUP(A123,'ESO zone names'!$A$2:$F$9999,6,FALSE)</f>
        <v>La tour d'Ilessan</v>
      </c>
      <c r="G123" s="3" t="e">
        <f t="array" ref="G123">IF(OR(EXACT(A123,VALUE('ESO Dungeon constants'!$I$3:$I$100))),"X","")</f>
        <v>#VALUE!</v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25">
        <f t="shared" si="10"/>
        <v>309</v>
      </c>
      <c r="M123" s="25">
        <f t="shared" si="11"/>
        <v>3</v>
      </c>
    </row>
    <row r="124" spans="1:13" x14ac:dyDescent="0.25">
      <c r="A124" s="13">
        <v>310</v>
      </c>
      <c r="B124" s="5">
        <v>122</v>
      </c>
      <c r="C124" s="5">
        <v>3</v>
      </c>
      <c r="D124" s="4" t="str">
        <f>VLOOKUP(A124,'ESO zone names'!$A$2:$F$9999,4,FALSE)</f>
        <v>Silumm</v>
      </c>
      <c r="E124" s="4" t="str">
        <f>VLOOKUP(A124,'ESO zone names'!$A$2:$F$9999,5,FALSE)</f>
        <v>Silumm</v>
      </c>
      <c r="F124" s="4" t="str">
        <f>VLOOKUP(A124,'ESO zone names'!$A$2:$F$9999,6,FALSE)</f>
        <v>Silumm</v>
      </c>
      <c r="G124" s="3" t="e">
        <f t="array" ref="G124">IF(OR(EXACT(A124,VALUE('ESO Dungeon constants'!$I$3:$I$100))),"X","")</f>
        <v>#VALUE!</v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25">
        <f t="shared" si="10"/>
        <v>310</v>
      </c>
      <c r="M124" s="25">
        <f t="shared" si="11"/>
        <v>3</v>
      </c>
    </row>
    <row r="125" spans="1:13" x14ac:dyDescent="0.25">
      <c r="A125" s="13">
        <v>311</v>
      </c>
      <c r="B125" s="5">
        <v>123</v>
      </c>
      <c r="C125" s="5">
        <v>3</v>
      </c>
      <c r="D125" s="4" t="str">
        <f>VLOOKUP(A125,'ESO zone names'!$A$2:$F$9999,4,FALSE)</f>
        <v>Die Minen von Khuras</v>
      </c>
      <c r="E125" s="4" t="str">
        <f>VLOOKUP(A125,'ESO zone names'!$A$2:$F$9999,5,FALSE)</f>
        <v>The Mines of Khuras</v>
      </c>
      <c r="F125" s="4" t="str">
        <f>VLOOKUP(A125,'ESO zone names'!$A$2:$F$9999,6,FALSE)</f>
        <v>Les mines de Khuras</v>
      </c>
      <c r="G125" s="3" t="e">
        <f t="array" ref="G125">IF(OR(EXACT(A125,VALUE('ESO Dungeon constants'!$I$3:$I$100))),"X","")</f>
        <v>#VALUE!</v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25">
        <f t="shared" si="10"/>
        <v>311</v>
      </c>
      <c r="M125" s="25">
        <f t="shared" si="11"/>
        <v>3</v>
      </c>
    </row>
    <row r="126" spans="1:13" x14ac:dyDescent="0.25">
      <c r="A126" s="13">
        <v>312</v>
      </c>
      <c r="B126" s="5">
        <v>124</v>
      </c>
      <c r="C126" s="5">
        <v>3</v>
      </c>
      <c r="D126" s="4" t="str">
        <f>VLOOKUP(A126,'ESO zone names'!$A$2:$F$9999,4,FALSE)</f>
        <v>Enduum</v>
      </c>
      <c r="E126" s="4" t="str">
        <f>VLOOKUP(A126,'ESO zone names'!$A$2:$F$9999,5,FALSE)</f>
        <v>Enduum</v>
      </c>
      <c r="F126" s="4" t="str">
        <f>VLOOKUP(A126,'ESO zone names'!$A$2:$F$9999,6,FALSE)</f>
        <v>Enduum</v>
      </c>
      <c r="G126" s="3" t="e">
        <f t="array" ref="G126">IF(OR(EXACT(A126,VALUE('ESO Dungeon constants'!$I$3:$I$100))),"X","")</f>
        <v>#VALUE!</v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25">
        <f t="shared" si="10"/>
        <v>312</v>
      </c>
      <c r="M126" s="25">
        <f t="shared" si="11"/>
        <v>3</v>
      </c>
    </row>
    <row r="127" spans="1:13" x14ac:dyDescent="0.25">
      <c r="A127" s="13">
        <v>313</v>
      </c>
      <c r="B127" s="5">
        <v>125</v>
      </c>
      <c r="C127" s="5">
        <v>3</v>
      </c>
      <c r="D127" s="4" t="str">
        <f>VLOOKUP(A127,'ESO zone names'!$A$2:$F$9999,4,FALSE)</f>
        <v>Die Ebenerzgruft</v>
      </c>
      <c r="E127" s="4" t="str">
        <f>VLOOKUP(A127,'ESO zone names'!$A$2:$F$9999,5,FALSE)</f>
        <v>Ebon Crypt</v>
      </c>
      <c r="F127" s="4" t="str">
        <f>VLOOKUP(A127,'ESO zone names'!$A$2:$F$9999,6,FALSE)</f>
        <v>La crypte d'ébène</v>
      </c>
      <c r="G127" s="3" t="e">
        <f t="array" ref="G127">IF(OR(EXACT(A127,VALUE('ESO Dungeon constants'!$I$3:$I$100))),"X","")</f>
        <v>#VALUE!</v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25">
        <f t="shared" si="10"/>
        <v>313</v>
      </c>
      <c r="M127" s="25">
        <f t="shared" si="11"/>
        <v>3</v>
      </c>
    </row>
    <row r="128" spans="1:13" x14ac:dyDescent="0.25">
      <c r="A128" s="13">
        <v>314</v>
      </c>
      <c r="B128" s="5">
        <v>126</v>
      </c>
      <c r="C128" s="5">
        <v>3</v>
      </c>
      <c r="D128" s="4" t="str">
        <f>VLOOKUP(A128,'ESO zone names'!$A$2:$F$9999,4,FALSE)</f>
        <v>Die Feste Gruftwacht</v>
      </c>
      <c r="E128" s="4" t="str">
        <f>VLOOKUP(A128,'ESO zone names'!$A$2:$F$9999,5,FALSE)</f>
        <v>Cryptwatch Fort</v>
      </c>
      <c r="F128" s="4" t="str">
        <f>VLOOKUP(A128,'ESO zone names'!$A$2:$F$9999,6,FALSE)</f>
        <v>Le fort de Veillecaveau</v>
      </c>
      <c r="G128" s="3" t="e">
        <f t="array" ref="G128">IF(OR(EXACT(A128,VALUE('ESO Dungeon constants'!$I$3:$I$100))),"X","")</f>
        <v>#VALUE!</v>
      </c>
      <c r="H128" s="3" t="str">
        <f t="shared" si="6"/>
        <v/>
      </c>
      <c r="I128" s="3" t="str">
        <f t="shared" si="7"/>
        <v>Glenumbra</v>
      </c>
      <c r="J128" s="3" t="str">
        <f t="shared" si="8"/>
        <v>Glenumbra</v>
      </c>
      <c r="K128" s="3" t="str">
        <f t="shared" si="9"/>
        <v>La Glénumbrie</v>
      </c>
      <c r="L128" s="25">
        <f t="shared" si="10"/>
        <v>314</v>
      </c>
      <c r="M128" s="25">
        <f t="shared" si="11"/>
        <v>3</v>
      </c>
    </row>
    <row r="129" spans="1:13" x14ac:dyDescent="0.25">
      <c r="A129" s="13">
        <v>315</v>
      </c>
      <c r="B129" s="5">
        <v>127</v>
      </c>
      <c r="C129" s="5">
        <v>19</v>
      </c>
      <c r="D129" s="4" t="str">
        <f>VLOOKUP(A129,'ESO zone names'!$A$2:$F$9999,4,FALSE)</f>
        <v>Die Falbhafenwacht</v>
      </c>
      <c r="E129" s="4" t="str">
        <f>VLOOKUP(A129,'ESO zone names'!$A$2:$F$9999,5,FALSE)</f>
        <v>Portdun Watch</v>
      </c>
      <c r="F129" s="4" t="str">
        <f>VLOOKUP(A129,'ESO zone names'!$A$2:$F$9999,6,FALSE)</f>
        <v>La vigie de Beigeport</v>
      </c>
      <c r="G129" s="3" t="e">
        <f t="array" ref="G129">IF(OR(EXACT(A129,VALUE('ESO Dungeon constants'!$I$3:$I$100))),"X","")</f>
        <v>#VALUE!</v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25">
        <f t="shared" si="10"/>
        <v>315</v>
      </c>
      <c r="M129" s="25">
        <f t="shared" si="11"/>
        <v>19</v>
      </c>
    </row>
    <row r="130" spans="1:13" x14ac:dyDescent="0.25">
      <c r="A130" s="13">
        <v>316</v>
      </c>
      <c r="B130" s="5">
        <v>128</v>
      </c>
      <c r="C130" s="5">
        <v>19</v>
      </c>
      <c r="D130" s="4" t="str">
        <f>VLOOKUP(A130,'ESO zone names'!$A$2:$F$9999,4,FALSE)</f>
        <v>Die Mine von Koeglin</v>
      </c>
      <c r="E130" s="4" t="str">
        <f>VLOOKUP(A130,'ESO zone names'!$A$2:$F$9999,5,FALSE)</f>
        <v>Koeglin Mine</v>
      </c>
      <c r="F130" s="4" t="str">
        <f>VLOOKUP(A130,'ESO zone names'!$A$2:$F$9999,6,FALSE)</f>
        <v>La mine de Koeglin</v>
      </c>
      <c r="G130" s="3" t="e">
        <f t="array" ref="G130">IF(OR(EXACT(A130,VALUE('ESO Dungeon constants'!$I$3:$I$100))),"X","")</f>
        <v>#VALUE!</v>
      </c>
      <c r="H130" s="3" t="str">
        <f t="shared" si="6"/>
        <v/>
      </c>
      <c r="I130" s="3" t="str">
        <f t="shared" si="7"/>
        <v>Sturmhafen</v>
      </c>
      <c r="J130" s="3" t="str">
        <f t="shared" si="8"/>
        <v>Stormhaven</v>
      </c>
      <c r="K130" s="3" t="str">
        <f t="shared" si="9"/>
        <v>Havre-tempête</v>
      </c>
      <c r="L130" s="25">
        <f t="shared" si="10"/>
        <v>316</v>
      </c>
      <c r="M130" s="25">
        <f t="shared" si="11"/>
        <v>19</v>
      </c>
    </row>
    <row r="131" spans="1:13" x14ac:dyDescent="0.25">
      <c r="A131" s="13">
        <v>317</v>
      </c>
      <c r="B131" s="5">
        <v>129</v>
      </c>
      <c r="C131" s="5">
        <v>19</v>
      </c>
      <c r="D131" s="4" t="str">
        <f>VLOOKUP(A131,'ESO zone names'!$A$2:$F$9999,4,FALSE)</f>
        <v>Die Katakomben der Ausgestoßenen</v>
      </c>
      <c r="E131" s="4" t="str">
        <f>VLOOKUP(A131,'ESO zone names'!$A$2:$F$9999,5,FALSE)</f>
        <v>Pariah Catacombs</v>
      </c>
      <c r="F131" s="4" t="str">
        <f>VLOOKUP(A131,'ESO zone names'!$A$2:$F$9999,6,FALSE)</f>
        <v>Les catacombes du Paria</v>
      </c>
      <c r="G131" s="3" t="e">
        <f t="array" ref="G131">IF(OR(EXACT(A131,VALUE('ESO Dungeon constants'!$I$3:$I$100))),"X","")</f>
        <v>#VALUE!</v>
      </c>
      <c r="H131" s="3" t="str">
        <f t="shared" si="6"/>
        <v/>
      </c>
      <c r="I131" s="3" t="str">
        <f t="shared" si="7"/>
        <v>Sturmhafen</v>
      </c>
      <c r="J131" s="3" t="str">
        <f t="shared" si="8"/>
        <v>Stormhaven</v>
      </c>
      <c r="K131" s="3" t="str">
        <f t="shared" si="9"/>
        <v>Havre-tempête</v>
      </c>
      <c r="L131" s="25">
        <f t="shared" si="10"/>
        <v>317</v>
      </c>
      <c r="M131" s="25">
        <f t="shared" si="11"/>
        <v>19</v>
      </c>
    </row>
    <row r="132" spans="1:13" x14ac:dyDescent="0.25">
      <c r="A132" s="13">
        <v>318</v>
      </c>
      <c r="B132" s="5">
        <v>130</v>
      </c>
      <c r="C132" s="5">
        <v>19</v>
      </c>
      <c r="D132" s="4" t="str">
        <f>VLOOKUP(A132,'ESO zone names'!$A$2:$F$9999,4,FALSE)</f>
        <v>Farangels Verweilen</v>
      </c>
      <c r="E132" s="4" t="str">
        <f>VLOOKUP(A132,'ESO zone names'!$A$2:$F$9999,5,FALSE)</f>
        <v>Farangel's Delve</v>
      </c>
      <c r="F132" s="4" t="str">
        <f>VLOOKUP(A132,'ESO zone names'!$A$2:$F$9999,6,FALSE)</f>
        <v>La galerie de Farangel</v>
      </c>
      <c r="G132" s="3" t="e">
        <f t="array" ref="G132">IF(OR(EXACT(A132,VALUE('ESO Dungeon constants'!$I$3:$I$100))),"X","")</f>
        <v>#VALUE!</v>
      </c>
      <c r="H132" s="3" t="str">
        <f t="shared" ref="H132:H195" si="12">IF(EXACT(A132,C132),"X","")</f>
        <v/>
      </c>
      <c r="I132" s="3" t="str">
        <f t="shared" ref="I132:I195" si="13">IF(A132&lt;&gt;C132,VLOOKUP(C132,$A$3:$D$9999,4,FALSE),"")</f>
        <v>Sturmhafen</v>
      </c>
      <c r="J132" s="3" t="str">
        <f t="shared" ref="J132:J195" si="14">IF(A132&lt;&gt;C132,VLOOKUP(C132,$A$3:$E$9999,5,FALSE),"")</f>
        <v>Stormhaven</v>
      </c>
      <c r="K132" s="3" t="str">
        <f t="shared" ref="K132:K195" si="15">IF(A132&lt;&gt;C132,VLOOKUP(C132,$A$3:$F$9999,6,FALSE),"")</f>
        <v>Havre-tempête</v>
      </c>
      <c r="L132" s="25">
        <f t="shared" ref="L132:L195" si="16">A132</f>
        <v>318</v>
      </c>
      <c r="M132" s="25">
        <f t="shared" ref="M132:M195" si="17">C132</f>
        <v>19</v>
      </c>
    </row>
    <row r="133" spans="1:13" x14ac:dyDescent="0.25">
      <c r="A133" s="13">
        <v>319</v>
      </c>
      <c r="B133" s="5">
        <v>131</v>
      </c>
      <c r="C133" s="5">
        <v>19</v>
      </c>
      <c r="D133" s="4" t="str">
        <f>VLOOKUP(A133,'ESO zone names'!$A$2:$F$9999,4,FALSE)</f>
        <v>Die Bärenprankenmine</v>
      </c>
      <c r="E133" s="4" t="str">
        <f>VLOOKUP(A133,'ESO zone names'!$A$2:$F$9999,5,FALSE)</f>
        <v>Bearclaw Mine</v>
      </c>
      <c r="F133" s="4" t="str">
        <f>VLOOKUP(A133,'ESO zone names'!$A$2:$F$9999,6,FALSE)</f>
        <v>La mine d'Ursegriffe</v>
      </c>
      <c r="G133" s="3" t="e">
        <f t="array" ref="G133">IF(OR(EXACT(A133,VALUE('ESO Dungeon constants'!$I$3:$I$100))),"X","")</f>
        <v>#VALUE!</v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25">
        <f t="shared" si="16"/>
        <v>319</v>
      </c>
      <c r="M133" s="25">
        <f t="shared" si="17"/>
        <v>19</v>
      </c>
    </row>
    <row r="134" spans="1:13" x14ac:dyDescent="0.25">
      <c r="A134" s="13">
        <v>320</v>
      </c>
      <c r="B134" s="5">
        <v>132</v>
      </c>
      <c r="C134" s="5">
        <v>19</v>
      </c>
      <c r="D134" s="4" t="str">
        <f>VLOOKUP(A134,'ESO zone names'!$A$2:$F$9999,4,FALSE)</f>
        <v>Die Ruinen von Norvulk</v>
      </c>
      <c r="E134" s="4" t="str">
        <f>VLOOKUP(A134,'ESO zone names'!$A$2:$F$9999,5,FALSE)</f>
        <v>Norvulk Ruins</v>
      </c>
      <c r="F134" s="4" t="str">
        <f>VLOOKUP(A134,'ESO zone names'!$A$2:$F$9999,6,FALSE)</f>
        <v>Les ruines de Norvulk</v>
      </c>
      <c r="G134" s="3" t="e">
        <f t="array" ref="G134">IF(OR(EXACT(A134,VALUE('ESO Dungeon constants'!$I$3:$I$100))),"X","")</f>
        <v>#VALUE!</v>
      </c>
      <c r="H134" s="3" t="str">
        <f t="shared" si="12"/>
        <v/>
      </c>
      <c r="I134" s="3" t="str">
        <f t="shared" si="13"/>
        <v>Sturmhafen</v>
      </c>
      <c r="J134" s="3" t="str">
        <f t="shared" si="14"/>
        <v>Stormhaven</v>
      </c>
      <c r="K134" s="3" t="str">
        <f t="shared" si="15"/>
        <v>Havre-tempête</v>
      </c>
      <c r="L134" s="25">
        <f t="shared" si="16"/>
        <v>320</v>
      </c>
      <c r="M134" s="25">
        <f t="shared" si="17"/>
        <v>19</v>
      </c>
    </row>
    <row r="135" spans="1:13" x14ac:dyDescent="0.25">
      <c r="A135" s="13">
        <v>321</v>
      </c>
      <c r="B135" s="5">
        <v>133</v>
      </c>
      <c r="C135" s="5">
        <v>20</v>
      </c>
      <c r="D135" s="4" t="str">
        <f>VLOOKUP(A135,'ESO zone names'!$A$2:$F$9999,4,FALSE)</f>
        <v>Die Mine von Schattenkamm</v>
      </c>
      <c r="E135" s="4" t="str">
        <f>VLOOKUP(A135,'ESO zone names'!$A$2:$F$9999,5,FALSE)</f>
        <v>Crestshade Mine</v>
      </c>
      <c r="F135" s="4" t="str">
        <f>VLOOKUP(A135,'ESO zone names'!$A$2:$F$9999,6,FALSE)</f>
        <v>La mine de Crêtombre</v>
      </c>
      <c r="G135" s="3" t="e">
        <f t="array" ref="G135">IF(OR(EXACT(A135,VALUE('ESO Dungeon constants'!$I$3:$I$100))),"X","")</f>
        <v>#VALUE!</v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25">
        <f t="shared" si="16"/>
        <v>321</v>
      </c>
      <c r="M135" s="25">
        <f t="shared" si="17"/>
        <v>20</v>
      </c>
    </row>
    <row r="136" spans="1:13" x14ac:dyDescent="0.25">
      <c r="A136" s="13">
        <v>322</v>
      </c>
      <c r="B136" s="5">
        <v>134</v>
      </c>
      <c r="C136" s="5">
        <v>20</v>
      </c>
      <c r="D136" s="4" t="str">
        <f>VLOOKUP(A136,'ESO zone names'!$A$2:$F$9999,4,FALSE)</f>
        <v>Die Deckblattkatakomben</v>
      </c>
      <c r="E136" s="4" t="str">
        <f>VLOOKUP(A136,'ESO zone names'!$A$2:$F$9999,5,FALSE)</f>
        <v>Flyleaf Catacombs</v>
      </c>
      <c r="F136" s="4" t="str">
        <f>VLOOKUP(A136,'ESO zone names'!$A$2:$F$9999,6,FALSE)</f>
        <v>Les catacombes de Gardecouleur</v>
      </c>
      <c r="G136" s="3" t="e">
        <f t="array" ref="G136">IF(OR(EXACT(A136,VALUE('ESO Dungeon constants'!$I$3:$I$100))),"X","")</f>
        <v>#VALUE!</v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25">
        <f t="shared" si="16"/>
        <v>322</v>
      </c>
      <c r="M136" s="25">
        <f t="shared" si="17"/>
        <v>20</v>
      </c>
    </row>
    <row r="137" spans="1:13" x14ac:dyDescent="0.25">
      <c r="A137" s="13">
        <v>323</v>
      </c>
      <c r="B137" s="5">
        <v>135</v>
      </c>
      <c r="C137" s="5">
        <v>20</v>
      </c>
      <c r="D137" s="4" t="str">
        <f>VLOOKUP(A137,'ESO zone names'!$A$2:$F$9999,4,FALSE)</f>
        <v>Die Kummerkrypta</v>
      </c>
      <c r="E137" s="4" t="str">
        <f>VLOOKUP(A137,'ESO zone names'!$A$2:$F$9999,5,FALSE)</f>
        <v>Tribulation Crypt</v>
      </c>
      <c r="F137" s="4" t="str">
        <f>VLOOKUP(A137,'ESO zone names'!$A$2:$F$9999,6,FALSE)</f>
        <v>La crypte des tribulations</v>
      </c>
      <c r="G137" s="3" t="e">
        <f t="array" ref="G137">IF(OR(EXACT(A137,VALUE('ESO Dungeon constants'!$I$3:$I$100))),"X","")</f>
        <v>#VALUE!</v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25">
        <f t="shared" si="16"/>
        <v>323</v>
      </c>
      <c r="M137" s="25">
        <f t="shared" si="17"/>
        <v>20</v>
      </c>
    </row>
    <row r="138" spans="1:13" x14ac:dyDescent="0.25">
      <c r="A138" s="13">
        <v>324</v>
      </c>
      <c r="B138" s="5">
        <v>136</v>
      </c>
      <c r="C138" s="5">
        <v>20</v>
      </c>
      <c r="D138" s="4" t="str">
        <f>VLOOKUP(A138,'ESO zone names'!$A$2:$F$9999,4,FALSE)</f>
        <v>Die Ruinen von Orkfinger</v>
      </c>
      <c r="E138" s="4" t="str">
        <f>VLOOKUP(A138,'ESO zone names'!$A$2:$F$9999,5,FALSE)</f>
        <v>Orc's Finger Ruins</v>
      </c>
      <c r="F138" s="4" t="str">
        <f>VLOOKUP(A138,'ESO zone names'!$A$2:$F$9999,6,FALSE)</f>
        <v>Les ruines du Doigt d'Orque</v>
      </c>
      <c r="G138" s="3" t="e">
        <f t="array" ref="G138">IF(OR(EXACT(A138,VALUE('ESO Dungeon constants'!$I$3:$I$100))),"X","")</f>
        <v>#VALUE!</v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25">
        <f t="shared" si="16"/>
        <v>324</v>
      </c>
      <c r="M138" s="25">
        <f t="shared" si="17"/>
        <v>20</v>
      </c>
    </row>
    <row r="139" spans="1:13" x14ac:dyDescent="0.25">
      <c r="A139" s="13">
        <v>325</v>
      </c>
      <c r="B139" s="5">
        <v>137</v>
      </c>
      <c r="C139" s="5">
        <v>20</v>
      </c>
      <c r="D139" s="4" t="str">
        <f>VLOOKUP(A139,'ESO zone names'!$A$2:$F$9999,4,FALSE)</f>
        <v>Die Ruinen von Erokii</v>
      </c>
      <c r="E139" s="4" t="str">
        <f>VLOOKUP(A139,'ESO zone names'!$A$2:$F$9999,5,FALSE)</f>
        <v>Erokii Ruins</v>
      </c>
      <c r="F139" s="4" t="str">
        <f>VLOOKUP(A139,'ESO zone names'!$A$2:$F$9999,6,FALSE)</f>
        <v>Les ruines d'Erokii</v>
      </c>
      <c r="G139" s="3" t="e">
        <f t="array" ref="G139">IF(OR(EXACT(A139,VALUE('ESO Dungeon constants'!$I$3:$I$100))),"X","")</f>
        <v>#VALUE!</v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25">
        <f t="shared" si="16"/>
        <v>325</v>
      </c>
      <c r="M139" s="25">
        <f t="shared" si="17"/>
        <v>20</v>
      </c>
    </row>
    <row r="140" spans="1:13" x14ac:dyDescent="0.25">
      <c r="A140" s="13">
        <v>326</v>
      </c>
      <c r="B140" s="5">
        <v>138</v>
      </c>
      <c r="C140" s="5">
        <v>20</v>
      </c>
      <c r="D140" s="4" t="str">
        <f>VLOOKUP(A140,'ESO zone names'!$A$2:$F$9999,4,FALSE)</f>
        <v>Hildunes geheime Zuflucht</v>
      </c>
      <c r="E140" s="4" t="str">
        <f>VLOOKUP(A140,'ESO zone names'!$A$2:$F$9999,5,FALSE)</f>
        <v>Hildune's Secret Refuge</v>
      </c>
      <c r="F140" s="4" t="str">
        <f>VLOOKUP(A140,'ESO zone names'!$A$2:$F$9999,6,FALSE)</f>
        <v>Le refuge secret d'Hildune</v>
      </c>
      <c r="G140" s="3" t="e">
        <f t="array" ref="G140">IF(OR(EXACT(A140,VALUE('ESO Dungeon constants'!$I$3:$I$100))),"X","")</f>
        <v>#VALUE!</v>
      </c>
      <c r="H140" s="3" t="str">
        <f t="shared" si="12"/>
        <v/>
      </c>
      <c r="I140" s="3" t="str">
        <f t="shared" si="13"/>
        <v>Kluftspitze</v>
      </c>
      <c r="J140" s="3" t="str">
        <f t="shared" si="14"/>
        <v>Rivenspire</v>
      </c>
      <c r="K140" s="3" t="str">
        <f t="shared" si="15"/>
        <v>Fendretour</v>
      </c>
      <c r="L140" s="25">
        <f t="shared" si="16"/>
        <v>326</v>
      </c>
      <c r="M140" s="25">
        <f t="shared" si="17"/>
        <v>20</v>
      </c>
    </row>
    <row r="141" spans="1:13" x14ac:dyDescent="0.25">
      <c r="A141" s="13">
        <v>327</v>
      </c>
      <c r="B141" s="5">
        <v>139</v>
      </c>
      <c r="C141" s="5">
        <v>104</v>
      </c>
      <c r="D141" s="4" t="str">
        <f>VLOOKUP(A141,'ESO zone names'!$A$2:$F$9999,4,FALSE)</f>
        <v>Santaki</v>
      </c>
      <c r="E141" s="4" t="str">
        <f>VLOOKUP(A141,'ESO zone names'!$A$2:$F$9999,5,FALSE)</f>
        <v>Santaki</v>
      </c>
      <c r="F141" s="4" t="str">
        <f>VLOOKUP(A141,'ESO zone names'!$A$2:$F$9999,6,FALSE)</f>
        <v>Santaki</v>
      </c>
      <c r="G141" s="3" t="e">
        <f t="array" ref="G141">IF(OR(EXACT(A141,VALUE('ESO Dungeon constants'!$I$3:$I$100))),"X","")</f>
        <v>#VALUE!</v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25">
        <f t="shared" si="16"/>
        <v>327</v>
      </c>
      <c r="M141" s="25">
        <f t="shared" si="17"/>
        <v>104</v>
      </c>
    </row>
    <row r="142" spans="1:13" x14ac:dyDescent="0.25">
      <c r="A142" s="13">
        <v>328</v>
      </c>
      <c r="B142" s="5">
        <v>140</v>
      </c>
      <c r="C142" s="5">
        <v>104</v>
      </c>
      <c r="D142" s="4" t="str">
        <f>VLOOKUP(A142,'ESO zone names'!$A$2:$F$9999,4,FALSE)</f>
        <v>Die Mine von Divads Verdruss</v>
      </c>
      <c r="E142" s="4" t="str">
        <f>VLOOKUP(A142,'ESO zone names'!$A$2:$F$9999,5,FALSE)</f>
        <v>Divad's Chagrin Mine</v>
      </c>
      <c r="F142" s="4" t="str">
        <f>VLOOKUP(A142,'ESO zone names'!$A$2:$F$9999,6,FALSE)</f>
        <v>La mine du chagrin de Divad</v>
      </c>
      <c r="G142" s="3" t="e">
        <f t="array" ref="G142">IF(OR(EXACT(A142,VALUE('ESO Dungeon constants'!$I$3:$I$100))),"X","")</f>
        <v>#VALUE!</v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25">
        <f t="shared" si="16"/>
        <v>328</v>
      </c>
      <c r="M142" s="25">
        <f t="shared" si="17"/>
        <v>104</v>
      </c>
    </row>
    <row r="143" spans="1:13" x14ac:dyDescent="0.25">
      <c r="A143" s="13">
        <v>329</v>
      </c>
      <c r="B143" s="5">
        <v>141</v>
      </c>
      <c r="C143" s="5">
        <v>104</v>
      </c>
      <c r="D143" s="4" t="str">
        <f>VLOOKUP(A143,'ESO zone names'!$A$2:$F$9999,4,FALSE)</f>
        <v>Aldunz</v>
      </c>
      <c r="E143" s="4" t="str">
        <f>VLOOKUP(A143,'ESO zone names'!$A$2:$F$9999,5,FALSE)</f>
        <v>Aldunz</v>
      </c>
      <c r="F143" s="4" t="str">
        <f>VLOOKUP(A143,'ESO zone names'!$A$2:$F$9999,6,FALSE)</f>
        <v>Aldunz</v>
      </c>
      <c r="G143" s="3" t="e">
        <f t="array" ref="G143">IF(OR(EXACT(A143,VALUE('ESO Dungeon constants'!$I$3:$I$100))),"X","")</f>
        <v>#VALUE!</v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25">
        <f t="shared" si="16"/>
        <v>329</v>
      </c>
      <c r="M143" s="25">
        <f t="shared" si="17"/>
        <v>104</v>
      </c>
    </row>
    <row r="144" spans="1:13" x14ac:dyDescent="0.25">
      <c r="A144" s="13">
        <v>330</v>
      </c>
      <c r="B144" s="5">
        <v>142</v>
      </c>
      <c r="C144" s="5">
        <v>104</v>
      </c>
      <c r="D144" s="4" t="str">
        <f>VLOOKUP(A144,'ESO zone names'!$A$2:$F$9999,4,FALSE)</f>
        <v>Die Kaltfelsgrabungen</v>
      </c>
      <c r="E144" s="4" t="str">
        <f>VLOOKUP(A144,'ESO zone names'!$A$2:$F$9999,5,FALSE)</f>
        <v>Coldrock Diggings</v>
      </c>
      <c r="F144" s="4" t="str">
        <f>VLOOKUP(A144,'ESO zone names'!$A$2:$F$9999,6,FALSE)</f>
        <v>Les excavations de Froideroche</v>
      </c>
      <c r="G144" s="3" t="e">
        <f t="array" ref="G144">IF(OR(EXACT(A144,VALUE('ESO Dungeon constants'!$I$3:$I$100))),"X","")</f>
        <v>#VALUE!</v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25">
        <f t="shared" si="16"/>
        <v>330</v>
      </c>
      <c r="M144" s="25">
        <f t="shared" si="17"/>
        <v>104</v>
      </c>
    </row>
    <row r="145" spans="1:13" x14ac:dyDescent="0.25">
      <c r="A145" s="13">
        <v>331</v>
      </c>
      <c r="B145" s="5">
        <v>143</v>
      </c>
      <c r="C145" s="5">
        <v>104</v>
      </c>
      <c r="D145" s="4" t="str">
        <f>VLOOKUP(A145,'ESO zone names'!$A$2:$F$9999,4,FALSE)</f>
        <v>Die sandumtoste Mine</v>
      </c>
      <c r="E145" s="4" t="str">
        <f>VLOOKUP(A145,'ESO zone names'!$A$2:$F$9999,5,FALSE)</f>
        <v>Sandblown Mine</v>
      </c>
      <c r="F145" s="4" t="str">
        <f>VLOOKUP(A145,'ESO zone names'!$A$2:$F$9999,6,FALSE)</f>
        <v>La mine des Décapés</v>
      </c>
      <c r="G145" s="3" t="e">
        <f t="array" ref="G145">IF(OR(EXACT(A145,VALUE('ESO Dungeon constants'!$I$3:$I$100))),"X","")</f>
        <v>#VALUE!</v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25">
        <f t="shared" si="16"/>
        <v>331</v>
      </c>
      <c r="M145" s="25">
        <f t="shared" si="17"/>
        <v>104</v>
      </c>
    </row>
    <row r="146" spans="1:13" x14ac:dyDescent="0.25">
      <c r="A146" s="13">
        <v>332</v>
      </c>
      <c r="B146" s="5">
        <v>144</v>
      </c>
      <c r="C146" s="5">
        <v>104</v>
      </c>
      <c r="D146" s="4" t="str">
        <f>VLOOKUP(A146,'ESO zone names'!$A$2:$F$9999,4,FALSE)</f>
        <v>Yldzuun</v>
      </c>
      <c r="E146" s="4" t="str">
        <f>VLOOKUP(A146,'ESO zone names'!$A$2:$F$9999,5,FALSE)</f>
        <v>Yldzuun</v>
      </c>
      <c r="F146" s="4" t="str">
        <f>VLOOKUP(A146,'ESO zone names'!$A$2:$F$9999,6,FALSE)</f>
        <v>Yldzuun</v>
      </c>
      <c r="G146" s="3" t="e">
        <f t="array" ref="G146">IF(OR(EXACT(A146,VALUE('ESO Dungeon constants'!$I$3:$I$100))),"X","")</f>
        <v>#VALUE!</v>
      </c>
      <c r="H146" s="3" t="str">
        <f t="shared" si="12"/>
        <v/>
      </c>
      <c r="I146" s="3" t="str">
        <f t="shared" si="13"/>
        <v>Die Alik'r-Wüste</v>
      </c>
      <c r="J146" s="3" t="str">
        <f t="shared" si="14"/>
        <v>Alik'r Desert</v>
      </c>
      <c r="K146" s="3" t="str">
        <f t="shared" si="15"/>
        <v>Le désert d'Alik'r</v>
      </c>
      <c r="L146" s="25">
        <f t="shared" si="16"/>
        <v>332</v>
      </c>
      <c r="M146" s="25">
        <f t="shared" si="17"/>
        <v>104</v>
      </c>
    </row>
    <row r="147" spans="1:13" x14ac:dyDescent="0.25">
      <c r="A147" s="13">
        <v>333</v>
      </c>
      <c r="B147" s="5">
        <v>145</v>
      </c>
      <c r="C147" s="5">
        <v>92</v>
      </c>
      <c r="D147" s="4" t="str">
        <f>VLOOKUP(A147,'ESO zone names'!$A$2:$F$9999,4,FALSE)</f>
        <v>Torogstrotz</v>
      </c>
      <c r="E147" s="4" t="str">
        <f>VLOOKUP(A147,'ESO zone names'!$A$2:$F$9999,5,FALSE)</f>
        <v>Torog's Spite</v>
      </c>
      <c r="F147" s="4" t="str">
        <f>VLOOKUP(A147,'ESO zone names'!$A$2:$F$9999,6,FALSE)</f>
        <v>Le mépris de Torog</v>
      </c>
      <c r="G147" s="3" t="e">
        <f t="array" ref="G147">IF(OR(EXACT(A147,VALUE('ESO Dungeon constants'!$I$3:$I$100))),"X","")</f>
        <v>#VALUE!</v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25">
        <f t="shared" si="16"/>
        <v>333</v>
      </c>
      <c r="M147" s="25">
        <f t="shared" si="17"/>
        <v>92</v>
      </c>
    </row>
    <row r="148" spans="1:13" x14ac:dyDescent="0.25">
      <c r="A148" s="13">
        <v>334</v>
      </c>
      <c r="B148" s="5">
        <v>146</v>
      </c>
      <c r="C148" s="5">
        <v>92</v>
      </c>
      <c r="D148" s="4" t="str">
        <f>VLOOKUP(A148,'ESO zone names'!$A$2:$F$9999,4,FALSE)</f>
        <v>Der Trollzahnstocher</v>
      </c>
      <c r="E148" s="4" t="str">
        <f>VLOOKUP(A148,'ESO zone names'!$A$2:$F$9999,5,FALSE)</f>
        <v>Troll's Toothpick</v>
      </c>
      <c r="F148" s="4" t="str">
        <f>VLOOKUP(A148,'ESO zone names'!$A$2:$F$9999,6,FALSE)</f>
        <v>Le Cure-dents à trolls</v>
      </c>
      <c r="G148" s="3" t="e">
        <f t="array" ref="G148">IF(OR(EXACT(A148,VALUE('ESO Dungeon constants'!$I$3:$I$100))),"X","")</f>
        <v>#VALUE!</v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25">
        <f t="shared" si="16"/>
        <v>334</v>
      </c>
      <c r="M148" s="25">
        <f t="shared" si="17"/>
        <v>92</v>
      </c>
    </row>
    <row r="149" spans="1:13" x14ac:dyDescent="0.25">
      <c r="A149" s="13">
        <v>335</v>
      </c>
      <c r="B149" s="5">
        <v>147</v>
      </c>
      <c r="C149" s="5">
        <v>92</v>
      </c>
      <c r="D149" s="4" t="str">
        <f>VLOOKUP(A149,'ESO zone names'!$A$2:$F$9999,4,FALSE)</f>
        <v>Die Immergrüne Wacht</v>
      </c>
      <c r="E149" s="4" t="str">
        <f>VLOOKUP(A149,'ESO zone names'!$A$2:$F$9999,5,FALSE)</f>
        <v>Viridian Watch</v>
      </c>
      <c r="F149" s="4" t="str">
        <f>VLOOKUP(A149,'ESO zone names'!$A$2:$F$9999,6,FALSE)</f>
        <v>Le Guet viride</v>
      </c>
      <c r="G149" s="3" t="e">
        <f t="array" ref="G149">IF(OR(EXACT(A149,VALUE('ESO Dungeon constants'!$I$3:$I$100))),"X","")</f>
        <v>#VALUE!</v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25">
        <f t="shared" si="16"/>
        <v>335</v>
      </c>
      <c r="M149" s="25">
        <f t="shared" si="17"/>
        <v>92</v>
      </c>
    </row>
    <row r="150" spans="1:13" x14ac:dyDescent="0.25">
      <c r="A150" s="13">
        <v>336</v>
      </c>
      <c r="B150" s="5">
        <v>148</v>
      </c>
      <c r="C150" s="5">
        <v>92</v>
      </c>
      <c r="D150" s="4" t="str">
        <f>VLOOKUP(A150,'ESO zone names'!$A$2:$F$9999,4,FALSE)</f>
        <v>Die Krypta der Verstoßenen</v>
      </c>
      <c r="E150" s="4" t="str">
        <f>VLOOKUP(A150,'ESO zone names'!$A$2:$F$9999,5,FALSE)</f>
        <v>Crypt of the Exiles</v>
      </c>
      <c r="F150" s="4" t="str">
        <f>VLOOKUP(A150,'ESO zone names'!$A$2:$F$9999,6,FALSE)</f>
        <v>La crypte des Exilés</v>
      </c>
      <c r="G150" s="3" t="e">
        <f t="array" ref="G150">IF(OR(EXACT(A150,VALUE('ESO Dungeon constants'!$I$3:$I$100))),"X","")</f>
        <v>#VALUE!</v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25">
        <f t="shared" si="16"/>
        <v>336</v>
      </c>
      <c r="M150" s="25">
        <f t="shared" si="17"/>
        <v>92</v>
      </c>
    </row>
    <row r="151" spans="1:13" x14ac:dyDescent="0.25">
      <c r="A151" s="13">
        <v>337</v>
      </c>
      <c r="B151" s="5">
        <v>149</v>
      </c>
      <c r="C151" s="5">
        <v>92</v>
      </c>
      <c r="D151" s="4" t="str">
        <f>VLOOKUP(A151,'ESO zone names'!$A$2:$F$9999,4,FALSE)</f>
        <v>Klathzgar</v>
      </c>
      <c r="E151" s="4" t="str">
        <f>VLOOKUP(A151,'ESO zone names'!$A$2:$F$9999,5,FALSE)</f>
        <v>Klathzgar</v>
      </c>
      <c r="F151" s="4" t="str">
        <f>VLOOKUP(A151,'ESO zone names'!$A$2:$F$9999,6,FALSE)</f>
        <v>Klathzgar</v>
      </c>
      <c r="G151" s="3" t="e">
        <f t="array" ref="G151">IF(OR(EXACT(A151,VALUE('ESO Dungeon constants'!$I$3:$I$100))),"X","")</f>
        <v>#VALUE!</v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25">
        <f t="shared" si="16"/>
        <v>337</v>
      </c>
      <c r="M151" s="25">
        <f t="shared" si="17"/>
        <v>92</v>
      </c>
    </row>
    <row r="152" spans="1:13" x14ac:dyDescent="0.25">
      <c r="A152" s="13">
        <v>338</v>
      </c>
      <c r="B152" s="5">
        <v>150</v>
      </c>
      <c r="C152" s="5">
        <v>92</v>
      </c>
      <c r="D152" s="4" t="str">
        <f>VLOOKUP(A152,'ESO zone names'!$A$2:$F$9999,4,FALSE)</f>
        <v>Der Trümmersporn</v>
      </c>
      <c r="E152" s="4" t="str">
        <f>VLOOKUP(A152,'ESO zone names'!$A$2:$F$9999,5,FALSE)</f>
        <v>Rubble Butte</v>
      </c>
      <c r="F152" s="4" t="str">
        <f>VLOOKUP(A152,'ESO zone names'!$A$2:$F$9999,6,FALSE)</f>
        <v>Le Remblai des gravats</v>
      </c>
      <c r="G152" s="3" t="e">
        <f t="array" ref="G152">IF(OR(EXACT(A152,VALUE('ESO Dungeon constants'!$I$3:$I$100))),"X","")</f>
        <v>#VALUE!</v>
      </c>
      <c r="H152" s="3" t="str">
        <f t="shared" si="12"/>
        <v/>
      </c>
      <c r="I152" s="3" t="str">
        <f t="shared" si="13"/>
        <v>Bangkorai</v>
      </c>
      <c r="J152" s="3" t="str">
        <f t="shared" si="14"/>
        <v>Bangkorai</v>
      </c>
      <c r="K152" s="3" t="str">
        <f t="shared" si="15"/>
        <v>Bangkoraï</v>
      </c>
      <c r="L152" s="25">
        <f t="shared" si="16"/>
        <v>338</v>
      </c>
      <c r="M152" s="25">
        <f t="shared" si="17"/>
        <v>92</v>
      </c>
    </row>
    <row r="153" spans="1:13" x14ac:dyDescent="0.25">
      <c r="A153" s="13">
        <v>339</v>
      </c>
      <c r="B153" s="5">
        <v>151</v>
      </c>
      <c r="C153" s="5">
        <v>101</v>
      </c>
      <c r="D153" s="4" t="str">
        <f>VLOOKUP(A153,'ESO zone names'!$A$2:$F$9999,4,FALSE)</f>
        <v>Die Halle der Toten</v>
      </c>
      <c r="E153" s="4" t="str">
        <f>VLOOKUP(A153,'ESO zone names'!$A$2:$F$9999,5,FALSE)</f>
        <v>Hall of the Dead</v>
      </c>
      <c r="F153" s="4" t="str">
        <f>VLOOKUP(A153,'ESO zone names'!$A$2:$F$9999,6,FALSE)</f>
        <v>La Nécropole</v>
      </c>
      <c r="G153" s="3" t="e">
        <f t="array" ref="G153">IF(OR(EXACT(A153,VALUE('ESO Dungeon constants'!$I$3:$I$100))),"X","")</f>
        <v>#VALUE!</v>
      </c>
      <c r="H153" s="3" t="str">
        <f t="shared" si="12"/>
        <v/>
      </c>
      <c r="I153" s="3" t="str">
        <f t="shared" si="13"/>
        <v>Ostmarsch</v>
      </c>
      <c r="J153" s="3" t="str">
        <f t="shared" si="14"/>
        <v>Eastmarch</v>
      </c>
      <c r="K153" s="3" t="str">
        <f t="shared" si="15"/>
        <v>Estemarche</v>
      </c>
      <c r="L153" s="25">
        <f t="shared" si="16"/>
        <v>339</v>
      </c>
      <c r="M153" s="25">
        <f t="shared" si="17"/>
        <v>101</v>
      </c>
    </row>
    <row r="154" spans="1:13" x14ac:dyDescent="0.25">
      <c r="A154" s="13">
        <v>341</v>
      </c>
      <c r="B154" s="5">
        <v>152</v>
      </c>
      <c r="C154" s="5">
        <v>103</v>
      </c>
      <c r="D154" s="4" t="str">
        <f>VLOOKUP(A154,'ESO zone names'!$A$2:$F$9999,4,FALSE)</f>
        <v>Die Löwengrube</v>
      </c>
      <c r="E154" s="4" t="str">
        <f>VLOOKUP(A154,'ESO zone names'!$A$2:$F$9999,5,FALSE)</f>
        <v>The Lion's Den</v>
      </c>
      <c r="F154" s="4" t="str">
        <f>VLOOKUP(A154,'ESO zone names'!$A$2:$F$9999,6,FALSE)</f>
        <v>L’Antre du lion</v>
      </c>
      <c r="G154" s="3" t="e">
        <f t="array" ref="G154">IF(OR(EXACT(A154,VALUE('ESO Dungeon constants'!$I$3:$I$100))),"X","")</f>
        <v>#VALUE!</v>
      </c>
      <c r="H154" s="3" t="str">
        <f t="shared" si="12"/>
        <v/>
      </c>
      <c r="I154" s="3" t="str">
        <f t="shared" si="13"/>
        <v>Rift</v>
      </c>
      <c r="J154" s="3" t="str">
        <f t="shared" si="14"/>
        <v>The Rift</v>
      </c>
      <c r="K154" s="3" t="str">
        <f t="shared" si="15"/>
        <v>La Brèche</v>
      </c>
      <c r="L154" s="25">
        <f t="shared" si="16"/>
        <v>341</v>
      </c>
      <c r="M154" s="25">
        <f t="shared" si="17"/>
        <v>103</v>
      </c>
    </row>
    <row r="155" spans="1:13" x14ac:dyDescent="0.25">
      <c r="A155" s="13">
        <v>346</v>
      </c>
      <c r="B155" s="5">
        <v>153</v>
      </c>
      <c r="C155" s="5">
        <v>101</v>
      </c>
      <c r="D155" s="4" t="str">
        <f>VLOOKUP(A155,'ESO zone names'!$A$2:$F$9999,4,FALSE)</f>
        <v>Skuldafn</v>
      </c>
      <c r="E155" s="4" t="str">
        <f>VLOOKUP(A155,'ESO zone names'!$A$2:$F$9999,5,FALSE)</f>
        <v>Skuldafn</v>
      </c>
      <c r="F155" s="4" t="str">
        <f>VLOOKUP(A155,'ESO zone names'!$A$2:$F$9999,6,FALSE)</f>
        <v>Skuldafn</v>
      </c>
      <c r="G155" s="3" t="e">
        <f t="array" ref="G155">IF(OR(EXACT(A155,VALUE('ESO Dungeon constants'!$I$3:$I$100))),"X","")</f>
        <v>#VALUE!</v>
      </c>
      <c r="H155" s="3" t="str">
        <f t="shared" si="12"/>
        <v/>
      </c>
      <c r="I155" s="3" t="str">
        <f t="shared" si="13"/>
        <v>Ostmarsch</v>
      </c>
      <c r="J155" s="3" t="str">
        <f t="shared" si="14"/>
        <v>Eastmarch</v>
      </c>
      <c r="K155" s="3" t="str">
        <f t="shared" si="15"/>
        <v>Estemarche</v>
      </c>
      <c r="L155" s="25">
        <f t="shared" si="16"/>
        <v>346</v>
      </c>
      <c r="M155" s="25">
        <f t="shared" si="17"/>
        <v>101</v>
      </c>
    </row>
    <row r="156" spans="1:13" x14ac:dyDescent="0.25">
      <c r="A156" s="13">
        <v>347</v>
      </c>
      <c r="B156" s="5">
        <v>154</v>
      </c>
      <c r="C156" s="5">
        <v>347</v>
      </c>
      <c r="D156" s="4" t="str">
        <f>VLOOKUP(A156,'ESO zone names'!$A$2:$F$9999,4,FALSE)</f>
        <v>Kalthafen</v>
      </c>
      <c r="E156" s="4" t="str">
        <f>VLOOKUP(A156,'ESO zone names'!$A$2:$F$9999,5,FALSE)</f>
        <v>Coldharbour</v>
      </c>
      <c r="F156" s="4" t="str">
        <f>VLOOKUP(A156,'ESO zone names'!$A$2:$F$9999,6,FALSE)</f>
        <v>Havreglace</v>
      </c>
      <c r="G156" s="3" t="e">
        <f t="array" ref="G156">IF(OR(EXACT(A156,VALUE('ESO Dungeon constants'!$I$3:$I$100))),"X","")</f>
        <v>#VALUE!</v>
      </c>
      <c r="H156" s="3" t="str">
        <f t="shared" si="12"/>
        <v>X</v>
      </c>
      <c r="I156" s="3" t="str">
        <f t="shared" si="13"/>
        <v/>
      </c>
      <c r="J156" s="3" t="str">
        <f t="shared" si="14"/>
        <v/>
      </c>
      <c r="K156" s="3" t="str">
        <f t="shared" si="15"/>
        <v/>
      </c>
      <c r="L156" s="25">
        <f t="shared" si="16"/>
        <v>347</v>
      </c>
      <c r="M156" s="25">
        <f t="shared" si="17"/>
        <v>347</v>
      </c>
    </row>
    <row r="157" spans="1:13" x14ac:dyDescent="0.25">
      <c r="A157" s="13">
        <v>353</v>
      </c>
      <c r="B157" s="5">
        <v>155</v>
      </c>
      <c r="C157" s="5">
        <v>101</v>
      </c>
      <c r="D157" s="4" t="str">
        <f>VLOOKUP(A157,'ESO zone names'!$A$2:$F$9999,4,FALSE)</f>
        <v>Die Halle der Prüfungen</v>
      </c>
      <c r="E157" s="4" t="str">
        <f>VLOOKUP(A157,'ESO zone names'!$A$2:$F$9999,5,FALSE)</f>
        <v>Hall of Trials</v>
      </c>
      <c r="F157" s="4" t="str">
        <f>VLOOKUP(A157,'ESO zone names'!$A$2:$F$9999,6,FALSE)</f>
        <v>Le palais des Épreuves</v>
      </c>
      <c r="G157" s="3" t="e">
        <f t="array" ref="G157">IF(OR(EXACT(A157,VALUE('ESO Dungeon constants'!$I$3:$I$100))),"X","")</f>
        <v>#VALUE!</v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25">
        <f t="shared" si="16"/>
        <v>353</v>
      </c>
      <c r="M157" s="25">
        <f t="shared" si="17"/>
        <v>101</v>
      </c>
    </row>
    <row r="158" spans="1:13" x14ac:dyDescent="0.25">
      <c r="A158" s="13">
        <v>354</v>
      </c>
      <c r="B158" s="5">
        <v>156</v>
      </c>
      <c r="C158" s="5">
        <v>101</v>
      </c>
      <c r="D158" s="4" t="str">
        <f>VLOOKUP(A158,'ESO zone names'!$A$2:$F$9999,4,FALSE)</f>
        <v>Die Arena von Wiegenbruch</v>
      </c>
      <c r="E158" s="4" t="str">
        <f>VLOOKUP(A158,'ESO zone names'!$A$2:$F$9999,5,FALSE)</f>
        <v>Cradlecrush Arena</v>
      </c>
      <c r="F158" s="4" t="str">
        <f>VLOOKUP(A158,'ESO zone names'!$A$2:$F$9999,6,FALSE)</f>
        <v>L’arène de Berceroc</v>
      </c>
      <c r="G158" s="3" t="e">
        <f t="array" ref="G158">IF(OR(EXACT(A158,VALUE('ESO Dungeon constants'!$I$3:$I$100))),"X","")</f>
        <v>#VALUE!</v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25">
        <f t="shared" si="16"/>
        <v>354</v>
      </c>
      <c r="M158" s="25">
        <f t="shared" si="17"/>
        <v>101</v>
      </c>
    </row>
    <row r="159" spans="1:13" x14ac:dyDescent="0.25">
      <c r="A159" s="13">
        <v>359</v>
      </c>
      <c r="B159" s="5">
        <v>157</v>
      </c>
      <c r="C159" s="5">
        <v>101</v>
      </c>
      <c r="D159" s="4" t="str">
        <f>VLOOKUP(A159,'ESO zone names'!$A$2:$F$9999,4,FALSE)</f>
        <v>Die Frostsenke</v>
      </c>
      <c r="E159" s="4" t="str">
        <f>VLOOKUP(A159,'ESO zone names'!$A$2:$F$9999,5,FALSE)</f>
        <v>The Chill Hollow</v>
      </c>
      <c r="F159" s="4" t="str">
        <f>VLOOKUP(A159,'ESO zone names'!$A$2:$F$9999,6,FALSE)</f>
        <v>La Grotte aux frimas</v>
      </c>
      <c r="G159" s="3" t="e">
        <f t="array" ref="G159">IF(OR(EXACT(A159,VALUE('ESO Dungeon constants'!$I$3:$I$100))),"X","")</f>
        <v>#VALUE!</v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25">
        <f t="shared" si="16"/>
        <v>359</v>
      </c>
      <c r="M159" s="25">
        <f t="shared" si="17"/>
        <v>101</v>
      </c>
    </row>
    <row r="160" spans="1:13" x14ac:dyDescent="0.25">
      <c r="A160" s="13">
        <v>360</v>
      </c>
      <c r="B160" s="5">
        <v>158</v>
      </c>
      <c r="C160" s="5">
        <v>101</v>
      </c>
      <c r="D160" s="4" t="str">
        <f>VLOOKUP(A160,'ESO zone names'!$A$2:$F$9999,4,FALSE)</f>
        <v>Eishammers Gruft</v>
      </c>
      <c r="E160" s="4" t="str">
        <f>VLOOKUP(A160,'ESO zone names'!$A$2:$F$9999,5,FALSE)</f>
        <v>Icehammer's Vault</v>
      </c>
      <c r="F160" s="4" t="str">
        <f>VLOOKUP(A160,'ESO zone names'!$A$2:$F$9999,6,FALSE)</f>
        <v>La chambre de Glacemartel</v>
      </c>
      <c r="G160" s="3" t="e">
        <f t="array" ref="G160">IF(OR(EXACT(A160,VALUE('ESO Dungeon constants'!$I$3:$I$100))),"X","")</f>
        <v>#VALUE!</v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25">
        <f t="shared" si="16"/>
        <v>360</v>
      </c>
      <c r="M160" s="25">
        <f t="shared" si="17"/>
        <v>101</v>
      </c>
    </row>
    <row r="161" spans="1:13" x14ac:dyDescent="0.25">
      <c r="A161" s="13">
        <v>361</v>
      </c>
      <c r="B161" s="5">
        <v>159</v>
      </c>
      <c r="C161" s="5">
        <v>101</v>
      </c>
      <c r="D161" s="4" t="str">
        <f>VLOOKUP(A161,'ESO zone names'!$A$2:$F$9999,4,FALSE)</f>
        <v>Die Höhle des Alten Sord</v>
      </c>
      <c r="E161" s="4" t="str">
        <f>VLOOKUP(A161,'ESO zone names'!$A$2:$F$9999,5,FALSE)</f>
        <v>Old Sord's Cave</v>
      </c>
      <c r="F161" s="4" t="str">
        <f>VLOOKUP(A161,'ESO zone names'!$A$2:$F$9999,6,FALSE)</f>
        <v>La caverne du vieux Sord</v>
      </c>
      <c r="G161" s="3" t="e">
        <f t="array" ref="G161">IF(OR(EXACT(A161,VALUE('ESO Dungeon constants'!$I$3:$I$100))),"X","")</f>
        <v>#VALUE!</v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25">
        <f t="shared" si="16"/>
        <v>361</v>
      </c>
      <c r="M161" s="25">
        <f t="shared" si="17"/>
        <v>101</v>
      </c>
    </row>
    <row r="162" spans="1:13" x14ac:dyDescent="0.25">
      <c r="A162" s="13">
        <v>362</v>
      </c>
      <c r="B162" s="5">
        <v>160</v>
      </c>
      <c r="C162" s="5">
        <v>101</v>
      </c>
      <c r="D162" s="4" t="str">
        <f>VLOOKUP(A162,'ESO zone names'!$A$2:$F$9999,4,FALSE)</f>
        <v>Die Eisige Grotte</v>
      </c>
      <c r="E162" s="4" t="str">
        <f>VLOOKUP(A162,'ESO zone names'!$A$2:$F$9999,5,FALSE)</f>
        <v>The Frigid Grotto</v>
      </c>
      <c r="F162" s="4" t="str">
        <f>VLOOKUP(A162,'ESO zone names'!$A$2:$F$9999,6,FALSE)</f>
        <v>La Grotte froide</v>
      </c>
      <c r="G162" s="3" t="e">
        <f t="array" ref="G162">IF(OR(EXACT(A162,VALUE('ESO Dungeon constants'!$I$3:$I$100))),"X","")</f>
        <v>#VALUE!</v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25">
        <f t="shared" si="16"/>
        <v>362</v>
      </c>
      <c r="M162" s="25">
        <f t="shared" si="17"/>
        <v>101</v>
      </c>
    </row>
    <row r="163" spans="1:13" x14ac:dyDescent="0.25">
      <c r="A163" s="13">
        <v>363</v>
      </c>
      <c r="B163" s="5">
        <v>161</v>
      </c>
      <c r="C163" s="5">
        <v>101</v>
      </c>
      <c r="D163" s="4" t="str">
        <f>VLOOKUP(A163,'ESO zone names'!$A$2:$F$9999,4,FALSE)</f>
        <v>Die Sturmhang-Krypta</v>
      </c>
      <c r="E163" s="4" t="str">
        <f>VLOOKUP(A163,'ESO zone names'!$A$2:$F$9999,5,FALSE)</f>
        <v>Stormcrag Crypt</v>
      </c>
      <c r="F163" s="4" t="str">
        <f>VLOOKUP(A163,'ESO zone names'!$A$2:$F$9999,6,FALSE)</f>
        <v>La crypte de Cime-foudre</v>
      </c>
      <c r="G163" s="3" t="e">
        <f t="array" ref="G163">IF(OR(EXACT(A163,VALUE('ESO Dungeon constants'!$I$3:$I$100))),"X","")</f>
        <v>#VALUE!</v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25">
        <f t="shared" si="16"/>
        <v>363</v>
      </c>
      <c r="M163" s="25">
        <f t="shared" si="17"/>
        <v>101</v>
      </c>
    </row>
    <row r="164" spans="1:13" x14ac:dyDescent="0.25">
      <c r="A164" s="13">
        <v>364</v>
      </c>
      <c r="B164" s="5">
        <v>162</v>
      </c>
      <c r="C164" s="5">
        <v>101</v>
      </c>
      <c r="D164" s="4" t="str">
        <f>VLOOKUP(A164,'ESO zone names'!$A$2:$F$9999,4,FALSE)</f>
        <v>Das Grabmal des Bastards</v>
      </c>
      <c r="E164" s="4" t="str">
        <f>VLOOKUP(A164,'ESO zone names'!$A$2:$F$9999,5,FALSE)</f>
        <v>The Bastard's Tomb</v>
      </c>
      <c r="F164" s="4" t="str">
        <f>VLOOKUP(A164,'ESO zone names'!$A$2:$F$9999,6,FALSE)</f>
        <v>La tombe du Bâtard</v>
      </c>
      <c r="G164" s="3" t="e">
        <f t="array" ref="G164">IF(OR(EXACT(A164,VALUE('ESO Dungeon constants'!$I$3:$I$100))),"X","")</f>
        <v>#VALUE!</v>
      </c>
      <c r="H164" s="3" t="str">
        <f t="shared" si="12"/>
        <v/>
      </c>
      <c r="I164" s="3" t="str">
        <f t="shared" si="13"/>
        <v>Ostmarsch</v>
      </c>
      <c r="J164" s="3" t="str">
        <f t="shared" si="14"/>
        <v>Eastmarch</v>
      </c>
      <c r="K164" s="3" t="str">
        <f t="shared" si="15"/>
        <v>Estemarche</v>
      </c>
      <c r="L164" s="25">
        <f t="shared" si="16"/>
        <v>364</v>
      </c>
      <c r="M164" s="25">
        <f t="shared" si="17"/>
        <v>101</v>
      </c>
    </row>
    <row r="165" spans="1:13" x14ac:dyDescent="0.25">
      <c r="A165" s="13">
        <v>365</v>
      </c>
      <c r="B165" s="5">
        <v>163</v>
      </c>
      <c r="C165" s="5">
        <v>347</v>
      </c>
      <c r="D165" s="4" t="str">
        <f>VLOOKUP(A165,'ESO zone names'!$A$2:$F$9999,4,FALSE)</f>
        <v>Die Bibliothek der Dämmerung</v>
      </c>
      <c r="E165" s="4" t="str">
        <f>VLOOKUP(A165,'ESO zone names'!$A$2:$F$9999,5,FALSE)</f>
        <v>Library of Dusk</v>
      </c>
      <c r="F165" s="4" t="str">
        <f>VLOOKUP(A165,'ESO zone names'!$A$2:$F$9999,6,FALSE)</f>
        <v>La Bibliothèque crépusculaire</v>
      </c>
      <c r="G165" s="3" t="e">
        <f t="array" ref="G165">IF(OR(EXACT(A165,VALUE('ESO Dungeon constants'!$I$3:$I$100))),"X","")</f>
        <v>#VALUE!</v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25">
        <f t="shared" si="16"/>
        <v>365</v>
      </c>
      <c r="M165" s="25">
        <f t="shared" si="17"/>
        <v>347</v>
      </c>
    </row>
    <row r="166" spans="1:13" x14ac:dyDescent="0.25">
      <c r="A166" s="13">
        <v>366</v>
      </c>
      <c r="B166" s="5">
        <v>164</v>
      </c>
      <c r="C166" s="5">
        <v>347</v>
      </c>
      <c r="D166" s="4" t="str">
        <f>VLOOKUP(A166,'ESO zone names'!$A$2:$F$9999,4,FALSE)</f>
        <v>Das Lichtlose Kerkerloch</v>
      </c>
      <c r="E166" s="4" t="str">
        <f>VLOOKUP(A166,'ESO zone names'!$A$2:$F$9999,5,FALSE)</f>
        <v>Lightless Oubliette</v>
      </c>
      <c r="F166" s="4" t="str">
        <f>VLOOKUP(A166,'ESO zone names'!$A$2:$F$9999,6,FALSE)</f>
        <v>Les Oubliettes obscures</v>
      </c>
      <c r="G166" s="3" t="e">
        <f t="array" ref="G166">IF(OR(EXACT(A166,VALUE('ESO Dungeon constants'!$I$3:$I$100))),"X","")</f>
        <v>#VALUE!</v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25">
        <f t="shared" si="16"/>
        <v>366</v>
      </c>
      <c r="M166" s="25">
        <f t="shared" si="17"/>
        <v>347</v>
      </c>
    </row>
    <row r="167" spans="1:13" x14ac:dyDescent="0.25">
      <c r="A167" s="13">
        <v>367</v>
      </c>
      <c r="B167" s="5">
        <v>165</v>
      </c>
      <c r="C167" s="5">
        <v>347</v>
      </c>
      <c r="D167" s="4" t="str">
        <f>VLOOKUP(A167,'ESO zone names'!$A$2:$F$9999,4,FALSE)</f>
        <v>Die Lichtlose Zelle</v>
      </c>
      <c r="E167" s="4" t="str">
        <f>VLOOKUP(A167,'ESO zone names'!$A$2:$F$9999,5,FALSE)</f>
        <v>Lightless Cell</v>
      </c>
      <c r="F167" s="4" t="str">
        <f>VLOOKUP(A167,'ESO zone names'!$A$2:$F$9999,6,FALSE)</f>
        <v>La Cellule obscure</v>
      </c>
      <c r="G167" s="3" t="e">
        <f t="array" ref="G167">IF(OR(EXACT(A167,VALUE('ESO Dungeon constants'!$I$3:$I$100))),"X","")</f>
        <v>#VALUE!</v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25">
        <f t="shared" si="16"/>
        <v>367</v>
      </c>
      <c r="M167" s="25">
        <f t="shared" si="17"/>
        <v>347</v>
      </c>
    </row>
    <row r="168" spans="1:13" x14ac:dyDescent="0.25">
      <c r="A168" s="13">
        <v>368</v>
      </c>
      <c r="B168" s="5">
        <v>166</v>
      </c>
      <c r="C168" s="5">
        <v>347</v>
      </c>
      <c r="D168" s="4" t="str">
        <f>VLOOKUP(A168,'ESO zone names'!$A$2:$F$9999,4,FALSE)</f>
        <v>Die Schwarze Schmiede</v>
      </c>
      <c r="E168" s="4" t="str">
        <f>VLOOKUP(A168,'ESO zone names'!$A$2:$F$9999,5,FALSE)</f>
        <v>The Black Forge</v>
      </c>
      <c r="F168" s="4" t="str">
        <f>VLOOKUP(A168,'ESO zone names'!$A$2:$F$9999,6,FALSE)</f>
        <v>La Forge noire</v>
      </c>
      <c r="G168" s="3" t="e">
        <f t="array" ref="G168">IF(OR(EXACT(A168,VALUE('ESO Dungeon constants'!$I$3:$I$100))),"X","")</f>
        <v>#VALUE!</v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25">
        <f t="shared" si="16"/>
        <v>368</v>
      </c>
      <c r="M168" s="25">
        <f t="shared" si="17"/>
        <v>347</v>
      </c>
    </row>
    <row r="169" spans="1:13" x14ac:dyDescent="0.25">
      <c r="A169" s="13">
        <v>369</v>
      </c>
      <c r="B169" s="5">
        <v>167</v>
      </c>
      <c r="C169" s="5">
        <v>347</v>
      </c>
      <c r="D169" s="4" t="str">
        <f>VLOOKUP(A169,'ESO zone names'!$A$2:$F$9999,4,FALSE)</f>
        <v>Das Abscheuliche Laboratorium</v>
      </c>
      <c r="E169" s="4" t="str">
        <f>VLOOKUP(A169,'ESO zone names'!$A$2:$F$9999,5,FALSE)</f>
        <v>The Vile Laboratory</v>
      </c>
      <c r="F169" s="4" t="str">
        <f>VLOOKUP(A169,'ESO zone names'!$A$2:$F$9999,6,FALSE)</f>
        <v>Le Laboratoire infâme</v>
      </c>
      <c r="G169" s="3" t="e">
        <f t="array" ref="G169">IF(OR(EXACT(A169,VALUE('ESO Dungeon constants'!$I$3:$I$100))),"X","")</f>
        <v>#VALUE!</v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25">
        <f t="shared" si="16"/>
        <v>369</v>
      </c>
      <c r="M169" s="25">
        <f t="shared" si="17"/>
        <v>347</v>
      </c>
    </row>
    <row r="170" spans="1:13" x14ac:dyDescent="0.25">
      <c r="A170" s="13">
        <v>370</v>
      </c>
      <c r="B170" s="5">
        <v>168</v>
      </c>
      <c r="C170" s="5">
        <v>347</v>
      </c>
      <c r="D170" s="4" t="str">
        <f>VLOOKUP(A170,'ESO zone names'!$A$2:$F$9999,4,FALSE)</f>
        <v>Die Pyramide der Plündererzitadelle</v>
      </c>
      <c r="E170" s="4" t="str">
        <f>VLOOKUP(A170,'ESO zone names'!$A$2:$F$9999,5,FALSE)</f>
        <v>Reaver Citadel Pyramid</v>
      </c>
      <c r="F170" s="4" t="str">
        <f>VLOOKUP(A170,'ESO zone names'!$A$2:$F$9999,6,FALSE)</f>
        <v>La pyramide de la Citadelle de l'écorcheur</v>
      </c>
      <c r="G170" s="3" t="e">
        <f t="array" ref="G170">IF(OR(EXACT(A170,VALUE('ESO Dungeon constants'!$I$3:$I$100))),"X","")</f>
        <v>#VALUE!</v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25">
        <f t="shared" si="16"/>
        <v>370</v>
      </c>
      <c r="M170" s="25">
        <f t="shared" si="17"/>
        <v>347</v>
      </c>
    </row>
    <row r="171" spans="1:13" x14ac:dyDescent="0.25">
      <c r="A171" s="13">
        <v>371</v>
      </c>
      <c r="B171" s="5">
        <v>169</v>
      </c>
      <c r="C171" s="5">
        <v>347</v>
      </c>
      <c r="D171" s="4" t="str">
        <f>VLOOKUP(A171,'ESO zone names'!$A$2:$F$9999,4,FALSE)</f>
        <v>Der Ankerplatz</v>
      </c>
      <c r="E171" s="4" t="str">
        <f>VLOOKUP(A171,'ESO zone names'!$A$2:$F$9999,5,FALSE)</f>
        <v>The Mooring</v>
      </c>
      <c r="F171" s="4" t="str">
        <f>VLOOKUP(A171,'ESO zone names'!$A$2:$F$9999,6,FALSE)</f>
        <v>L’Amarrage</v>
      </c>
      <c r="G171" s="3" t="e">
        <f t="array" ref="G171">IF(OR(EXACT(A171,VALUE('ESO Dungeon constants'!$I$3:$I$100))),"X","")</f>
        <v>#VALUE!</v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25">
        <f t="shared" si="16"/>
        <v>371</v>
      </c>
      <c r="M171" s="25">
        <f t="shared" si="17"/>
        <v>347</v>
      </c>
    </row>
    <row r="172" spans="1:13" x14ac:dyDescent="0.25">
      <c r="A172" s="13">
        <v>372</v>
      </c>
      <c r="B172" s="5">
        <v>170</v>
      </c>
      <c r="C172" s="5">
        <v>347</v>
      </c>
      <c r="D172" s="4" t="str">
        <f>VLOOKUP(A172,'ESO zone names'!$A$2:$F$9999,4,FALSE)</f>
        <v>Das Herrenhaus der Lustbarkeiten</v>
      </c>
      <c r="E172" s="4" t="str">
        <f>VLOOKUP(A172,'ESO zone names'!$A$2:$F$9999,5,FALSE)</f>
        <v>Manor of Revelry</v>
      </c>
      <c r="F172" s="4" t="str">
        <f>VLOOKUP(A172,'ESO zone names'!$A$2:$F$9999,6,FALSE)</f>
        <v>Le manoir des réjouissances</v>
      </c>
      <c r="G172" s="3" t="e">
        <f t="array" ref="G172">IF(OR(EXACT(A172,VALUE('ESO Dungeon constants'!$I$3:$I$100))),"X","")</f>
        <v>#VALUE!</v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25">
        <f t="shared" si="16"/>
        <v>372</v>
      </c>
      <c r="M172" s="25">
        <f t="shared" si="17"/>
        <v>347</v>
      </c>
    </row>
    <row r="173" spans="1:13" x14ac:dyDescent="0.25">
      <c r="A173" s="13">
        <v>374</v>
      </c>
      <c r="B173" s="5">
        <v>171</v>
      </c>
      <c r="C173" s="5">
        <v>347</v>
      </c>
      <c r="D173" s="4" t="str">
        <f>VLOOKUP(A173,'ESO zone names'!$A$2:$F$9999,4,FALSE)</f>
        <v>Die Endlose Treppe</v>
      </c>
      <c r="E173" s="4" t="str">
        <f>VLOOKUP(A173,'ESO zone names'!$A$2:$F$9999,5,FALSE)</f>
        <v>The Endless Stair</v>
      </c>
      <c r="F173" s="4" t="str">
        <f>VLOOKUP(A173,'ESO zone names'!$A$2:$F$9999,6,FALSE)</f>
        <v>L’Escalier infini</v>
      </c>
      <c r="G173" s="3" t="e">
        <f t="array" ref="G173">IF(OR(EXACT(A173,VALUE('ESO Dungeon constants'!$I$3:$I$100))),"X","")</f>
        <v>#VALUE!</v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25">
        <f t="shared" si="16"/>
        <v>374</v>
      </c>
      <c r="M173" s="25">
        <f t="shared" si="17"/>
        <v>347</v>
      </c>
    </row>
    <row r="174" spans="1:13" x14ac:dyDescent="0.25">
      <c r="A174" s="13">
        <v>375</v>
      </c>
      <c r="B174" s="5">
        <v>172</v>
      </c>
      <c r="C174" s="5">
        <v>347</v>
      </c>
      <c r="D174" s="4" t="str">
        <f>VLOOKUP(A174,'ESO zone names'!$A$2:$F$9999,4,FALSE)</f>
        <v>Die Kapelle des Lichts</v>
      </c>
      <c r="E174" s="4" t="str">
        <f>VLOOKUP(A174,'ESO zone names'!$A$2:$F$9999,5,FALSE)</f>
        <v>Chapel of Light</v>
      </c>
      <c r="F174" s="4" t="str">
        <f>VLOOKUP(A174,'ESO zone names'!$A$2:$F$9999,6,FALSE)</f>
        <v>La chapelle de la Lumière</v>
      </c>
      <c r="G174" s="3" t="e">
        <f t="array" ref="G174">IF(OR(EXACT(A174,VALUE('ESO Dungeon constants'!$I$3:$I$100))),"X","")</f>
        <v>#VALUE!</v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25">
        <f t="shared" si="16"/>
        <v>375</v>
      </c>
      <c r="M174" s="25">
        <f t="shared" si="17"/>
        <v>347</v>
      </c>
    </row>
    <row r="175" spans="1:13" x14ac:dyDescent="0.25">
      <c r="A175" s="13">
        <v>376</v>
      </c>
      <c r="B175" s="5">
        <v>173</v>
      </c>
      <c r="C175" s="5">
        <v>347</v>
      </c>
      <c r="D175" s="4" t="str">
        <f>VLOOKUP(A175,'ESO zone names'!$A$2:$F$9999,4,FALSE)</f>
        <v>Grundas Torhaus</v>
      </c>
      <c r="E175" s="4" t="str">
        <f>VLOOKUP(A175,'ESO zone names'!$A$2:$F$9999,5,FALSE)</f>
        <v>Grunda's Gatehouse</v>
      </c>
      <c r="F175" s="4" t="str">
        <f>VLOOKUP(A175,'ESO zone names'!$A$2:$F$9999,6,FALSE)</f>
        <v>La Barbacane de Grunda</v>
      </c>
      <c r="G175" s="3" t="e">
        <f t="array" ref="G175">IF(OR(EXACT(A175,VALUE('ESO Dungeon constants'!$I$3:$I$100))),"X","")</f>
        <v>#VALUE!</v>
      </c>
      <c r="H175" s="3" t="str">
        <f t="shared" si="12"/>
        <v/>
      </c>
      <c r="I175" s="3" t="str">
        <f t="shared" si="13"/>
        <v>Kalthafen</v>
      </c>
      <c r="J175" s="3" t="str">
        <f t="shared" si="14"/>
        <v>Coldharbour</v>
      </c>
      <c r="K175" s="3" t="str">
        <f t="shared" si="15"/>
        <v>Havreglace</v>
      </c>
      <c r="L175" s="25">
        <f t="shared" si="16"/>
        <v>376</v>
      </c>
      <c r="M175" s="25">
        <f t="shared" si="17"/>
        <v>347</v>
      </c>
    </row>
    <row r="176" spans="1:13" x14ac:dyDescent="0.25">
      <c r="A176" s="13">
        <v>377</v>
      </c>
      <c r="B176" s="5">
        <v>174</v>
      </c>
      <c r="C176" s="5">
        <v>58</v>
      </c>
      <c r="D176" s="4" t="str">
        <f>VLOOKUP(A176,'ESO zone names'!$A$2:$F$9999,4,FALSE)</f>
        <v>Dra'bul</v>
      </c>
      <c r="E176" s="4" t="str">
        <f>VLOOKUP(A176,'ESO zone names'!$A$2:$F$9999,5,FALSE)</f>
        <v>Dra'bul</v>
      </c>
      <c r="F176" s="4" t="str">
        <f>VLOOKUP(A176,'ESO zone names'!$A$2:$F$9999,6,FALSE)</f>
        <v>Dra'bul</v>
      </c>
      <c r="G176" s="3" t="e">
        <f t="array" ref="G176">IF(OR(EXACT(A176,VALUE('ESO Dungeon constants'!$I$3:$I$100))),"X","")</f>
        <v>#VALUE!</v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25">
        <f t="shared" si="16"/>
        <v>377</v>
      </c>
      <c r="M176" s="25">
        <f t="shared" si="17"/>
        <v>58</v>
      </c>
    </row>
    <row r="177" spans="1:13" x14ac:dyDescent="0.25">
      <c r="A177" s="13">
        <v>378</v>
      </c>
      <c r="B177" s="5">
        <v>175</v>
      </c>
      <c r="C177" s="5">
        <v>58</v>
      </c>
      <c r="D177" s="4" t="str">
        <f>VLOOKUP(A177,'ESO zone names'!$A$2:$F$9999,4,FALSE)</f>
        <v>Der Schrein von Mauloch</v>
      </c>
      <c r="E177" s="4" t="str">
        <f>VLOOKUP(A177,'ESO zone names'!$A$2:$F$9999,5,FALSE)</f>
        <v>Shrine of Mauloch</v>
      </c>
      <c r="F177" s="4" t="str">
        <f>VLOOKUP(A177,'ESO zone names'!$A$2:$F$9999,6,FALSE)</f>
        <v>L’autel de Mauloch</v>
      </c>
      <c r="G177" s="3" t="e">
        <f t="array" ref="G177">IF(OR(EXACT(A177,VALUE('ESO Dungeon constants'!$I$3:$I$100))),"X","")</f>
        <v>#VALUE!</v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25">
        <f t="shared" si="16"/>
        <v>378</v>
      </c>
      <c r="M177" s="25">
        <f t="shared" si="17"/>
        <v>58</v>
      </c>
    </row>
    <row r="178" spans="1:13" x14ac:dyDescent="0.25">
      <c r="A178" s="13">
        <v>379</v>
      </c>
      <c r="B178" s="5">
        <v>176</v>
      </c>
      <c r="C178" s="5">
        <v>58</v>
      </c>
      <c r="D178" s="4" t="str">
        <f>VLOOKUP(A178,'ESO zone names'!$A$2:$F$9999,4,FALSE)</f>
        <v>Die Audienzhalle des Silvenars</v>
      </c>
      <c r="E178" s="4" t="str">
        <f>VLOOKUP(A178,'ESO zone names'!$A$2:$F$9999,5,FALSE)</f>
        <v>Silvenar's Audience Hall</v>
      </c>
      <c r="F178" s="4" t="str">
        <f>VLOOKUP(A178,'ESO zone names'!$A$2:$F$9999,6,FALSE)</f>
        <v>La salle d'audience du Silvenar</v>
      </c>
      <c r="G178" s="3" t="e">
        <f t="array" ref="G178">IF(OR(EXACT(A178,VALUE('ESO Dungeon constants'!$I$3:$I$100))),"X","")</f>
        <v>#VALUE!</v>
      </c>
      <c r="H178" s="3" t="str">
        <f t="shared" si="12"/>
        <v/>
      </c>
      <c r="I178" s="3" t="str">
        <f t="shared" si="13"/>
        <v>Malabal Tor</v>
      </c>
      <c r="J178" s="3" t="str">
        <f t="shared" si="14"/>
        <v>Malabal Tor</v>
      </c>
      <c r="K178" s="3" t="str">
        <f t="shared" si="15"/>
        <v>Malabal Tor</v>
      </c>
      <c r="L178" s="25">
        <f t="shared" si="16"/>
        <v>379</v>
      </c>
      <c r="M178" s="25">
        <f t="shared" si="17"/>
        <v>58</v>
      </c>
    </row>
    <row r="179" spans="1:13" x14ac:dyDescent="0.25">
      <c r="A179" s="13">
        <v>380</v>
      </c>
      <c r="B179" s="5">
        <v>177</v>
      </c>
      <c r="C179" s="5">
        <v>381</v>
      </c>
      <c r="D179" s="4" t="str">
        <f>VLOOKUP(A179,'ESO zone names'!$A$2:$F$9999,4,FALSE)</f>
        <v>Die Verbannungszellen I</v>
      </c>
      <c r="E179" s="4" t="str">
        <f>VLOOKUP(A179,'ESO zone names'!$A$2:$F$9999,5,FALSE)</f>
        <v>The Banished Cells I</v>
      </c>
      <c r="F179" s="4" t="str">
        <f>VLOOKUP(A179,'ESO zone names'!$A$2:$F$9999,6,FALSE)</f>
        <v>Le Cachot interdit I</v>
      </c>
      <c r="G179" s="3" t="e">
        <f t="array" ref="G179">IF(OR(EXACT(A179,VALUE('ESO Dungeon constants'!$I$3:$I$100))),"X","")</f>
        <v>#VALUE!</v>
      </c>
      <c r="H179" s="3" t="str">
        <f t="shared" si="12"/>
        <v/>
      </c>
      <c r="I179" s="3" t="str">
        <f t="shared" si="13"/>
        <v>Auridon</v>
      </c>
      <c r="J179" s="3" t="str">
        <f t="shared" si="14"/>
        <v>Auridon</v>
      </c>
      <c r="K179" s="3" t="str">
        <f t="shared" si="15"/>
        <v>Auridia</v>
      </c>
      <c r="L179" s="25">
        <f t="shared" si="16"/>
        <v>380</v>
      </c>
      <c r="M179" s="25">
        <f t="shared" si="17"/>
        <v>381</v>
      </c>
    </row>
    <row r="180" spans="1:13" x14ac:dyDescent="0.25">
      <c r="A180" s="13">
        <v>381</v>
      </c>
      <c r="B180" s="5">
        <v>178</v>
      </c>
      <c r="C180" s="5">
        <v>381</v>
      </c>
      <c r="D180" s="4" t="str">
        <f>VLOOKUP(A180,'ESO zone names'!$A$2:$F$9999,4,FALSE)</f>
        <v>Auridon</v>
      </c>
      <c r="E180" s="4" t="str">
        <f>VLOOKUP(A180,'ESO zone names'!$A$2:$F$9999,5,FALSE)</f>
        <v>Auridon</v>
      </c>
      <c r="F180" s="4" t="str">
        <f>VLOOKUP(A180,'ESO zone names'!$A$2:$F$9999,6,FALSE)</f>
        <v>Auridia</v>
      </c>
      <c r="G180" s="3" t="e">
        <f t="array" ref="G180">IF(OR(EXACT(A180,VALUE('ESO Dungeon constants'!$I$3:$I$100))),"X","")</f>
        <v>#VALUE!</v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25">
        <f t="shared" si="16"/>
        <v>381</v>
      </c>
      <c r="M180" s="25">
        <f t="shared" si="17"/>
        <v>381</v>
      </c>
    </row>
    <row r="181" spans="1:13" x14ac:dyDescent="0.25">
      <c r="A181" s="13">
        <v>382</v>
      </c>
      <c r="B181" s="5">
        <v>179</v>
      </c>
      <c r="C181" s="5">
        <v>382</v>
      </c>
      <c r="D181" s="4" t="str">
        <f>VLOOKUP(A181,'ESO zone names'!$A$2:$F$9999,4,FALSE)</f>
        <v>Schnittermark</v>
      </c>
      <c r="E181" s="4" t="str">
        <f>VLOOKUP(A181,'ESO zone names'!$A$2:$F$9999,5,FALSE)</f>
        <v>Reaper's March</v>
      </c>
      <c r="F181" s="4" t="str">
        <f>VLOOKUP(A181,'ESO zone names'!$A$2:$F$9999,6,FALSE)</f>
        <v>La marche de la Camarde</v>
      </c>
      <c r="G181" s="3" t="e">
        <f t="array" ref="G181">IF(OR(EXACT(A181,VALUE('ESO Dungeon constants'!$I$3:$I$100))),"X","")</f>
        <v>#VALUE!</v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25">
        <f t="shared" si="16"/>
        <v>382</v>
      </c>
      <c r="M181" s="25">
        <f t="shared" si="17"/>
        <v>382</v>
      </c>
    </row>
    <row r="182" spans="1:13" x14ac:dyDescent="0.25">
      <c r="A182" s="13">
        <v>383</v>
      </c>
      <c r="B182" s="5">
        <v>180</v>
      </c>
      <c r="C182" s="5">
        <v>383</v>
      </c>
      <c r="D182" s="4" t="str">
        <f>VLOOKUP(A182,'ESO zone names'!$A$2:$F$9999,4,FALSE)</f>
        <v>Grahtwald</v>
      </c>
      <c r="E182" s="4" t="str">
        <f>VLOOKUP(A182,'ESO zone names'!$A$2:$F$9999,5,FALSE)</f>
        <v>Grahtwood</v>
      </c>
      <c r="F182" s="4" t="str">
        <f>VLOOKUP(A182,'ESO zone names'!$A$2:$F$9999,6,FALSE)</f>
        <v>Le bois de Graht</v>
      </c>
      <c r="G182" s="3" t="e">
        <f t="array" ref="G182">IF(OR(EXACT(A182,VALUE('ESO Dungeon constants'!$I$3:$I$100))),"X","")</f>
        <v>#VALUE!</v>
      </c>
      <c r="H182" s="3" t="str">
        <f t="shared" si="12"/>
        <v>X</v>
      </c>
      <c r="I182" s="3" t="str">
        <f t="shared" si="13"/>
        <v/>
      </c>
      <c r="J182" s="3" t="str">
        <f t="shared" si="14"/>
        <v/>
      </c>
      <c r="K182" s="3" t="str">
        <f t="shared" si="15"/>
        <v/>
      </c>
      <c r="L182" s="25">
        <f t="shared" si="16"/>
        <v>383</v>
      </c>
      <c r="M182" s="25">
        <f t="shared" si="17"/>
        <v>383</v>
      </c>
    </row>
    <row r="183" spans="1:13" x14ac:dyDescent="0.25">
      <c r="A183" s="13">
        <v>385</v>
      </c>
      <c r="B183" s="5">
        <v>181</v>
      </c>
      <c r="C183" s="5">
        <v>208</v>
      </c>
      <c r="D183" s="4" t="str">
        <f>VLOOKUP(A183,'ESO zone names'!$A$2:$F$9999,4,FALSE)</f>
        <v>Ragnthar</v>
      </c>
      <c r="E183" s="4" t="str">
        <f>VLOOKUP(A183,'ESO zone names'!$A$2:$F$9999,5,FALSE)</f>
        <v>Ragnthar</v>
      </c>
      <c r="F183" s="4" t="str">
        <f>VLOOKUP(A183,'ESO zone names'!$A$2:$F$9999,6,FALSE)</f>
        <v>Ragnthar</v>
      </c>
      <c r="G183" s="3" t="e">
        <f t="array" ref="G183">IF(OR(EXACT(A183,VALUE('ESO Dungeon constants'!$I$3:$I$100))),"X","")</f>
        <v>#VALUE!</v>
      </c>
      <c r="H183" s="3" t="str">
        <f t="shared" si="12"/>
        <v/>
      </c>
      <c r="I183" s="3" t="str">
        <f t="shared" si="13"/>
        <v>Die Erdschmiede</v>
      </c>
      <c r="J183" s="3" t="str">
        <f t="shared" si="14"/>
        <v>The Earth Forge</v>
      </c>
      <c r="K183" s="3" t="str">
        <f t="shared" si="15"/>
        <v>La Forgeterre</v>
      </c>
      <c r="L183" s="25">
        <f t="shared" si="16"/>
        <v>385</v>
      </c>
      <c r="M183" s="25">
        <f t="shared" si="17"/>
        <v>208</v>
      </c>
    </row>
    <row r="184" spans="1:13" x14ac:dyDescent="0.25">
      <c r="A184" s="13">
        <v>386</v>
      </c>
      <c r="B184" s="5">
        <v>182</v>
      </c>
      <c r="C184" s="5">
        <v>41</v>
      </c>
      <c r="D184" s="4" t="str">
        <f>VLOOKUP(A184,'ESO zone names'!$A$2:$F$9999,4,FALSE)</f>
        <v>Die Ruinen unter der Feste Virak</v>
      </c>
      <c r="E184" s="4" t="str">
        <f>VLOOKUP(A184,'ESO zone names'!$A$2:$F$9999,5,FALSE)</f>
        <v>Fort Virak Ruin</v>
      </c>
      <c r="F184" s="4" t="str">
        <f>VLOOKUP(A184,'ESO zone names'!$A$2:$F$9999,6,FALSE)</f>
        <v>Les ruines de Fort Virak</v>
      </c>
      <c r="G184" s="3" t="e">
        <f t="array" ref="G184">IF(OR(EXACT(A184,VALUE('ESO Dungeon constants'!$I$3:$I$100))),"X","")</f>
        <v>#VALUE!</v>
      </c>
      <c r="H184" s="3" t="str">
        <f t="shared" si="12"/>
        <v/>
      </c>
      <c r="I184" s="3" t="str">
        <f t="shared" si="13"/>
        <v>Steinfälle</v>
      </c>
      <c r="J184" s="3" t="str">
        <f t="shared" si="14"/>
        <v>Stonefalls</v>
      </c>
      <c r="K184" s="3" t="str">
        <f t="shared" si="15"/>
        <v>Les Éboulis</v>
      </c>
      <c r="L184" s="25">
        <f t="shared" si="16"/>
        <v>386</v>
      </c>
      <c r="M184" s="25">
        <f t="shared" si="17"/>
        <v>41</v>
      </c>
    </row>
    <row r="185" spans="1:13" x14ac:dyDescent="0.25">
      <c r="A185" s="13">
        <v>387</v>
      </c>
      <c r="B185" s="5">
        <v>183</v>
      </c>
      <c r="C185" s="5">
        <v>381</v>
      </c>
      <c r="D185" s="4" t="str">
        <f>VLOOKUP(A185,'ESO zone names'!$A$2:$F$9999,4,FALSE)</f>
        <v>Turm des Tals</v>
      </c>
      <c r="E185" s="4" t="str">
        <f>VLOOKUP(A185,'ESO zone names'!$A$2:$F$9999,5,FALSE)</f>
        <v>Tower of the Vale</v>
      </c>
      <c r="F185" s="4" t="str">
        <f>VLOOKUP(A185,'ESO zone names'!$A$2:$F$9999,6,FALSE)</f>
        <v>La tour du val</v>
      </c>
      <c r="G185" s="3" t="e">
        <f t="array" ref="G185">IF(OR(EXACT(A185,VALUE('ESO Dungeon constants'!$I$3:$I$100))),"X","")</f>
        <v>#VALUE!</v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25">
        <f t="shared" si="16"/>
        <v>387</v>
      </c>
      <c r="M185" s="25">
        <f t="shared" si="17"/>
        <v>381</v>
      </c>
    </row>
    <row r="186" spans="1:13" x14ac:dyDescent="0.25">
      <c r="A186" s="13">
        <v>388</v>
      </c>
      <c r="B186" s="5">
        <v>184</v>
      </c>
      <c r="C186" s="5">
        <v>381</v>
      </c>
      <c r="D186" s="4" t="str">
        <f>VLOOKUP(A186,'ESO zone names'!$A$2:$F$9999,4,FALSE)</f>
        <v>Die Katakomben von Phaer</v>
      </c>
      <c r="E186" s="4" t="str">
        <f>VLOOKUP(A186,'ESO zone names'!$A$2:$F$9999,5,FALSE)</f>
        <v>Phaer Catacombs</v>
      </c>
      <c r="F186" s="4" t="str">
        <f>VLOOKUP(A186,'ESO zone names'!$A$2:$F$9999,6,FALSE)</f>
        <v>Les catacombes de Phaer</v>
      </c>
      <c r="G186" s="3" t="e">
        <f t="array" ref="G186">IF(OR(EXACT(A186,VALUE('ESO Dungeon constants'!$I$3:$I$100))),"X","")</f>
        <v>#VALUE!</v>
      </c>
      <c r="H186" s="3" t="str">
        <f t="shared" si="12"/>
        <v/>
      </c>
      <c r="I186" s="3" t="str">
        <f t="shared" si="13"/>
        <v>Auridon</v>
      </c>
      <c r="J186" s="3" t="str">
        <f t="shared" si="14"/>
        <v>Auridon</v>
      </c>
      <c r="K186" s="3" t="str">
        <f t="shared" si="15"/>
        <v>Auridia</v>
      </c>
      <c r="L186" s="25">
        <f t="shared" si="16"/>
        <v>388</v>
      </c>
      <c r="M186" s="25">
        <f t="shared" si="17"/>
        <v>381</v>
      </c>
    </row>
    <row r="187" spans="1:13" x14ac:dyDescent="0.25">
      <c r="A187" s="13">
        <v>389</v>
      </c>
      <c r="B187" s="5">
        <v>185</v>
      </c>
      <c r="C187" s="5">
        <v>383</v>
      </c>
      <c r="D187" s="4" t="str">
        <f>VLOOKUP(A187,'ESO zone names'!$A$2:$F$9999,4,FALSE)</f>
        <v>Die Ruinen des Reliquiars</v>
      </c>
      <c r="E187" s="4" t="str">
        <f>VLOOKUP(A187,'ESO zone names'!$A$2:$F$9999,5,FALSE)</f>
        <v>Reliquary Ruins</v>
      </c>
      <c r="F187" s="4" t="str">
        <f>VLOOKUP(A187,'ESO zone names'!$A$2:$F$9999,6,FALSE)</f>
        <v>Les ruines du reliquaire</v>
      </c>
      <c r="G187" s="3" t="e">
        <f t="array" ref="G187">IF(OR(EXACT(A187,VALUE('ESO Dungeon constants'!$I$3:$I$100))),"X","")</f>
        <v>#VALUE!</v>
      </c>
      <c r="H187" s="3" t="str">
        <f t="shared" si="12"/>
        <v/>
      </c>
      <c r="I187" s="3" t="str">
        <f t="shared" si="13"/>
        <v>Grahtwald</v>
      </c>
      <c r="J187" s="3" t="str">
        <f t="shared" si="14"/>
        <v>Grahtwood</v>
      </c>
      <c r="K187" s="3" t="str">
        <f t="shared" si="15"/>
        <v>Le bois de Graht</v>
      </c>
      <c r="L187" s="25">
        <f t="shared" si="16"/>
        <v>389</v>
      </c>
      <c r="M187" s="25">
        <f t="shared" si="17"/>
        <v>383</v>
      </c>
    </row>
    <row r="188" spans="1:13" x14ac:dyDescent="0.25">
      <c r="A188" s="13">
        <v>390</v>
      </c>
      <c r="B188" s="5">
        <v>186</v>
      </c>
      <c r="C188" s="5">
        <v>381</v>
      </c>
      <c r="D188" s="4" t="str">
        <f>VLOOKUP(A188,'ESO zone names'!$A$2:$F$9999,4,FALSE)</f>
        <v>Die Schleierburg</v>
      </c>
      <c r="E188" s="4" t="str">
        <f>VLOOKUP(A188,'ESO zone names'!$A$2:$F$9999,5,FALSE)</f>
        <v>The Veiled Keep</v>
      </c>
      <c r="F188" s="4" t="str">
        <f>VLOOKUP(A188,'ESO zone names'!$A$2:$F$9999,6,FALSE)</f>
        <v>Le Fort Voilé</v>
      </c>
      <c r="G188" s="3" t="e">
        <f t="array" ref="G188">IF(OR(EXACT(A188,VALUE('ESO Dungeon constants'!$I$3:$I$100))),"X","")</f>
        <v>#VALUE!</v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25">
        <f t="shared" si="16"/>
        <v>390</v>
      </c>
      <c r="M188" s="25">
        <f t="shared" si="17"/>
        <v>381</v>
      </c>
    </row>
    <row r="189" spans="1:13" x14ac:dyDescent="0.25">
      <c r="A189" s="13">
        <v>392</v>
      </c>
      <c r="B189" s="5">
        <v>187</v>
      </c>
      <c r="C189" s="5">
        <v>381</v>
      </c>
      <c r="D189" s="4" t="str">
        <f>VLOOKUP(A189,'ESO zone names'!$A$2:$F$9999,4,FALSE)</f>
        <v>Das Gewölbe der Verbannung</v>
      </c>
      <c r="E189" s="4" t="str">
        <f>VLOOKUP(A189,'ESO zone names'!$A$2:$F$9999,5,FALSE)</f>
        <v>The Vault of Exile</v>
      </c>
      <c r="F189" s="4" t="str">
        <f>VLOOKUP(A189,'ESO zone names'!$A$2:$F$9999,6,FALSE)</f>
        <v>La crypte de l'exilé</v>
      </c>
      <c r="G189" s="3" t="e">
        <f t="array" ref="G189">IF(OR(EXACT(A189,VALUE('ESO Dungeon constants'!$I$3:$I$100))),"X","")</f>
        <v>#VALUE!</v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25">
        <f t="shared" si="16"/>
        <v>392</v>
      </c>
      <c r="M189" s="25">
        <f t="shared" si="17"/>
        <v>381</v>
      </c>
    </row>
    <row r="190" spans="1:13" x14ac:dyDescent="0.25">
      <c r="A190" s="13">
        <v>393</v>
      </c>
      <c r="B190" s="5">
        <v>188</v>
      </c>
      <c r="C190" s="5">
        <v>381</v>
      </c>
      <c r="D190" s="4" t="str">
        <f>VLOOKUP(A190,'ESO zone names'!$A$2:$F$9999,4,FALSE)</f>
        <v>Die Salzgischthöhle</v>
      </c>
      <c r="E190" s="4" t="str">
        <f>VLOOKUP(A190,'ESO zone names'!$A$2:$F$9999,5,FALSE)</f>
        <v>Saltspray Cave</v>
      </c>
      <c r="F190" s="4" t="str">
        <f>VLOOKUP(A190,'ESO zone names'!$A$2:$F$9999,6,FALSE)</f>
        <v>La caverne aux Embruns</v>
      </c>
      <c r="G190" s="3" t="e">
        <f t="array" ref="G190">IF(OR(EXACT(A190,VALUE('ESO Dungeon constants'!$I$3:$I$100))),"X","")</f>
        <v>#VALUE!</v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25">
        <f t="shared" si="16"/>
        <v>393</v>
      </c>
      <c r="M190" s="25">
        <f t="shared" si="17"/>
        <v>381</v>
      </c>
    </row>
    <row r="191" spans="1:13" x14ac:dyDescent="0.25">
      <c r="A191" s="13">
        <v>394</v>
      </c>
      <c r="B191" s="5">
        <v>189</v>
      </c>
      <c r="C191" s="5">
        <v>381</v>
      </c>
      <c r="D191" s="4" t="str">
        <f>VLOOKUP(A191,'ESO zone names'!$A$2:$F$9999,4,FALSE)</f>
        <v>Der Unterbau von Ezduiin</v>
      </c>
      <c r="E191" s="4" t="str">
        <f>VLOOKUP(A191,'ESO zone names'!$A$2:$F$9999,5,FALSE)</f>
        <v>Ezduiin Undercroft</v>
      </c>
      <c r="F191" s="4" t="str">
        <f>VLOOKUP(A191,'ESO zone names'!$A$2:$F$9999,6,FALSE)</f>
        <v>La crypte d'Ezduiin</v>
      </c>
      <c r="G191" s="3" t="e">
        <f t="array" ref="G191">IF(OR(EXACT(A191,VALUE('ESO Dungeon constants'!$I$3:$I$100))),"X","")</f>
        <v>#VALUE!</v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25">
        <f t="shared" si="16"/>
        <v>394</v>
      </c>
      <c r="M191" s="25">
        <f t="shared" si="17"/>
        <v>381</v>
      </c>
    </row>
    <row r="192" spans="1:13" x14ac:dyDescent="0.25">
      <c r="A192" s="13">
        <v>395</v>
      </c>
      <c r="B192" s="5">
        <v>190</v>
      </c>
      <c r="C192" s="5">
        <v>381</v>
      </c>
      <c r="D192" s="4" t="str">
        <f>VLOOKUP(A192,'ESO zone names'!$A$2:$F$9999,4,FALSE)</f>
        <v>Die Zuflucht des Grauens</v>
      </c>
      <c r="E192" s="4" t="str">
        <f>VLOOKUP(A192,'ESO zone names'!$A$2:$F$9999,5,FALSE)</f>
        <v>The Refuge of Dread</v>
      </c>
      <c r="F192" s="4" t="str">
        <f>VLOOKUP(A192,'ESO zone names'!$A$2:$F$9999,6,FALSE)</f>
        <v>Le refuge de l'Effroi</v>
      </c>
      <c r="G192" s="3" t="e">
        <f t="array" ref="G192">IF(OR(EXACT(A192,VALUE('ESO Dungeon constants'!$I$3:$I$100))),"X","")</f>
        <v>#VALUE!</v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25">
        <f t="shared" si="16"/>
        <v>395</v>
      </c>
      <c r="M192" s="25">
        <f t="shared" si="17"/>
        <v>381</v>
      </c>
    </row>
    <row r="193" spans="1:13" x14ac:dyDescent="0.25">
      <c r="A193" s="13">
        <v>396</v>
      </c>
      <c r="B193" s="5">
        <v>191</v>
      </c>
      <c r="C193" s="5">
        <v>381</v>
      </c>
      <c r="D193" s="4" t="str">
        <f>VLOOKUP(A193,'ESO zone names'!$A$2:$F$9999,4,FALSE)</f>
        <v>Ondil</v>
      </c>
      <c r="E193" s="4" t="str">
        <f>VLOOKUP(A193,'ESO zone names'!$A$2:$F$9999,5,FALSE)</f>
        <v>Ondil</v>
      </c>
      <c r="F193" s="4" t="str">
        <f>VLOOKUP(A193,'ESO zone names'!$A$2:$F$9999,6,FALSE)</f>
        <v>Ondil</v>
      </c>
      <c r="G193" s="3" t="e">
        <f t="array" ref="G193">IF(OR(EXACT(A193,VALUE('ESO Dungeon constants'!$I$3:$I$100))),"X","")</f>
        <v>#VALUE!</v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25">
        <f t="shared" si="16"/>
        <v>396</v>
      </c>
      <c r="M193" s="25">
        <f t="shared" si="17"/>
        <v>381</v>
      </c>
    </row>
    <row r="194" spans="1:13" x14ac:dyDescent="0.25">
      <c r="A194" s="13">
        <v>397</v>
      </c>
      <c r="B194" s="5">
        <v>192</v>
      </c>
      <c r="C194" s="5">
        <v>381</v>
      </c>
      <c r="D194" s="4" t="str">
        <f>VLOOKUP(A194,'ESO zone names'!$A$2:$F$9999,4,FALSE)</f>
        <v>Dels Grube</v>
      </c>
      <c r="E194" s="4" t="str">
        <f>VLOOKUP(A194,'ESO zone names'!$A$2:$F$9999,5,FALSE)</f>
        <v>Del's Claim</v>
      </c>
      <c r="F194" s="4" t="str">
        <f>VLOOKUP(A194,'ESO zone names'!$A$2:$F$9999,6,FALSE)</f>
        <v>La concession de Del</v>
      </c>
      <c r="G194" s="3" t="e">
        <f t="array" ref="G194">IF(OR(EXACT(A194,VALUE('ESO Dungeon constants'!$I$3:$I$100))),"X","")</f>
        <v>#VALUE!</v>
      </c>
      <c r="H194" s="3" t="str">
        <f t="shared" si="12"/>
        <v/>
      </c>
      <c r="I194" s="3" t="str">
        <f t="shared" si="13"/>
        <v>Auridon</v>
      </c>
      <c r="J194" s="3" t="str">
        <f t="shared" si="14"/>
        <v>Auridon</v>
      </c>
      <c r="K194" s="3" t="str">
        <f t="shared" si="15"/>
        <v>Auridia</v>
      </c>
      <c r="L194" s="25">
        <f t="shared" si="16"/>
        <v>397</v>
      </c>
      <c r="M194" s="25">
        <f t="shared" si="17"/>
        <v>381</v>
      </c>
    </row>
    <row r="195" spans="1:13" x14ac:dyDescent="0.25">
      <c r="A195" s="13">
        <v>398</v>
      </c>
      <c r="B195" s="5">
        <v>193</v>
      </c>
      <c r="C195" s="5">
        <v>381</v>
      </c>
      <c r="D195" s="4" t="str">
        <f>VLOOKUP(A195,'ESO zone names'!$A$2:$F$9999,4,FALSE)</f>
        <v>Entilas Torheit</v>
      </c>
      <c r="E195" s="4" t="str">
        <f>VLOOKUP(A195,'ESO zone names'!$A$2:$F$9999,5,FALSE)</f>
        <v>Entila's Folly</v>
      </c>
      <c r="F195" s="4" t="str">
        <f>VLOOKUP(A195,'ESO zone names'!$A$2:$F$9999,6,FALSE)</f>
        <v>La folie d'Entila</v>
      </c>
      <c r="G195" s="3" t="e">
        <f t="array" ref="G195">IF(OR(EXACT(A195,VALUE('ESO Dungeon constants'!$I$3:$I$100))),"X","")</f>
        <v>#VALUE!</v>
      </c>
      <c r="H195" s="3" t="str">
        <f t="shared" si="12"/>
        <v/>
      </c>
      <c r="I195" s="3" t="str">
        <f t="shared" si="13"/>
        <v>Auridon</v>
      </c>
      <c r="J195" s="3" t="str">
        <f t="shared" si="14"/>
        <v>Auridon</v>
      </c>
      <c r="K195" s="3" t="str">
        <f t="shared" si="15"/>
        <v>Auridia</v>
      </c>
      <c r="L195" s="25">
        <f t="shared" si="16"/>
        <v>398</v>
      </c>
      <c r="M195" s="25">
        <f t="shared" si="17"/>
        <v>381</v>
      </c>
    </row>
    <row r="196" spans="1:13" x14ac:dyDescent="0.25">
      <c r="A196" s="13">
        <v>399</v>
      </c>
      <c r="B196" s="5">
        <v>194</v>
      </c>
      <c r="C196" s="5">
        <v>381</v>
      </c>
      <c r="D196" s="4" t="str">
        <f>VLOOKUP(A196,'ESO zone names'!$A$2:$F$9999,4,FALSE)</f>
        <v>Wansalen</v>
      </c>
      <c r="E196" s="4" t="str">
        <f>VLOOKUP(A196,'ESO zone names'!$A$2:$F$9999,5,FALSE)</f>
        <v>Wansalen</v>
      </c>
      <c r="F196" s="4" t="str">
        <f>VLOOKUP(A196,'ESO zone names'!$A$2:$F$9999,6,FALSE)</f>
        <v>Wansalen</v>
      </c>
      <c r="G196" s="3" t="e">
        <f t="array" ref="G196">IF(OR(EXACT(A196,VALUE('ESO Dungeon constants'!$I$3:$I$100))),"X","")</f>
        <v>#VALUE!</v>
      </c>
      <c r="H196" s="3" t="str">
        <f t="shared" ref="H196:H259" si="18">IF(EXACT(A196,C196),"X","")</f>
        <v/>
      </c>
      <c r="I196" s="3" t="str">
        <f t="shared" ref="I196:I259" si="19">IF(A196&lt;&gt;C196,VLOOKUP(C196,$A$3:$D$9999,4,FALSE),"")</f>
        <v>Auridon</v>
      </c>
      <c r="J196" s="3" t="str">
        <f t="shared" ref="J196:J259" si="20">IF(A196&lt;&gt;C196,VLOOKUP(C196,$A$3:$E$9999,5,FALSE),"")</f>
        <v>Auridon</v>
      </c>
      <c r="K196" s="3" t="str">
        <f t="shared" ref="K196:K259" si="21">IF(A196&lt;&gt;C196,VLOOKUP(C196,$A$3:$F$9999,6,FALSE),"")</f>
        <v>Auridia</v>
      </c>
      <c r="L196" s="25">
        <f t="shared" ref="L196:L259" si="22">A196</f>
        <v>399</v>
      </c>
      <c r="M196" s="25">
        <f t="shared" ref="M196:M259" si="23">C196</f>
        <v>381</v>
      </c>
    </row>
    <row r="197" spans="1:13" x14ac:dyDescent="0.25">
      <c r="A197" s="13">
        <v>400</v>
      </c>
      <c r="B197" s="5">
        <v>195</v>
      </c>
      <c r="C197" s="5">
        <v>381</v>
      </c>
      <c r="D197" s="4" t="str">
        <f>VLOOKUP(A197,'ESO zone names'!$A$2:$F$9999,4,FALSE)</f>
        <v>Mehrunes Tücke</v>
      </c>
      <c r="E197" s="4" t="str">
        <f>VLOOKUP(A197,'ESO zone names'!$A$2:$F$9999,5,FALSE)</f>
        <v>Mehrunes' Spite</v>
      </c>
      <c r="F197" s="4" t="str">
        <f>VLOOKUP(A197,'ESO zone names'!$A$2:$F$9999,6,FALSE)</f>
        <v>La rancœur de Mérunès</v>
      </c>
      <c r="G197" s="3" t="e">
        <f t="array" ref="G197">IF(OR(EXACT(A197,VALUE('ESO Dungeon constants'!$I$3:$I$100))),"X","")</f>
        <v>#VALUE!</v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25">
        <f t="shared" si="22"/>
        <v>400</v>
      </c>
      <c r="M197" s="25">
        <f t="shared" si="23"/>
        <v>381</v>
      </c>
    </row>
    <row r="198" spans="1:13" x14ac:dyDescent="0.25">
      <c r="A198" s="13">
        <v>401</v>
      </c>
      <c r="B198" s="5">
        <v>196</v>
      </c>
      <c r="C198" s="5">
        <v>381</v>
      </c>
      <c r="D198" s="4" t="str">
        <f>VLOOKUP(A198,'ESO zone names'!$A$2:$F$9999,4,FALSE)</f>
        <v>Bewan</v>
      </c>
      <c r="E198" s="4" t="str">
        <f>VLOOKUP(A198,'ESO zone names'!$A$2:$F$9999,5,FALSE)</f>
        <v>Bewan</v>
      </c>
      <c r="F198" s="4" t="str">
        <f>VLOOKUP(A198,'ESO zone names'!$A$2:$F$9999,6,FALSE)</f>
        <v>Bewan</v>
      </c>
      <c r="G198" s="3" t="e">
        <f t="array" ref="G198">IF(OR(EXACT(A198,VALUE('ESO Dungeon constants'!$I$3:$I$100))),"X","")</f>
        <v>#VALUE!</v>
      </c>
      <c r="H198" s="3" t="str">
        <f t="shared" si="18"/>
        <v/>
      </c>
      <c r="I198" s="3" t="str">
        <f t="shared" si="19"/>
        <v>Auridon</v>
      </c>
      <c r="J198" s="3" t="str">
        <f t="shared" si="20"/>
        <v>Auridon</v>
      </c>
      <c r="K198" s="3" t="str">
        <f t="shared" si="21"/>
        <v>Auridia</v>
      </c>
      <c r="L198" s="25">
        <f t="shared" si="22"/>
        <v>401</v>
      </c>
      <c r="M198" s="25">
        <f t="shared" si="23"/>
        <v>381</v>
      </c>
    </row>
    <row r="199" spans="1:13" x14ac:dyDescent="0.25">
      <c r="A199" s="13">
        <v>402</v>
      </c>
      <c r="B199" s="5">
        <v>197</v>
      </c>
      <c r="C199" s="5">
        <v>103</v>
      </c>
      <c r="D199" s="4" t="str">
        <f>VLOOKUP(A199,'ESO zone names'!$A$2:$F$9999,4,FALSE)</f>
        <v>Die Mine von Shors Stein</v>
      </c>
      <c r="E199" s="4" t="str">
        <f>VLOOKUP(A199,'ESO zone names'!$A$2:$F$9999,5,FALSE)</f>
        <v>Shor's Stone Mine</v>
      </c>
      <c r="F199" s="4" t="str">
        <f>VLOOKUP(A199,'ESO zone names'!$A$2:$F$9999,6,FALSE)</f>
        <v>La mine de la Pierre-de-Shor</v>
      </c>
      <c r="G199" s="3" t="e">
        <f t="array" ref="G199">IF(OR(EXACT(A199,VALUE('ESO Dungeon constants'!$I$3:$I$100))),"X","")</f>
        <v>#VALUE!</v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25">
        <f t="shared" si="22"/>
        <v>402</v>
      </c>
      <c r="M199" s="25">
        <f t="shared" si="23"/>
        <v>103</v>
      </c>
    </row>
    <row r="200" spans="1:13" x14ac:dyDescent="0.25">
      <c r="A200" s="13">
        <v>403</v>
      </c>
      <c r="B200" s="5">
        <v>198</v>
      </c>
      <c r="C200" s="5">
        <v>103</v>
      </c>
      <c r="D200" s="4" t="str">
        <f>VLOOKUP(A200,'ESO zone names'!$A$2:$F$9999,4,FALSE)</f>
        <v>Die Nordwindmine</v>
      </c>
      <c r="E200" s="4" t="str">
        <f>VLOOKUP(A200,'ESO zone names'!$A$2:$F$9999,5,FALSE)</f>
        <v>Northwind Mine</v>
      </c>
      <c r="F200" s="4" t="str">
        <f>VLOOKUP(A200,'ESO zone names'!$A$2:$F$9999,6,FALSE)</f>
        <v>La mine de la Galerne</v>
      </c>
      <c r="G200" s="3" t="e">
        <f t="array" ref="G200">IF(OR(EXACT(A200,VALUE('ESO Dungeon constants'!$I$3:$I$100))),"X","")</f>
        <v>#VALUE!</v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25">
        <f t="shared" si="22"/>
        <v>403</v>
      </c>
      <c r="M200" s="25">
        <f t="shared" si="23"/>
        <v>103</v>
      </c>
    </row>
    <row r="201" spans="1:13" x14ac:dyDescent="0.25">
      <c r="A201" s="13">
        <v>404</v>
      </c>
      <c r="B201" s="5">
        <v>199</v>
      </c>
      <c r="C201" s="5">
        <v>103</v>
      </c>
      <c r="D201" s="4" t="str">
        <f>VLOOKUP(A201,'ESO zone names'!$A$2:$F$9999,4,FALSE)</f>
        <v>Das Fahlsteingewölbe</v>
      </c>
      <c r="E201" s="4" t="str">
        <f>VLOOKUP(A201,'ESO zone names'!$A$2:$F$9999,5,FALSE)</f>
        <v>Fallowstone Vault</v>
      </c>
      <c r="F201" s="4" t="str">
        <f>VLOOKUP(A201,'ESO zone names'!$A$2:$F$9999,6,FALSE)</f>
        <v>La crypte de Rochebrune</v>
      </c>
      <c r="G201" s="3" t="e">
        <f t="array" ref="G201">IF(OR(EXACT(A201,VALUE('ESO Dungeon constants'!$I$3:$I$100))),"X","")</f>
        <v>#VALUE!</v>
      </c>
      <c r="H201" s="3" t="str">
        <f t="shared" si="18"/>
        <v/>
      </c>
      <c r="I201" s="3" t="str">
        <f t="shared" si="19"/>
        <v>Rift</v>
      </c>
      <c r="J201" s="3" t="str">
        <f t="shared" si="20"/>
        <v>The Rift</v>
      </c>
      <c r="K201" s="3" t="str">
        <f t="shared" si="21"/>
        <v>La Brèche</v>
      </c>
      <c r="L201" s="25">
        <f t="shared" si="22"/>
        <v>404</v>
      </c>
      <c r="M201" s="25">
        <f t="shared" si="23"/>
        <v>103</v>
      </c>
    </row>
    <row r="202" spans="1:13" x14ac:dyDescent="0.25">
      <c r="A202" s="13">
        <v>405</v>
      </c>
      <c r="B202" s="5">
        <v>200</v>
      </c>
      <c r="C202" s="5">
        <v>57</v>
      </c>
      <c r="D202" s="4" t="str">
        <f>VLOOKUP(A202,'ESO zone names'!$A$2:$F$9999,4,FALSE)</f>
        <v>Fürstin Llarels Unterschlupf</v>
      </c>
      <c r="E202" s="4" t="str">
        <f>VLOOKUP(A202,'ESO zone names'!$A$2:$F$9999,5,FALSE)</f>
        <v>Lady Llarel's Shelter</v>
      </c>
      <c r="F202" s="4" t="str">
        <f>VLOOKUP(A202,'ESO zone names'!$A$2:$F$9999,6,FALSE)</f>
        <v>Le refuge de dame Llarel</v>
      </c>
      <c r="G202" s="3" t="e">
        <f t="array" ref="G202">IF(OR(EXACT(A202,VALUE('ESO Dungeon constants'!$I$3:$I$100))),"X","")</f>
        <v>#VALUE!</v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25">
        <f t="shared" si="22"/>
        <v>405</v>
      </c>
      <c r="M202" s="25">
        <f t="shared" si="23"/>
        <v>57</v>
      </c>
    </row>
    <row r="203" spans="1:13" x14ac:dyDescent="0.25">
      <c r="A203" s="13">
        <v>406</v>
      </c>
      <c r="B203" s="5">
        <v>201</v>
      </c>
      <c r="C203" s="5">
        <v>57</v>
      </c>
      <c r="D203" s="4" t="str">
        <f>VLOOKUP(A203,'ESO zone names'!$A$2:$F$9999,4,FALSE)</f>
        <v>Unterbthanual</v>
      </c>
      <c r="E203" s="4" t="str">
        <f>VLOOKUP(A203,'ESO zone names'!$A$2:$F$9999,5,FALSE)</f>
        <v>Lower Bthanual</v>
      </c>
      <c r="F203" s="4" t="str">
        <f>VLOOKUP(A203,'ESO zone names'!$A$2:$F$9999,6,FALSE)</f>
        <v>Bas-Bthanual</v>
      </c>
      <c r="G203" s="3" t="e">
        <f t="array" ref="G203">IF(OR(EXACT(A203,VALUE('ESO Dungeon constants'!$I$3:$I$100))),"X","")</f>
        <v>#VALUE!</v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25">
        <f t="shared" si="22"/>
        <v>406</v>
      </c>
      <c r="M203" s="25">
        <f t="shared" si="23"/>
        <v>57</v>
      </c>
    </row>
    <row r="204" spans="1:13" x14ac:dyDescent="0.25">
      <c r="A204" s="13">
        <v>407</v>
      </c>
      <c r="B204" s="5">
        <v>202</v>
      </c>
      <c r="C204" s="5">
        <v>57</v>
      </c>
      <c r="D204" s="4" t="str">
        <f>VLOOKUP(A204,'ESO zone names'!$A$2:$F$9999,4,FALSE)</f>
        <v>Die Dreikreismine</v>
      </c>
      <c r="E204" s="4" t="str">
        <f>VLOOKUP(A204,'ESO zone names'!$A$2:$F$9999,5,FALSE)</f>
        <v>The Triple Circle Mine</v>
      </c>
      <c r="F204" s="4" t="str">
        <f>VLOOKUP(A204,'ESO zone names'!$A$2:$F$9999,6,FALSE)</f>
        <v>La mine du Triple cercle</v>
      </c>
      <c r="G204" s="3" t="e">
        <f t="array" ref="G204">IF(OR(EXACT(A204,VALUE('ESO Dungeon constants'!$I$3:$I$100))),"X","")</f>
        <v>#VALUE!</v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25">
        <f t="shared" si="22"/>
        <v>407</v>
      </c>
      <c r="M204" s="25">
        <f t="shared" si="23"/>
        <v>57</v>
      </c>
    </row>
    <row r="205" spans="1:13" x14ac:dyDescent="0.25">
      <c r="A205" s="13">
        <v>408</v>
      </c>
      <c r="B205" s="5">
        <v>203</v>
      </c>
      <c r="C205" s="5">
        <v>57</v>
      </c>
      <c r="D205" s="4" t="str">
        <f>VLOOKUP(A205,'ESO zone names'!$A$2:$F$9999,4,FALSE)</f>
        <v>Taleons Klippe</v>
      </c>
      <c r="E205" s="4" t="str">
        <f>VLOOKUP(A205,'ESO zone names'!$A$2:$F$9999,5,FALSE)</f>
        <v>Taleon's Crag</v>
      </c>
      <c r="F205" s="4" t="str">
        <f>VLOOKUP(A205,'ESO zone names'!$A$2:$F$9999,6,FALSE)</f>
        <v>Le pic de Taléon</v>
      </c>
      <c r="G205" s="3" t="e">
        <f t="array" ref="G205">IF(OR(EXACT(A205,VALUE('ESO Dungeon constants'!$I$3:$I$100))),"X","")</f>
        <v>#VALUE!</v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25">
        <f t="shared" si="22"/>
        <v>408</v>
      </c>
      <c r="M205" s="25">
        <f t="shared" si="23"/>
        <v>57</v>
      </c>
    </row>
    <row r="206" spans="1:13" x14ac:dyDescent="0.25">
      <c r="A206" s="13">
        <v>409</v>
      </c>
      <c r="B206" s="5">
        <v>204</v>
      </c>
      <c r="C206" s="5">
        <v>57</v>
      </c>
      <c r="D206" s="4" t="str">
        <f>VLOOKUP(A206,'ESO zone names'!$A$2:$F$9999,4,FALSE)</f>
        <v>Die Klingenohrgrotte</v>
      </c>
      <c r="E206" s="4" t="str">
        <f>VLOOKUP(A206,'ESO zone names'!$A$2:$F$9999,5,FALSE)</f>
        <v>Knife Ear Grotto</v>
      </c>
      <c r="F206" s="4" t="str">
        <f>VLOOKUP(A206,'ESO zone names'!$A$2:$F$9999,6,FALSE)</f>
        <v>La grotte du Lobe aigu</v>
      </c>
      <c r="G206" s="3" t="e">
        <f t="array" ref="G206">IF(OR(EXACT(A206,VALUE('ESO Dungeon constants'!$I$3:$I$100))),"X","")</f>
        <v>#VALUE!</v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25">
        <f t="shared" si="22"/>
        <v>409</v>
      </c>
      <c r="M206" s="25">
        <f t="shared" si="23"/>
        <v>57</v>
      </c>
    </row>
    <row r="207" spans="1:13" x14ac:dyDescent="0.25">
      <c r="A207" s="13">
        <v>410</v>
      </c>
      <c r="B207" s="5">
        <v>205</v>
      </c>
      <c r="C207" s="5">
        <v>57</v>
      </c>
      <c r="D207" s="4" t="str">
        <f>VLOOKUP(A207,'ESO zone names'!$A$2:$F$9999,4,FALSE)</f>
        <v>Der Leichengarten</v>
      </c>
      <c r="E207" s="4" t="str">
        <f>VLOOKUP(A207,'ESO zone names'!$A$2:$F$9999,5,FALSE)</f>
        <v>The Corpse Garden</v>
      </c>
      <c r="F207" s="4" t="str">
        <f>VLOOKUP(A207,'ESO zone names'!$A$2:$F$9999,6,FALSE)</f>
        <v>Le jardin des dépouilles</v>
      </c>
      <c r="G207" s="3" t="e">
        <f t="array" ref="G207">IF(OR(EXACT(A207,VALUE('ESO Dungeon constants'!$I$3:$I$100))),"X","")</f>
        <v>#VALUE!</v>
      </c>
      <c r="H207" s="3" t="str">
        <f t="shared" si="18"/>
        <v/>
      </c>
      <c r="I207" s="3" t="str">
        <f t="shared" si="19"/>
        <v>Deshaan</v>
      </c>
      <c r="J207" s="3" t="str">
        <f t="shared" si="20"/>
        <v>Deshaan</v>
      </c>
      <c r="K207" s="3" t="str">
        <f t="shared" si="21"/>
        <v>Deshaan</v>
      </c>
      <c r="L207" s="25">
        <f t="shared" si="22"/>
        <v>410</v>
      </c>
      <c r="M207" s="25">
        <f t="shared" si="23"/>
        <v>57</v>
      </c>
    </row>
    <row r="208" spans="1:13" x14ac:dyDescent="0.25">
      <c r="A208" s="13">
        <v>411</v>
      </c>
      <c r="B208" s="5">
        <v>206</v>
      </c>
      <c r="C208" s="5">
        <v>58</v>
      </c>
      <c r="D208" s="4" t="str">
        <f>VLOOKUP(A208,'ESO zone names'!$A$2:$F$9999,4,FALSE)</f>
        <v>Die Jagdgründe</v>
      </c>
      <c r="E208" s="4" t="str">
        <f>VLOOKUP(A208,'ESO zone names'!$A$2:$F$9999,5,FALSE)</f>
        <v>The Hunting Grounds</v>
      </c>
      <c r="F208" s="4" t="str">
        <f>VLOOKUP(A208,'ESO zone names'!$A$2:$F$9999,6,FALSE)</f>
        <v>Les Terrains de chasse</v>
      </c>
      <c r="G208" s="3" t="e">
        <f t="array" ref="G208">IF(OR(EXACT(A208,VALUE('ESO Dungeon constants'!$I$3:$I$100))),"X","")</f>
        <v>#VALUE!</v>
      </c>
      <c r="H208" s="3" t="str">
        <f t="shared" si="18"/>
        <v/>
      </c>
      <c r="I208" s="3" t="str">
        <f t="shared" si="19"/>
        <v>Malabal Tor</v>
      </c>
      <c r="J208" s="3" t="str">
        <f t="shared" si="20"/>
        <v>Malabal Tor</v>
      </c>
      <c r="K208" s="3" t="str">
        <f t="shared" si="21"/>
        <v>Malabal Tor</v>
      </c>
      <c r="L208" s="25">
        <f t="shared" si="22"/>
        <v>411</v>
      </c>
      <c r="M208" s="25">
        <f t="shared" si="23"/>
        <v>58</v>
      </c>
    </row>
    <row r="209" spans="1:13" x14ac:dyDescent="0.25">
      <c r="A209" s="13">
        <v>412</v>
      </c>
      <c r="B209" s="5">
        <v>207</v>
      </c>
      <c r="C209" s="5">
        <v>103</v>
      </c>
      <c r="D209" s="4" t="str">
        <f>VLOOKUP(A209,'ESO zone names'!$A$2:$F$9999,4,FALSE)</f>
        <v>Das Hügelgrab von Nimalten</v>
      </c>
      <c r="E209" s="4" t="str">
        <f>VLOOKUP(A209,'ESO zone names'!$A$2:$F$9999,5,FALSE)</f>
        <v>Nimalten Barrow</v>
      </c>
      <c r="F209" s="4" t="str">
        <f>VLOOKUP(A209,'ESO zone names'!$A$2:$F$9999,6,FALSE)</f>
        <v>Le tertre de Nimalten</v>
      </c>
      <c r="G209" s="3" t="e">
        <f t="array" ref="G209">IF(OR(EXACT(A209,VALUE('ESO Dungeon constants'!$I$3:$I$100))),"X","")</f>
        <v>#VALUE!</v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25">
        <f t="shared" si="22"/>
        <v>412</v>
      </c>
      <c r="M209" s="25">
        <f t="shared" si="23"/>
        <v>103</v>
      </c>
    </row>
    <row r="210" spans="1:13" x14ac:dyDescent="0.25">
      <c r="A210" s="13">
        <v>413</v>
      </c>
      <c r="B210" s="5">
        <v>208</v>
      </c>
      <c r="C210" s="5">
        <v>103</v>
      </c>
      <c r="D210" s="4" t="str">
        <f>VLOOKUP(A210,'ESO zone names'!$A$2:$F$9999,4,FALSE)</f>
        <v>Avanchznel</v>
      </c>
      <c r="E210" s="4" t="str">
        <f>VLOOKUP(A210,'ESO zone names'!$A$2:$F$9999,5,FALSE)</f>
        <v>Avanchnzel</v>
      </c>
      <c r="F210" s="4" t="str">
        <f>VLOOKUP(A210,'ESO zone names'!$A$2:$F$9999,6,FALSE)</f>
        <v>Avancheznel</v>
      </c>
      <c r="G210" s="3" t="e">
        <f t="array" ref="G210">IF(OR(EXACT(A210,VALUE('ESO Dungeon constants'!$I$3:$I$100))),"X","")</f>
        <v>#VALUE!</v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25">
        <f t="shared" si="22"/>
        <v>413</v>
      </c>
      <c r="M210" s="25">
        <f t="shared" si="23"/>
        <v>103</v>
      </c>
    </row>
    <row r="211" spans="1:13" x14ac:dyDescent="0.25">
      <c r="A211" s="13">
        <v>414</v>
      </c>
      <c r="B211" s="5">
        <v>209</v>
      </c>
      <c r="C211" s="5">
        <v>103</v>
      </c>
      <c r="D211" s="4" t="str">
        <f>VLOOKUP(A211,'ESO zone names'!$A$2:$F$9999,4,FALSE)</f>
        <v>Die Föhrgipfelkavernen</v>
      </c>
      <c r="E211" s="4" t="str">
        <f>VLOOKUP(A211,'ESO zone names'!$A$2:$F$9999,5,FALSE)</f>
        <v>Pinepeak Caverns</v>
      </c>
      <c r="F211" s="4" t="str">
        <f>VLOOKUP(A211,'ESO zone names'!$A$2:$F$9999,6,FALSE)</f>
        <v>Les Grottes de Montpin</v>
      </c>
      <c r="G211" s="3" t="e">
        <f t="array" ref="G211">IF(OR(EXACT(A211,VALUE('ESO Dungeon constants'!$I$3:$I$100))),"X","")</f>
        <v>#VALUE!</v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25">
        <f t="shared" si="22"/>
        <v>414</v>
      </c>
      <c r="M211" s="25">
        <f t="shared" si="23"/>
        <v>103</v>
      </c>
    </row>
    <row r="212" spans="1:13" x14ac:dyDescent="0.25">
      <c r="A212" s="13">
        <v>415</v>
      </c>
      <c r="B212" s="5">
        <v>210</v>
      </c>
      <c r="C212" s="5">
        <v>103</v>
      </c>
      <c r="D212" s="4" t="str">
        <f>VLOOKUP(A212,'ESO zone names'!$A$2:$F$9999,4,FALSE)</f>
        <v>Die Trolhettahöhle</v>
      </c>
      <c r="E212" s="4" t="str">
        <f>VLOOKUP(A212,'ESO zone names'!$A$2:$F$9999,5,FALSE)</f>
        <v>Trolhetta Cave</v>
      </c>
      <c r="F212" s="4" t="str">
        <f>VLOOKUP(A212,'ESO zone names'!$A$2:$F$9999,6,FALSE)</f>
        <v>La grotte de Trolhetta</v>
      </c>
      <c r="G212" s="3" t="e">
        <f t="array" ref="G212">IF(OR(EXACT(A212,VALUE('ESO Dungeon constants'!$I$3:$I$100))),"X","")</f>
        <v>#VALUE!</v>
      </c>
      <c r="H212" s="3" t="str">
        <f t="shared" si="18"/>
        <v/>
      </c>
      <c r="I212" s="3" t="str">
        <f t="shared" si="19"/>
        <v>Rift</v>
      </c>
      <c r="J212" s="3" t="str">
        <f t="shared" si="20"/>
        <v>The Rift</v>
      </c>
      <c r="K212" s="3" t="str">
        <f t="shared" si="21"/>
        <v>La Brèche</v>
      </c>
      <c r="L212" s="25">
        <f t="shared" si="22"/>
        <v>415</v>
      </c>
      <c r="M212" s="25">
        <f t="shared" si="23"/>
        <v>103</v>
      </c>
    </row>
    <row r="213" spans="1:13" x14ac:dyDescent="0.25">
      <c r="A213" s="13">
        <v>416</v>
      </c>
      <c r="B213" s="5">
        <v>211</v>
      </c>
      <c r="C213" s="5">
        <v>381</v>
      </c>
      <c r="D213" s="4" t="str">
        <f>VLOOKUP(A213,'ESO zone names'!$A$2:$F$9999,4,FALSE)</f>
        <v>Das Innere Tanzelwil</v>
      </c>
      <c r="E213" s="4" t="str">
        <f>VLOOKUP(A213,'ESO zone names'!$A$2:$F$9999,5,FALSE)</f>
        <v>Inner Tanzelwil</v>
      </c>
      <c r="F213" s="4" t="str">
        <f>VLOOKUP(A213,'ESO zone names'!$A$2:$F$9999,6,FALSE)</f>
        <v>Le cœur de Tanzelwil</v>
      </c>
      <c r="G213" s="3" t="e">
        <f t="array" ref="G213">IF(OR(EXACT(A213,VALUE('ESO Dungeon constants'!$I$3:$I$100))),"X","")</f>
        <v>#VALUE!</v>
      </c>
      <c r="H213" s="3" t="str">
        <f t="shared" si="18"/>
        <v/>
      </c>
      <c r="I213" s="3" t="str">
        <f t="shared" si="19"/>
        <v>Auridon</v>
      </c>
      <c r="J213" s="3" t="str">
        <f t="shared" si="20"/>
        <v>Auridon</v>
      </c>
      <c r="K213" s="3" t="str">
        <f t="shared" si="21"/>
        <v>Auridia</v>
      </c>
      <c r="L213" s="25">
        <f t="shared" si="22"/>
        <v>416</v>
      </c>
      <c r="M213" s="25">
        <f t="shared" si="23"/>
        <v>381</v>
      </c>
    </row>
    <row r="214" spans="1:13" x14ac:dyDescent="0.25">
      <c r="A214" s="13">
        <v>417</v>
      </c>
      <c r="B214" s="5">
        <v>212</v>
      </c>
      <c r="C214" s="5">
        <v>347</v>
      </c>
      <c r="D214" s="4" t="str">
        <f>VLOOKUP(A214,'ESO zone names'!$A$2:$F$9999,4,FALSE)</f>
        <v>Aba-Loria</v>
      </c>
      <c r="E214" s="4" t="str">
        <f>VLOOKUP(A214,'ESO zone names'!$A$2:$F$9999,5,FALSE)</f>
        <v>Aba-Loria</v>
      </c>
      <c r="F214" s="4" t="str">
        <f>VLOOKUP(A214,'ESO zone names'!$A$2:$F$9999,6,FALSE)</f>
        <v>Aba-Loria</v>
      </c>
      <c r="G214" s="3" t="e">
        <f t="array" ref="G214">IF(OR(EXACT(A214,VALUE('ESO Dungeon constants'!$I$3:$I$100))),"X","")</f>
        <v>#VALUE!</v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25">
        <f t="shared" si="22"/>
        <v>417</v>
      </c>
      <c r="M214" s="25">
        <f t="shared" si="23"/>
        <v>347</v>
      </c>
    </row>
    <row r="215" spans="1:13" x14ac:dyDescent="0.25">
      <c r="A215" s="13">
        <v>418</v>
      </c>
      <c r="B215" s="5">
        <v>213</v>
      </c>
      <c r="C215" s="5">
        <v>347</v>
      </c>
      <c r="D215" s="4" t="str">
        <f>VLOOKUP(A215,'ESO zone names'!$A$2:$F$9999,4,FALSE)</f>
        <v>Das Gewölbe von Haman Schmiedefeuer</v>
      </c>
      <c r="E215" s="4" t="str">
        <f>VLOOKUP(A215,'ESO zone names'!$A$2:$F$9999,5,FALSE)</f>
        <v>The Vault of Haman Forgefire</v>
      </c>
      <c r="F215" s="4" t="str">
        <f>VLOOKUP(A215,'ESO zone names'!$A$2:$F$9999,6,FALSE)</f>
        <v>La Chambre-forte d’Haman Forgefeu</v>
      </c>
      <c r="G215" s="3" t="e">
        <f t="array" ref="G215">IF(OR(EXACT(A215,VALUE('ESO Dungeon constants'!$I$3:$I$100))),"X","")</f>
        <v>#VALUE!</v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25">
        <f t="shared" si="22"/>
        <v>418</v>
      </c>
      <c r="M215" s="25">
        <f t="shared" si="23"/>
        <v>347</v>
      </c>
    </row>
    <row r="216" spans="1:13" x14ac:dyDescent="0.25">
      <c r="A216" s="13">
        <v>419</v>
      </c>
      <c r="B216" s="5">
        <v>214</v>
      </c>
      <c r="C216" s="5">
        <v>347</v>
      </c>
      <c r="D216" s="4" t="str">
        <f>VLOOKUP(A216,'ESO zone names'!$A$2:$F$9999,4,FALSE)</f>
        <v>Die Grotte der Laster</v>
      </c>
      <c r="E216" s="4" t="str">
        <f>VLOOKUP(A216,'ESO zone names'!$A$2:$F$9999,5,FALSE)</f>
        <v>The Grotto of Depravity</v>
      </c>
      <c r="F216" s="4" t="str">
        <f>VLOOKUP(A216,'ESO zone names'!$A$2:$F$9999,6,FALSE)</f>
        <v>La grotte de la dépravation</v>
      </c>
      <c r="G216" s="3" t="e">
        <f t="array" ref="G216">IF(OR(EXACT(A216,VALUE('ESO Dungeon constants'!$I$3:$I$100))),"X","")</f>
        <v>#VALUE!</v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25">
        <f t="shared" si="22"/>
        <v>419</v>
      </c>
      <c r="M216" s="25">
        <f t="shared" si="23"/>
        <v>347</v>
      </c>
    </row>
    <row r="217" spans="1:13" x14ac:dyDescent="0.25">
      <c r="A217" s="13">
        <v>420</v>
      </c>
      <c r="B217" s="5">
        <v>215</v>
      </c>
      <c r="C217" s="5">
        <v>347</v>
      </c>
      <c r="D217" s="4" t="str">
        <f>VLOOKUP(A217,'ESO zone names'!$A$2:$F$9999,4,FALSE)</f>
        <v>Die Höhle der Trophäen</v>
      </c>
      <c r="E217" s="4" t="str">
        <f>VLOOKUP(A217,'ESO zone names'!$A$2:$F$9999,5,FALSE)</f>
        <v>Cave of Trophies</v>
      </c>
      <c r="F217" s="4" t="str">
        <f>VLOOKUP(A217,'ESO zone names'!$A$2:$F$9999,6,FALSE)</f>
        <v>La Grotte aux trophées</v>
      </c>
      <c r="G217" s="3" t="e">
        <f t="array" ref="G217">IF(OR(EXACT(A217,VALUE('ESO Dungeon constants'!$I$3:$I$100))),"X","")</f>
        <v>#VALUE!</v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25">
        <f t="shared" si="22"/>
        <v>420</v>
      </c>
      <c r="M217" s="25">
        <f t="shared" si="23"/>
        <v>347</v>
      </c>
    </row>
    <row r="218" spans="1:13" x14ac:dyDescent="0.25">
      <c r="A218" s="13">
        <v>421</v>
      </c>
      <c r="B218" s="5">
        <v>216</v>
      </c>
      <c r="C218" s="5">
        <v>347</v>
      </c>
      <c r="D218" s="4" t="str">
        <f>VLOOKUP(A218,'ESO zone names'!$A$2:$F$9999,4,FALSE)</f>
        <v>Mal Sorras Grabmal</v>
      </c>
      <c r="E218" s="4" t="str">
        <f>VLOOKUP(A218,'ESO zone names'!$A$2:$F$9999,5,FALSE)</f>
        <v>Mal Sorra's Tomb</v>
      </c>
      <c r="F218" s="4" t="str">
        <f>VLOOKUP(A218,'ESO zone names'!$A$2:$F$9999,6,FALSE)</f>
        <v>Le tombeau de Mal Sorra</v>
      </c>
      <c r="G218" s="3" t="e">
        <f t="array" ref="G218">IF(OR(EXACT(A218,VALUE('ESO Dungeon constants'!$I$3:$I$100))),"X","")</f>
        <v>#VALUE!</v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25">
        <f t="shared" si="22"/>
        <v>421</v>
      </c>
      <c r="M218" s="25">
        <f t="shared" si="23"/>
        <v>347</v>
      </c>
    </row>
    <row r="219" spans="1:13" x14ac:dyDescent="0.25">
      <c r="A219" s="13">
        <v>422</v>
      </c>
      <c r="B219" s="5">
        <v>217</v>
      </c>
      <c r="C219" s="5">
        <v>347</v>
      </c>
      <c r="D219" s="4" t="str">
        <f>VLOOKUP(A219,'ESO zone names'!$A$2:$F$9999,4,FALSE)</f>
        <v>Der Wehklagende Schlund</v>
      </c>
      <c r="E219" s="4" t="str">
        <f>VLOOKUP(A219,'ESO zone names'!$A$2:$F$9999,5,FALSE)</f>
        <v>The Wailing Maw</v>
      </c>
      <c r="F219" s="4" t="str">
        <f>VLOOKUP(A219,'ESO zone names'!$A$2:$F$9999,6,FALSE)</f>
        <v>La gorge plaintive</v>
      </c>
      <c r="G219" s="3" t="e">
        <f t="array" ref="G219">IF(OR(EXACT(A219,VALUE('ESO Dungeon constants'!$I$3:$I$100))),"X","")</f>
        <v>#VALUE!</v>
      </c>
      <c r="H219" s="3" t="str">
        <f t="shared" si="18"/>
        <v/>
      </c>
      <c r="I219" s="3" t="str">
        <f t="shared" si="19"/>
        <v>Kalthafen</v>
      </c>
      <c r="J219" s="3" t="str">
        <f t="shared" si="20"/>
        <v>Coldharbour</v>
      </c>
      <c r="K219" s="3" t="str">
        <f t="shared" si="21"/>
        <v>Havreglace</v>
      </c>
      <c r="L219" s="25">
        <f t="shared" si="22"/>
        <v>422</v>
      </c>
      <c r="M219" s="25">
        <f t="shared" si="23"/>
        <v>347</v>
      </c>
    </row>
    <row r="220" spans="1:13" x14ac:dyDescent="0.25">
      <c r="A220" s="13">
        <v>424</v>
      </c>
      <c r="B220" s="5">
        <v>218</v>
      </c>
      <c r="C220" s="5">
        <v>3</v>
      </c>
      <c r="D220" s="4" t="str">
        <f>VLOOKUP(A220,'ESO zone names'!$A$2:$F$9999,4,FALSE)</f>
        <v>Die Burg Camlorn</v>
      </c>
      <c r="E220" s="4" t="str">
        <f>VLOOKUP(A220,'ESO zone names'!$A$2:$F$9999,5,FALSE)</f>
        <v>Camlorn Keep</v>
      </c>
      <c r="F220" s="4" t="str">
        <f>VLOOKUP(A220,'ESO zone names'!$A$2:$F$9999,6,FALSE)</f>
        <v>Le fort de Camlorn</v>
      </c>
      <c r="G220" s="3" t="e">
        <f t="array" ref="G220">IF(OR(EXACT(A220,VALUE('ESO Dungeon constants'!$I$3:$I$100))),"X","")</f>
        <v>#VALUE!</v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25">
        <f t="shared" si="22"/>
        <v>424</v>
      </c>
      <c r="M220" s="25">
        <f t="shared" si="23"/>
        <v>3</v>
      </c>
    </row>
    <row r="221" spans="1:13" x14ac:dyDescent="0.25">
      <c r="A221" s="13">
        <v>425</v>
      </c>
      <c r="B221" s="5">
        <v>219</v>
      </c>
      <c r="C221" s="5">
        <v>3</v>
      </c>
      <c r="D221" s="4" t="str">
        <f>VLOOKUP(A221,'ESO zone names'!$A$2:$F$9999,4,FALSE)</f>
        <v>Das Kastell von Dolchsturz</v>
      </c>
      <c r="E221" s="4" t="str">
        <f>VLOOKUP(A221,'ESO zone names'!$A$2:$F$9999,5,FALSE)</f>
        <v>Daggerfall Castle</v>
      </c>
      <c r="F221" s="4" t="str">
        <f>VLOOKUP(A221,'ESO zone names'!$A$2:$F$9999,6,FALSE)</f>
        <v>Le château de Daguefilante</v>
      </c>
      <c r="G221" s="3" t="e">
        <f t="array" ref="G221">IF(OR(EXACT(A221,VALUE('ESO Dungeon constants'!$I$3:$I$100))),"X","")</f>
        <v>#VALUE!</v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25">
        <f t="shared" si="22"/>
        <v>425</v>
      </c>
      <c r="M221" s="25">
        <f t="shared" si="23"/>
        <v>3</v>
      </c>
    </row>
    <row r="222" spans="1:13" x14ac:dyDescent="0.25">
      <c r="A222" s="13">
        <v>426</v>
      </c>
      <c r="B222" s="5">
        <v>220</v>
      </c>
      <c r="C222" s="5">
        <v>3</v>
      </c>
      <c r="D222" s="4" t="str">
        <f>VLOOKUP(A222,'ESO zone names'!$A$2:$F$9999,4,FALSE)</f>
        <v>Angofs Heiligtum</v>
      </c>
      <c r="E222" s="4" t="str">
        <f>VLOOKUP(A222,'ESO zone names'!$A$2:$F$9999,5,FALSE)</f>
        <v>Angof's Sanctum</v>
      </c>
      <c r="F222" s="4" t="str">
        <f>VLOOKUP(A222,'ESO zone names'!$A$2:$F$9999,6,FALSE)</f>
        <v>Le saint des saints d'Angof</v>
      </c>
      <c r="G222" s="3" t="e">
        <f t="array" ref="G222">IF(OR(EXACT(A222,VALUE('ESO Dungeon constants'!$I$3:$I$100))),"X","")</f>
        <v>#VALUE!</v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25">
        <f t="shared" si="22"/>
        <v>426</v>
      </c>
      <c r="M222" s="25">
        <f t="shared" si="23"/>
        <v>3</v>
      </c>
    </row>
    <row r="223" spans="1:13" x14ac:dyDescent="0.25">
      <c r="A223" s="13">
        <v>429</v>
      </c>
      <c r="B223" s="5">
        <v>221</v>
      </c>
      <c r="C223" s="5">
        <v>3</v>
      </c>
      <c r="D223" s="4" t="str">
        <f>VLOOKUP(A223,'ESO zone names'!$A$2:$F$9999,4,FALSE)</f>
        <v>Die Höhlen des Glenumbramoors</v>
      </c>
      <c r="E223" s="4" t="str">
        <f>VLOOKUP(A223,'ESO zone names'!$A$2:$F$9999,5,FALSE)</f>
        <v>Glenumbra Moors Cave</v>
      </c>
      <c r="F223" s="4" t="str">
        <f>VLOOKUP(A223,'ESO zone names'!$A$2:$F$9999,6,FALSE)</f>
        <v>La caverne des landes de Glénumbrie</v>
      </c>
      <c r="G223" s="3" t="e">
        <f t="array" ref="G223">IF(OR(EXACT(A223,VALUE('ESO Dungeon constants'!$I$3:$I$100))),"X","")</f>
        <v>#VALUE!</v>
      </c>
      <c r="H223" s="3" t="str">
        <f t="shared" si="18"/>
        <v/>
      </c>
      <c r="I223" s="3" t="str">
        <f t="shared" si="19"/>
        <v>Glenumbra</v>
      </c>
      <c r="J223" s="3" t="str">
        <f t="shared" si="20"/>
        <v>Glenumbra</v>
      </c>
      <c r="K223" s="3" t="str">
        <f t="shared" si="21"/>
        <v>La Glénumbrie</v>
      </c>
      <c r="L223" s="25">
        <f t="shared" si="22"/>
        <v>429</v>
      </c>
      <c r="M223" s="25">
        <f t="shared" si="23"/>
        <v>3</v>
      </c>
    </row>
    <row r="224" spans="1:13" x14ac:dyDescent="0.25">
      <c r="A224" s="13">
        <v>430</v>
      </c>
      <c r="B224" s="5">
        <v>222</v>
      </c>
      <c r="C224" s="5">
        <v>19</v>
      </c>
      <c r="D224" s="4" t="str">
        <f>VLOOKUP(A224,'ESO zone names'!$A$2:$F$9999,4,FALSE)</f>
        <v>Aphrens Grab</v>
      </c>
      <c r="E224" s="4" t="str">
        <f>VLOOKUP(A224,'ESO zone names'!$A$2:$F$9999,5,FALSE)</f>
        <v>Aphren's Tomb</v>
      </c>
      <c r="F224" s="4" t="str">
        <f>VLOOKUP(A224,'ESO zone names'!$A$2:$F$9999,6,FALSE)</f>
        <v>La tombe d'Aphren</v>
      </c>
      <c r="G224" s="3" t="e">
        <f t="array" ref="G224">IF(OR(EXACT(A224,VALUE('ESO Dungeon constants'!$I$3:$I$100))),"X","")</f>
        <v>#VALUE!</v>
      </c>
      <c r="H224" s="3" t="str">
        <f t="shared" si="18"/>
        <v/>
      </c>
      <c r="I224" s="3" t="str">
        <f t="shared" si="19"/>
        <v>Sturmhafen</v>
      </c>
      <c r="J224" s="3" t="str">
        <f t="shared" si="20"/>
        <v>Stormhaven</v>
      </c>
      <c r="K224" s="3" t="str">
        <f t="shared" si="21"/>
        <v>Havre-tempête</v>
      </c>
      <c r="L224" s="25">
        <f t="shared" si="22"/>
        <v>430</v>
      </c>
      <c r="M224" s="25">
        <f t="shared" si="23"/>
        <v>19</v>
      </c>
    </row>
    <row r="225" spans="1:13" x14ac:dyDescent="0.25">
      <c r="A225" s="13">
        <v>431</v>
      </c>
      <c r="B225" s="5">
        <v>223</v>
      </c>
      <c r="C225" s="5">
        <v>103</v>
      </c>
      <c r="D225" s="4" t="str">
        <f>VLOOKUP(A225,'ESO zone names'!$A$2:$F$9999,4,FALSE)</f>
        <v>Das Hügelgrab von Taarengrav</v>
      </c>
      <c r="E225" s="4" t="str">
        <f>VLOOKUP(A225,'ESO zone names'!$A$2:$F$9999,5,FALSE)</f>
        <v>Taarengrav Barrow</v>
      </c>
      <c r="F225" s="4" t="str">
        <f>VLOOKUP(A225,'ESO zone names'!$A$2:$F$9999,6,FALSE)</f>
        <v>Tombeau de Taarengrav</v>
      </c>
      <c r="G225" s="3" t="e">
        <f t="array" ref="G225">IF(OR(EXACT(A225,VALUE('ESO Dungeon constants'!$I$3:$I$100))),"X","")</f>
        <v>#VALUE!</v>
      </c>
      <c r="H225" s="3" t="str">
        <f t="shared" si="18"/>
        <v/>
      </c>
      <c r="I225" s="3" t="str">
        <f t="shared" si="19"/>
        <v>Rift</v>
      </c>
      <c r="J225" s="3" t="str">
        <f t="shared" si="20"/>
        <v>The Rift</v>
      </c>
      <c r="K225" s="3" t="str">
        <f t="shared" si="21"/>
        <v>La Brèche</v>
      </c>
      <c r="L225" s="25">
        <f t="shared" si="22"/>
        <v>431</v>
      </c>
      <c r="M225" s="25">
        <f t="shared" si="23"/>
        <v>103</v>
      </c>
    </row>
    <row r="226" spans="1:13" x14ac:dyDescent="0.25">
      <c r="A226" s="13">
        <v>433</v>
      </c>
      <c r="B226" s="5">
        <v>224</v>
      </c>
      <c r="C226" s="5">
        <v>383</v>
      </c>
      <c r="D226" s="4" t="str">
        <f>VLOOKUP(A226,'ESO zone names'!$A$2:$F$9999,4,FALSE)</f>
        <v>Nairumes Gefängnis</v>
      </c>
      <c r="E226" s="4" t="str">
        <f>VLOOKUP(A226,'ESO zone names'!$A$2:$F$9999,5,FALSE)</f>
        <v>Nairume's Prison</v>
      </c>
      <c r="F226" s="4" t="str">
        <f>VLOOKUP(A226,'ESO zone names'!$A$2:$F$9999,6,FALSE)</f>
        <v>La prison de Nairumë</v>
      </c>
      <c r="G226" s="3" t="e">
        <f t="array" ref="G226">IF(OR(EXACT(A226,VALUE('ESO Dungeon constants'!$I$3:$I$100))),"X","")</f>
        <v>#VALUE!</v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25">
        <f t="shared" si="22"/>
        <v>433</v>
      </c>
      <c r="M226" s="25">
        <f t="shared" si="23"/>
        <v>383</v>
      </c>
    </row>
    <row r="227" spans="1:13" x14ac:dyDescent="0.25">
      <c r="A227" s="13">
        <v>434</v>
      </c>
      <c r="B227" s="5">
        <v>225</v>
      </c>
      <c r="C227" s="5">
        <v>383</v>
      </c>
      <c r="D227" s="4" t="str">
        <f>VLOOKUP(A227,'ESO zone names'!$A$2:$F$9999,4,FALSE)</f>
        <v>Das Planetarium</v>
      </c>
      <c r="E227" s="4" t="str">
        <f>VLOOKUP(A227,'ESO zone names'!$A$2:$F$9999,5,FALSE)</f>
        <v>The Orrery</v>
      </c>
      <c r="F227" s="4" t="str">
        <f>VLOOKUP(A227,'ESO zone names'!$A$2:$F$9999,6,FALSE)</f>
        <v>Le Planétaire</v>
      </c>
      <c r="G227" s="3" t="e">
        <f t="array" ref="G227">IF(OR(EXACT(A227,VALUE('ESO Dungeon constants'!$I$3:$I$100))),"X","")</f>
        <v>#VALUE!</v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25">
        <f t="shared" si="22"/>
        <v>434</v>
      </c>
      <c r="M227" s="25">
        <f t="shared" si="23"/>
        <v>383</v>
      </c>
    </row>
    <row r="228" spans="1:13" x14ac:dyDescent="0.25">
      <c r="A228" s="13">
        <v>435</v>
      </c>
      <c r="B228" s="5">
        <v>226</v>
      </c>
      <c r="C228" s="5">
        <v>383</v>
      </c>
      <c r="D228" s="4" t="str">
        <f>VLOOKUP(A228,'ESO zone names'!$A$2:$F$9999,4,FALSE)</f>
        <v>Die Kathedrale des Goldenen Pfads</v>
      </c>
      <c r="E228" s="4" t="str">
        <f>VLOOKUP(A228,'ESO zone names'!$A$2:$F$9999,5,FALSE)</f>
        <v>Cathedral of the Golden Path</v>
      </c>
      <c r="F228" s="4" t="str">
        <f>VLOOKUP(A228,'ESO zone names'!$A$2:$F$9999,6,FALSE)</f>
        <v>La cathédrale de la Voie d'Or</v>
      </c>
      <c r="G228" s="3" t="e">
        <f t="array" ref="G228">IF(OR(EXACT(A228,VALUE('ESO Dungeon constants'!$I$3:$I$100))),"X","")</f>
        <v>#VALUE!</v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25">
        <f t="shared" si="22"/>
        <v>435</v>
      </c>
      <c r="M228" s="25">
        <f t="shared" si="23"/>
        <v>383</v>
      </c>
    </row>
    <row r="229" spans="1:13" x14ac:dyDescent="0.25">
      <c r="A229" s="13">
        <v>436</v>
      </c>
      <c r="B229" s="5">
        <v>227</v>
      </c>
      <c r="C229" s="5">
        <v>383</v>
      </c>
      <c r="D229" s="4" t="str">
        <f>VLOOKUP(A229,'ESO zone names'!$A$2:$F$9999,4,FALSE)</f>
        <v>Das Reliquiargewölbe</v>
      </c>
      <c r="E229" s="4" t="str">
        <f>VLOOKUP(A229,'ESO zone names'!$A$2:$F$9999,5,FALSE)</f>
        <v>Reliquary Vault</v>
      </c>
      <c r="F229" s="4" t="str">
        <f>VLOOKUP(A229,'ESO zone names'!$A$2:$F$9999,6,FALSE)</f>
        <v>La salle du reliquaire</v>
      </c>
      <c r="G229" s="3" t="e">
        <f t="array" ref="G229">IF(OR(EXACT(A229,VALUE('ESO Dungeon constants'!$I$3:$I$100))),"X","")</f>
        <v>#VALUE!</v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25">
        <f t="shared" si="22"/>
        <v>436</v>
      </c>
      <c r="M229" s="25">
        <f t="shared" si="23"/>
        <v>383</v>
      </c>
    </row>
    <row r="230" spans="1:13" x14ac:dyDescent="0.25">
      <c r="A230" s="13">
        <v>437</v>
      </c>
      <c r="B230" s="5">
        <v>228</v>
      </c>
      <c r="C230" s="5">
        <v>383</v>
      </c>
      <c r="D230" s="4" t="str">
        <f>VLOOKUP(A230,'ESO zone names'!$A$2:$F$9999,4,FALSE)</f>
        <v>Die Ruinen von Laeloria</v>
      </c>
      <c r="E230" s="4" t="str">
        <f>VLOOKUP(A230,'ESO zone names'!$A$2:$F$9999,5,FALSE)</f>
        <v>Laeloria Ruins</v>
      </c>
      <c r="F230" s="4" t="str">
        <f>VLOOKUP(A230,'ESO zone names'!$A$2:$F$9999,6,FALSE)</f>
        <v>Les ruines de Laéloria</v>
      </c>
      <c r="G230" s="3" t="e">
        <f t="array" ref="G230">IF(OR(EXACT(A230,VALUE('ESO Dungeon constants'!$I$3:$I$100))),"X","")</f>
        <v>#VALUE!</v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25">
        <f t="shared" si="22"/>
        <v>437</v>
      </c>
      <c r="M230" s="25">
        <f t="shared" si="23"/>
        <v>383</v>
      </c>
    </row>
    <row r="231" spans="1:13" x14ac:dyDescent="0.25">
      <c r="A231" s="13">
        <v>438</v>
      </c>
      <c r="B231" s="5">
        <v>229</v>
      </c>
      <c r="C231" s="5">
        <v>383</v>
      </c>
      <c r="D231" s="4" t="str">
        <f>VLOOKUP(A231,'ESO zone names'!$A$2:$F$9999,4,FALSE)</f>
        <v>Die Höhle der Gebrochenen Segel</v>
      </c>
      <c r="E231" s="4" t="str">
        <f>VLOOKUP(A231,'ESO zone names'!$A$2:$F$9999,5,FALSE)</f>
        <v>Cave of Broken Sails</v>
      </c>
      <c r="F231" s="4" t="str">
        <f>VLOOKUP(A231,'ESO zone names'!$A$2:$F$9999,6,FALSE)</f>
        <v>La caverne des voiles brisées</v>
      </c>
      <c r="G231" s="3" t="e">
        <f t="array" ref="G231">IF(OR(EXACT(A231,VALUE('ESO Dungeon constants'!$I$3:$I$100))),"X","")</f>
        <v>#VALUE!</v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25">
        <f t="shared" si="22"/>
        <v>438</v>
      </c>
      <c r="M231" s="25">
        <f t="shared" si="23"/>
        <v>383</v>
      </c>
    </row>
    <row r="232" spans="1:13" x14ac:dyDescent="0.25">
      <c r="A232" s="13">
        <v>439</v>
      </c>
      <c r="B232" s="5">
        <v>230</v>
      </c>
      <c r="C232" s="5">
        <v>383</v>
      </c>
      <c r="D232" s="4" t="str">
        <f>VLOOKUP(A232,'ESO zone names'!$A$2:$F$9999,4,FALSE)</f>
        <v>Das Beinhaus von Telacar</v>
      </c>
      <c r="E232" s="4" t="str">
        <f>VLOOKUP(A232,'ESO zone names'!$A$2:$F$9999,5,FALSE)</f>
        <v>Ossuary of Telacar</v>
      </c>
      <c r="F232" s="4" t="str">
        <f>VLOOKUP(A232,'ESO zone names'!$A$2:$F$9999,6,FALSE)</f>
        <v>L’ossuaire de Télacar</v>
      </c>
      <c r="G232" s="3" t="e">
        <f t="array" ref="G232">IF(OR(EXACT(A232,VALUE('ESO Dungeon constants'!$I$3:$I$100))),"X","")</f>
        <v>#VALUE!</v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25">
        <f t="shared" si="22"/>
        <v>439</v>
      </c>
      <c r="M232" s="25">
        <f t="shared" si="23"/>
        <v>383</v>
      </c>
    </row>
    <row r="233" spans="1:13" x14ac:dyDescent="0.25">
      <c r="A233" s="13">
        <v>440</v>
      </c>
      <c r="B233" s="5">
        <v>231</v>
      </c>
      <c r="C233" s="5">
        <v>383</v>
      </c>
      <c r="D233" s="4" t="str">
        <f>VLOOKUP(A233,'ESO zone names'!$A$2:$F$9999,4,FALSE)</f>
        <v>Die Kanalisation</v>
      </c>
      <c r="E233" s="4" t="str">
        <f>VLOOKUP(A233,'ESO zone names'!$A$2:$F$9999,5,FALSE)</f>
        <v>The Aquifer</v>
      </c>
      <c r="F233" s="4" t="str">
        <f>VLOOKUP(A233,'ESO zone names'!$A$2:$F$9999,6,FALSE)</f>
        <v>L’Aquifère</v>
      </c>
      <c r="G233" s="3" t="e">
        <f t="array" ref="G233">IF(OR(EXACT(A233,VALUE('ESO Dungeon constants'!$I$3:$I$100))),"X","")</f>
        <v>#VALUE!</v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25">
        <f t="shared" si="22"/>
        <v>440</v>
      </c>
      <c r="M233" s="25">
        <f t="shared" si="23"/>
        <v>383</v>
      </c>
    </row>
    <row r="234" spans="1:13" x14ac:dyDescent="0.25">
      <c r="A234" s="13">
        <v>442</v>
      </c>
      <c r="B234" s="5">
        <v>232</v>
      </c>
      <c r="C234" s="5">
        <v>383</v>
      </c>
      <c r="D234" s="4" t="str">
        <f>VLOOKUP(A234,'ESO zone names'!$A$2:$F$9999,4,FALSE)</f>
        <v>Ne Salas</v>
      </c>
      <c r="E234" s="4" t="str">
        <f>VLOOKUP(A234,'ESO zone names'!$A$2:$F$9999,5,FALSE)</f>
        <v>Ne Salas</v>
      </c>
      <c r="F234" s="4" t="str">
        <f>VLOOKUP(A234,'ESO zone names'!$A$2:$F$9999,6,FALSE)</f>
        <v>Ne Salas</v>
      </c>
      <c r="G234" s="3" t="e">
        <f t="array" ref="G234">IF(OR(EXACT(A234,VALUE('ESO Dungeon constants'!$I$3:$I$100))),"X","")</f>
        <v>#VALUE!</v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25">
        <f t="shared" si="22"/>
        <v>442</v>
      </c>
      <c r="M234" s="25">
        <f t="shared" si="23"/>
        <v>383</v>
      </c>
    </row>
    <row r="235" spans="1:13" x14ac:dyDescent="0.25">
      <c r="A235" s="13">
        <v>444</v>
      </c>
      <c r="B235" s="5">
        <v>233</v>
      </c>
      <c r="C235" s="5">
        <v>383</v>
      </c>
      <c r="D235" s="4" t="str">
        <f>VLOOKUP(A235,'ESO zone names'!$A$2:$F$9999,4,FALSE)</f>
        <v>Die Klettenwurz-Kwamamine</v>
      </c>
      <c r="E235" s="4" t="str">
        <f>VLOOKUP(A235,'ESO zone names'!$A$2:$F$9999,5,FALSE)</f>
        <v>Burroot Kwama Mine</v>
      </c>
      <c r="F235" s="4" t="str">
        <f>VLOOKUP(A235,'ESO zone names'!$A$2:$F$9999,6,FALSE)</f>
        <v>La mine à kwamas de Boguerave</v>
      </c>
      <c r="G235" s="3" t="e">
        <f t="array" ref="G235">IF(OR(EXACT(A235,VALUE('ESO Dungeon constants'!$I$3:$I$100))),"X","")</f>
        <v>#VALUE!</v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25">
        <f t="shared" si="22"/>
        <v>444</v>
      </c>
      <c r="M235" s="25">
        <f t="shared" si="23"/>
        <v>383</v>
      </c>
    </row>
    <row r="236" spans="1:13" x14ac:dyDescent="0.25">
      <c r="A236" s="13">
        <v>447</v>
      </c>
      <c r="B236" s="5">
        <v>234</v>
      </c>
      <c r="C236" s="5">
        <v>383</v>
      </c>
      <c r="D236" s="4" t="str">
        <f>VLOOKUP(A236,'ESO zone names'!$A$2:$F$9999,4,FALSE)</f>
        <v>Die Mobarmine</v>
      </c>
      <c r="E236" s="4" t="str">
        <f>VLOOKUP(A236,'ESO zone names'!$A$2:$F$9999,5,FALSE)</f>
        <v>Mobar Mine</v>
      </c>
      <c r="F236" s="4" t="str">
        <f>VLOOKUP(A236,'ESO zone names'!$A$2:$F$9999,6,FALSE)</f>
        <v>La mine de Mobar</v>
      </c>
      <c r="G236" s="3" t="e">
        <f t="array" ref="G236">IF(OR(EXACT(A236,VALUE('ESO Dungeon constants'!$I$3:$I$100))),"X","")</f>
        <v>#VALUE!</v>
      </c>
      <c r="H236" s="3" t="str">
        <f t="shared" si="18"/>
        <v/>
      </c>
      <c r="I236" s="3" t="str">
        <f t="shared" si="19"/>
        <v>Grahtwald</v>
      </c>
      <c r="J236" s="3" t="str">
        <f t="shared" si="20"/>
        <v>Grahtwood</v>
      </c>
      <c r="K236" s="3" t="str">
        <f t="shared" si="21"/>
        <v>Le bois de Graht</v>
      </c>
      <c r="L236" s="25">
        <f t="shared" si="22"/>
        <v>447</v>
      </c>
      <c r="M236" s="25">
        <f t="shared" si="23"/>
        <v>383</v>
      </c>
    </row>
    <row r="237" spans="1:13" x14ac:dyDescent="0.25">
      <c r="A237" s="13">
        <v>449</v>
      </c>
      <c r="B237" s="5">
        <v>235</v>
      </c>
      <c r="C237" s="5">
        <v>101</v>
      </c>
      <c r="D237" s="4" t="str">
        <f>VLOOKUP(A237,'ESO zone names'!$A$2:$F$9999,4,FALSE)</f>
        <v>Die Burg Grauenfrost</v>
      </c>
      <c r="E237" s="4" t="str">
        <f>VLOOKUP(A237,'ESO zone names'!$A$2:$F$9999,5,FALSE)</f>
        <v>Direfrost Keep</v>
      </c>
      <c r="F237" s="4" t="str">
        <f>VLOOKUP(A237,'ESO zone names'!$A$2:$F$9999,6,FALSE)</f>
        <v>Le donjon d'Affregivre</v>
      </c>
      <c r="G237" s="3" t="e">
        <f t="array" ref="G237">IF(OR(EXACT(A237,VALUE('ESO Dungeon constants'!$I$3:$I$100))),"X","")</f>
        <v>#VALUE!</v>
      </c>
      <c r="H237" s="3" t="str">
        <f t="shared" si="18"/>
        <v/>
      </c>
      <c r="I237" s="3" t="str">
        <f t="shared" si="19"/>
        <v>Ostmarsch</v>
      </c>
      <c r="J237" s="3" t="str">
        <f t="shared" si="20"/>
        <v>Eastmarch</v>
      </c>
      <c r="K237" s="3" t="str">
        <f t="shared" si="21"/>
        <v>Estemarche</v>
      </c>
      <c r="L237" s="25">
        <f t="shared" si="22"/>
        <v>449</v>
      </c>
      <c r="M237" s="25">
        <f t="shared" si="23"/>
        <v>101</v>
      </c>
    </row>
    <row r="238" spans="1:13" x14ac:dyDescent="0.25">
      <c r="A238" s="13">
        <v>451</v>
      </c>
      <c r="B238" s="5">
        <v>236</v>
      </c>
      <c r="C238" s="5">
        <v>382</v>
      </c>
      <c r="D238" s="4" t="str">
        <f>VLOOKUP(A238,'ESO zone names'!$A$2:$F$9999,4,FALSE)</f>
        <v>Senalana</v>
      </c>
      <c r="E238" s="4" t="str">
        <f>VLOOKUP(A238,'ESO zone names'!$A$2:$F$9999,5,FALSE)</f>
        <v>Senalana</v>
      </c>
      <c r="F238" s="4" t="str">
        <f>VLOOKUP(A238,'ESO zone names'!$A$2:$F$9999,6,FALSE)</f>
        <v>Sénalana</v>
      </c>
      <c r="G238" s="3" t="e">
        <f t="array" ref="G238">IF(OR(EXACT(A238,VALUE('ESO Dungeon constants'!$I$3:$I$100))),"X","")</f>
        <v>#VALUE!</v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25">
        <f t="shared" si="22"/>
        <v>451</v>
      </c>
      <c r="M238" s="25">
        <f t="shared" si="23"/>
        <v>382</v>
      </c>
    </row>
    <row r="239" spans="1:13" x14ac:dyDescent="0.25">
      <c r="A239" s="13">
        <v>452</v>
      </c>
      <c r="B239" s="5">
        <v>237</v>
      </c>
      <c r="C239" s="5">
        <v>382</v>
      </c>
      <c r="D239" s="4" t="str">
        <f>VLOOKUP(A239,'ESO zone names'!$A$2:$F$9999,4,FALSE)</f>
        <v>Der Tempel der Göttlichen</v>
      </c>
      <c r="E239" s="4" t="str">
        <f>VLOOKUP(A239,'ESO zone names'!$A$2:$F$9999,5,FALSE)</f>
        <v>Temple to the Divines</v>
      </c>
      <c r="F239" s="4" t="str">
        <f>VLOOKUP(A239,'ESO zone names'!$A$2:$F$9999,6,FALSE)</f>
        <v>Temple des Divins</v>
      </c>
      <c r="G239" s="3" t="e">
        <f t="array" ref="G239">IF(OR(EXACT(A239,VALUE('ESO Dungeon constants'!$I$3:$I$100))),"X","")</f>
        <v>#VALUE!</v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25">
        <f t="shared" si="22"/>
        <v>452</v>
      </c>
      <c r="M239" s="25">
        <f t="shared" si="23"/>
        <v>382</v>
      </c>
    </row>
    <row r="240" spans="1:13" x14ac:dyDescent="0.25">
      <c r="A240" s="13">
        <v>453</v>
      </c>
      <c r="B240" s="5">
        <v>238</v>
      </c>
      <c r="C240" s="5">
        <v>382</v>
      </c>
      <c r="D240" s="4" t="str">
        <f>VLOOKUP(A240,'ESO zone names'!$A$2:$F$9999,4,FALSE)</f>
        <v>Die Hallen der Säfte</v>
      </c>
      <c r="E240" s="4" t="str">
        <f>VLOOKUP(A240,'ESO zone names'!$A$2:$F$9999,5,FALSE)</f>
        <v>Halls of Ichor</v>
      </c>
      <c r="F240" s="4" t="str">
        <f>VLOOKUP(A240,'ESO zone names'!$A$2:$F$9999,6,FALSE)</f>
        <v>Les salles de l'Ichor</v>
      </c>
      <c r="G240" s="3" t="e">
        <f t="array" ref="G240">IF(OR(EXACT(A240,VALUE('ESO Dungeon constants'!$I$3:$I$100))),"X","")</f>
        <v>#VALUE!</v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25">
        <f t="shared" si="22"/>
        <v>453</v>
      </c>
      <c r="M240" s="25">
        <f t="shared" si="23"/>
        <v>382</v>
      </c>
    </row>
    <row r="241" spans="1:13" x14ac:dyDescent="0.25">
      <c r="A241" s="13">
        <v>454</v>
      </c>
      <c r="B241" s="5">
        <v>239</v>
      </c>
      <c r="C241" s="5">
        <v>382</v>
      </c>
      <c r="D241" s="4" t="str">
        <f>VLOOKUP(A241,'ESO zone names'!$A$2:$F$9999,4,FALSE)</f>
        <v>Der Do'Krin-Tempel</v>
      </c>
      <c r="E241" s="4" t="str">
        <f>VLOOKUP(A241,'ESO zone names'!$A$2:$F$9999,5,FALSE)</f>
        <v>Do'Krin Temple</v>
      </c>
      <c r="F241" s="4" t="str">
        <f>VLOOKUP(A241,'ESO zone names'!$A$2:$F$9999,6,FALSE)</f>
        <v>Le temple de Do'Krin</v>
      </c>
      <c r="G241" s="3" t="e">
        <f t="array" ref="G241">IF(OR(EXACT(A241,VALUE('ESO Dungeon constants'!$I$3:$I$100))),"X","")</f>
        <v>#VALUE!</v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25">
        <f t="shared" si="22"/>
        <v>454</v>
      </c>
      <c r="M241" s="25">
        <f t="shared" si="23"/>
        <v>382</v>
      </c>
    </row>
    <row r="242" spans="1:13" x14ac:dyDescent="0.25">
      <c r="A242" s="13">
        <v>455</v>
      </c>
      <c r="B242" s="5">
        <v>240</v>
      </c>
      <c r="C242" s="5">
        <v>382</v>
      </c>
      <c r="D242" s="4" t="str">
        <f>VLOOKUP(A242,'ESO zone names'!$A$2:$F$9999,4,FALSE)</f>
        <v>Der Tempel von Knurr'kha</v>
      </c>
      <c r="E242" s="4" t="str">
        <f>VLOOKUP(A242,'ESO zone names'!$A$2:$F$9999,5,FALSE)</f>
        <v>Rawl'kha Temple</v>
      </c>
      <c r="F242" s="4" t="str">
        <f>VLOOKUP(A242,'ESO zone names'!$A$2:$F$9999,6,FALSE)</f>
        <v>Le temple de Rawl'kha</v>
      </c>
      <c r="G242" s="3" t="e">
        <f t="array" ref="G242">IF(OR(EXACT(A242,VALUE('ESO Dungeon constants'!$I$3:$I$100))),"X","")</f>
        <v>#VALUE!</v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25">
        <f t="shared" si="22"/>
        <v>455</v>
      </c>
      <c r="M242" s="25">
        <f t="shared" si="23"/>
        <v>382</v>
      </c>
    </row>
    <row r="243" spans="1:13" x14ac:dyDescent="0.25">
      <c r="A243" s="13">
        <v>456</v>
      </c>
      <c r="B243" s="5">
        <v>241</v>
      </c>
      <c r="C243" s="5">
        <v>382</v>
      </c>
      <c r="D243" s="4" t="str">
        <f>VLOOKUP(A243,'ESO zone names'!$A$2:$F$9999,4,FALSE)</f>
        <v>Der Tanz der Fünf Finger</v>
      </c>
      <c r="E243" s="4" t="str">
        <f>VLOOKUP(A243,'ESO zone names'!$A$2:$F$9999,5,FALSE)</f>
        <v>Five Finger Dance</v>
      </c>
      <c r="F243" s="4" t="str">
        <f>VLOOKUP(A243,'ESO zone names'!$A$2:$F$9999,6,FALSE)</f>
        <v>La Danse-des-cinq-doigts</v>
      </c>
      <c r="G243" s="3" t="e">
        <f t="array" ref="G243">IF(OR(EXACT(A243,VALUE('ESO Dungeon constants'!$I$3:$I$100))),"X","")</f>
        <v>#VALUE!</v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25">
        <f t="shared" si="22"/>
        <v>456</v>
      </c>
      <c r="M243" s="25">
        <f t="shared" si="23"/>
        <v>382</v>
      </c>
    </row>
    <row r="244" spans="1:13" x14ac:dyDescent="0.25">
      <c r="A244" s="13">
        <v>457</v>
      </c>
      <c r="B244" s="5">
        <v>242</v>
      </c>
      <c r="C244" s="5">
        <v>382</v>
      </c>
      <c r="D244" s="4" t="str">
        <f>VLOOKUP(A244,'ESO zone names'!$A$2:$F$9999,4,FALSE)</f>
        <v>Der Mondhöhe-Tempel</v>
      </c>
      <c r="E244" s="4" t="str">
        <f>VLOOKUP(A244,'ESO zone names'!$A$2:$F$9999,5,FALSE)</f>
        <v>Moonmont Temple</v>
      </c>
      <c r="F244" s="4" t="str">
        <f>VLOOKUP(A244,'ESO zone names'!$A$2:$F$9999,6,FALSE)</f>
        <v>Le temple de Mont-la-Lune</v>
      </c>
      <c r="G244" s="3" t="e">
        <f t="array" ref="G244">IF(OR(EXACT(A244,VALUE('ESO Dungeon constants'!$I$3:$I$100))),"X","")</f>
        <v>#VALUE!</v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25">
        <f t="shared" si="22"/>
        <v>457</v>
      </c>
      <c r="M244" s="25">
        <f t="shared" si="23"/>
        <v>382</v>
      </c>
    </row>
    <row r="245" spans="1:13" x14ac:dyDescent="0.25">
      <c r="A245" s="13">
        <v>458</v>
      </c>
      <c r="B245" s="5">
        <v>243</v>
      </c>
      <c r="C245" s="5">
        <v>382</v>
      </c>
      <c r="D245" s="4" t="str">
        <f>VLOOKUP(A245,'ESO zone names'!$A$2:$F$9999,4,FALSE)</f>
        <v>Die Feste Sphinxfalter</v>
      </c>
      <c r="E245" s="4" t="str">
        <f>VLOOKUP(A245,'ESO zone names'!$A$2:$F$9999,5,FALSE)</f>
        <v>Fort Sphinxmoth</v>
      </c>
      <c r="F245" s="4" t="str">
        <f>VLOOKUP(A245,'ESO zone names'!$A$2:$F$9999,6,FALSE)</f>
        <v>Fort Sphinx</v>
      </c>
      <c r="G245" s="3" t="e">
        <f t="array" ref="G245">IF(OR(EXACT(A245,VALUE('ESO Dungeon constants'!$I$3:$I$100))),"X","")</f>
        <v>#VALUE!</v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25">
        <f t="shared" si="22"/>
        <v>458</v>
      </c>
      <c r="M245" s="25">
        <f t="shared" si="23"/>
        <v>382</v>
      </c>
    </row>
    <row r="246" spans="1:13" x14ac:dyDescent="0.25">
      <c r="A246" s="13">
        <v>459</v>
      </c>
      <c r="B246" s="5">
        <v>244</v>
      </c>
      <c r="C246" s="5">
        <v>382</v>
      </c>
      <c r="D246" s="4" t="str">
        <f>VLOOKUP(A246,'ESO zone names'!$A$2:$F$9999,4,FALSE)</f>
        <v>Die Arena von Thizzrini</v>
      </c>
      <c r="E246" s="4" t="str">
        <f>VLOOKUP(A246,'ESO zone names'!$A$2:$F$9999,5,FALSE)</f>
        <v>Thizzrini Arena</v>
      </c>
      <c r="F246" s="4" t="str">
        <f>VLOOKUP(A246,'ESO zone names'!$A$2:$F$9999,6,FALSE)</f>
        <v>L’arène de Thizzrini</v>
      </c>
      <c r="G246" s="3" t="e">
        <f t="array" ref="G246">IF(OR(EXACT(A246,VALUE('ESO Dungeon constants'!$I$3:$I$100))),"X","")</f>
        <v>#VALUE!</v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25">
        <f t="shared" si="22"/>
        <v>459</v>
      </c>
      <c r="M246" s="25">
        <f t="shared" si="23"/>
        <v>382</v>
      </c>
    </row>
    <row r="247" spans="1:13" x14ac:dyDescent="0.25">
      <c r="A247" s="13">
        <v>460</v>
      </c>
      <c r="B247" s="5">
        <v>245</v>
      </c>
      <c r="C247" s="5">
        <v>382</v>
      </c>
      <c r="D247" s="4" t="str">
        <f>VLOOKUP(A247,'ESO zone names'!$A$2:$F$9999,4,FALSE)</f>
        <v>Die Halbebene von Jode</v>
      </c>
      <c r="E247" s="4" t="str">
        <f>VLOOKUP(A247,'ESO zone names'!$A$2:$F$9999,5,FALSE)</f>
        <v>The Demi-Plane of Jode</v>
      </c>
      <c r="F247" s="4" t="str">
        <f>VLOOKUP(A247,'ESO zone names'!$A$2:$F$9999,6,FALSE)</f>
        <v>Le demi-plan de Jode</v>
      </c>
      <c r="G247" s="3" t="e">
        <f t="array" ref="G247">IF(OR(EXACT(A247,VALUE('ESO Dungeon constants'!$I$3:$I$100))),"X","")</f>
        <v>#VALUE!</v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25">
        <f t="shared" si="22"/>
        <v>460</v>
      </c>
      <c r="M247" s="25">
        <f t="shared" si="23"/>
        <v>382</v>
      </c>
    </row>
    <row r="248" spans="1:13" x14ac:dyDescent="0.25">
      <c r="A248" s="13">
        <v>461</v>
      </c>
      <c r="B248" s="5">
        <v>246</v>
      </c>
      <c r="C248" s="5">
        <v>382</v>
      </c>
      <c r="D248" s="4" t="str">
        <f>VLOOKUP(A248,'ESO zone names'!$A$2:$F$9999,4,FALSE)</f>
        <v>Der Bau von Lorkhaj</v>
      </c>
      <c r="E248" s="4" t="str">
        <f>VLOOKUP(A248,'ESO zone names'!$A$2:$F$9999,5,FALSE)</f>
        <v>Den of Lorkhaj</v>
      </c>
      <c r="F248" s="4" t="str">
        <f>VLOOKUP(A248,'ESO zone names'!$A$2:$F$9999,6,FALSE)</f>
        <v>L’antre de Lorkhaj</v>
      </c>
      <c r="G248" s="3" t="e">
        <f t="array" ref="G248">IF(OR(EXACT(A248,VALUE('ESO Dungeon constants'!$I$3:$I$100))),"X","")</f>
        <v>#VALUE!</v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25">
        <f t="shared" si="22"/>
        <v>461</v>
      </c>
      <c r="M248" s="25">
        <f t="shared" si="23"/>
        <v>382</v>
      </c>
    </row>
    <row r="249" spans="1:13" x14ac:dyDescent="0.25">
      <c r="A249" s="13">
        <v>462</v>
      </c>
      <c r="B249" s="5">
        <v>247</v>
      </c>
      <c r="C249" s="5">
        <v>382</v>
      </c>
      <c r="D249" s="4" t="str">
        <f>VLOOKUP(A249,'ESO zone names'!$A$2:$F$9999,4,FALSE)</f>
        <v>Thibauts Steingrab</v>
      </c>
      <c r="E249" s="4" t="str">
        <f>VLOOKUP(A249,'ESO zone names'!$A$2:$F$9999,5,FALSE)</f>
        <v>Thibaut's Cairn</v>
      </c>
      <c r="F249" s="4" t="str">
        <f>VLOOKUP(A249,'ESO zone names'!$A$2:$F$9999,6,FALSE)</f>
        <v>Le cairn de Thibaut</v>
      </c>
      <c r="G249" s="3" t="e">
        <f t="array" ref="G249">IF(OR(EXACT(A249,VALUE('ESO Dungeon constants'!$I$3:$I$100))),"X","")</f>
        <v>#VALUE!</v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25">
        <f t="shared" si="22"/>
        <v>462</v>
      </c>
      <c r="M249" s="25">
        <f t="shared" si="23"/>
        <v>382</v>
      </c>
    </row>
    <row r="250" spans="1:13" x14ac:dyDescent="0.25">
      <c r="A250" s="13">
        <v>463</v>
      </c>
      <c r="B250" s="5">
        <v>248</v>
      </c>
      <c r="C250" s="5">
        <v>382</v>
      </c>
      <c r="D250" s="4" t="str">
        <f>VLOOKUP(A250,'ESO zone names'!$A$2:$F$9999,4,FALSE)</f>
        <v>Kunas Grabung</v>
      </c>
      <c r="E250" s="4" t="str">
        <f>VLOOKUP(A250,'ESO zone names'!$A$2:$F$9999,5,FALSE)</f>
        <v>Kuna's Delve</v>
      </c>
      <c r="F250" s="4" t="str">
        <f>VLOOKUP(A250,'ESO zone names'!$A$2:$F$9999,6,FALSE)</f>
        <v>La galerie de Kuna</v>
      </c>
      <c r="G250" s="3" t="e">
        <f t="array" ref="G250">IF(OR(EXACT(A250,VALUE('ESO Dungeon constants'!$I$3:$I$100))),"X","")</f>
        <v>#VALUE!</v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25">
        <f t="shared" si="22"/>
        <v>463</v>
      </c>
      <c r="M250" s="25">
        <f t="shared" si="23"/>
        <v>382</v>
      </c>
    </row>
    <row r="251" spans="1:13" x14ac:dyDescent="0.25">
      <c r="A251" s="13">
        <v>464</v>
      </c>
      <c r="B251" s="5">
        <v>249</v>
      </c>
      <c r="C251" s="5">
        <v>382</v>
      </c>
      <c r="D251" s="4" t="str">
        <f>VLOOKUP(A251,'ESO zone names'!$A$2:$F$9999,4,FALSE)</f>
        <v>Fardirs Torheit</v>
      </c>
      <c r="E251" s="4" t="str">
        <f>VLOOKUP(A251,'ESO zone names'!$A$2:$F$9999,5,FALSE)</f>
        <v>Fardir's Folly</v>
      </c>
      <c r="F251" s="4" t="str">
        <f>VLOOKUP(A251,'ESO zone names'!$A$2:$F$9999,6,FALSE)</f>
        <v>La folie de Fardir</v>
      </c>
      <c r="G251" s="3" t="e">
        <f t="array" ref="G251">IF(OR(EXACT(A251,VALUE('ESO Dungeon constants'!$I$3:$I$100))),"X","")</f>
        <v>#VALUE!</v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25">
        <f t="shared" si="22"/>
        <v>464</v>
      </c>
      <c r="M251" s="25">
        <f t="shared" si="23"/>
        <v>382</v>
      </c>
    </row>
    <row r="252" spans="1:13" x14ac:dyDescent="0.25">
      <c r="A252" s="13">
        <v>465</v>
      </c>
      <c r="B252" s="5">
        <v>250</v>
      </c>
      <c r="C252" s="5">
        <v>382</v>
      </c>
      <c r="D252" s="4" t="str">
        <f>VLOOKUP(A252,'ESO zone names'!$A$2:$F$9999,4,FALSE)</f>
        <v>Krallenhieb</v>
      </c>
      <c r="E252" s="4" t="str">
        <f>VLOOKUP(A252,'ESO zone names'!$A$2:$F$9999,5,FALSE)</f>
        <v>Claw's Strike</v>
      </c>
      <c r="F252" s="4" t="str">
        <f>VLOOKUP(A252,'ESO zone names'!$A$2:$F$9999,6,FALSE)</f>
        <v>Coup de griffe</v>
      </c>
      <c r="G252" s="3" t="e">
        <f t="array" ref="G252">IF(OR(EXACT(A252,VALUE('ESO Dungeon constants'!$I$3:$I$100))),"X","")</f>
        <v>#VALUE!</v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25">
        <f t="shared" si="22"/>
        <v>465</v>
      </c>
      <c r="M252" s="25">
        <f t="shared" si="23"/>
        <v>382</v>
      </c>
    </row>
    <row r="253" spans="1:13" x14ac:dyDescent="0.25">
      <c r="A253" s="13">
        <v>466</v>
      </c>
      <c r="B253" s="5">
        <v>251</v>
      </c>
      <c r="C253" s="5">
        <v>382</v>
      </c>
      <c r="D253" s="4" t="str">
        <f>VLOOKUP(A253,'ESO zone names'!$A$2:$F$9999,4,FALSE)</f>
        <v>Die Heulwindhöhle</v>
      </c>
      <c r="E253" s="4" t="str">
        <f>VLOOKUP(A253,'ESO zone names'!$A$2:$F$9999,5,FALSE)</f>
        <v>Weeping Wind Cave</v>
      </c>
      <c r="F253" s="4" t="str">
        <f>VLOOKUP(A253,'ESO zone names'!$A$2:$F$9999,6,FALSE)</f>
        <v>La caverne du Vent gémissant</v>
      </c>
      <c r="G253" s="3" t="e">
        <f t="array" ref="G253">IF(OR(EXACT(A253,VALUE('ESO Dungeon constants'!$I$3:$I$100))),"X","")</f>
        <v>#VALUE!</v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25">
        <f t="shared" si="22"/>
        <v>466</v>
      </c>
      <c r="M253" s="25">
        <f t="shared" si="23"/>
        <v>382</v>
      </c>
    </row>
    <row r="254" spans="1:13" x14ac:dyDescent="0.25">
      <c r="A254" s="13">
        <v>467</v>
      </c>
      <c r="B254" s="5">
        <v>252</v>
      </c>
      <c r="C254" s="5">
        <v>382</v>
      </c>
      <c r="D254" s="4" t="str">
        <f>VLOOKUP(A254,'ESO zone names'!$A$2:$F$9999,4,FALSE)</f>
        <v>Jodeslicht</v>
      </c>
      <c r="E254" s="4" t="str">
        <f>VLOOKUP(A254,'ESO zone names'!$A$2:$F$9999,5,FALSE)</f>
        <v>Jode's Light</v>
      </c>
      <c r="F254" s="4" t="str">
        <f>VLOOKUP(A254,'ESO zone names'!$A$2:$F$9999,6,FALSE)</f>
        <v>La lumière de Jode</v>
      </c>
      <c r="G254" s="3" t="e">
        <f t="array" ref="G254">IF(OR(EXACT(A254,VALUE('ESO Dungeon constants'!$I$3:$I$100))),"X","")</f>
        <v>#VALUE!</v>
      </c>
      <c r="H254" s="3" t="str">
        <f t="shared" si="18"/>
        <v/>
      </c>
      <c r="I254" s="3" t="str">
        <f t="shared" si="19"/>
        <v>Schnittermark</v>
      </c>
      <c r="J254" s="3" t="str">
        <f t="shared" si="20"/>
        <v>Reaper's March</v>
      </c>
      <c r="K254" s="3" t="str">
        <f t="shared" si="21"/>
        <v>La marche de la Camarde</v>
      </c>
      <c r="L254" s="25">
        <f t="shared" si="22"/>
        <v>467</v>
      </c>
      <c r="M254" s="25">
        <f t="shared" si="23"/>
        <v>382</v>
      </c>
    </row>
    <row r="255" spans="1:13" x14ac:dyDescent="0.25">
      <c r="A255" s="13">
        <v>468</v>
      </c>
      <c r="B255" s="5">
        <v>253</v>
      </c>
      <c r="C255" s="5">
        <v>58</v>
      </c>
      <c r="D255" s="4" t="str">
        <f>VLOOKUP(A255,'ESO zone names'!$A$2:$F$9999,4,FALSE)</f>
        <v>Totmannsend</v>
      </c>
      <c r="E255" s="4" t="str">
        <f>VLOOKUP(A255,'ESO zone names'!$A$2:$F$9999,5,FALSE)</f>
        <v>Dead Man's Drop</v>
      </c>
      <c r="F255" s="4" t="str">
        <f>VLOOKUP(A255,'ESO zone names'!$A$2:$F$9999,6,FALSE)</f>
        <v>Le précipice de l'Homme mort</v>
      </c>
      <c r="G255" s="3" t="e">
        <f t="array" ref="G255">IF(OR(EXACT(A255,VALUE('ESO Dungeon constants'!$I$3:$I$100))),"X","")</f>
        <v>#VALUE!</v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25">
        <f t="shared" si="22"/>
        <v>468</v>
      </c>
      <c r="M255" s="25">
        <f t="shared" si="23"/>
        <v>58</v>
      </c>
    </row>
    <row r="256" spans="1:13" x14ac:dyDescent="0.25">
      <c r="A256" s="13">
        <v>469</v>
      </c>
      <c r="B256" s="5">
        <v>254</v>
      </c>
      <c r="C256" s="5">
        <v>58</v>
      </c>
      <c r="D256" s="4" t="str">
        <f>VLOOKUP(A256,'ESO zone names'!$A$2:$F$9999,4,FALSE)</f>
        <v>Das Grabmal der Abtrünnigen</v>
      </c>
      <c r="E256" s="4" t="str">
        <f>VLOOKUP(A256,'ESO zone names'!$A$2:$F$9999,5,FALSE)</f>
        <v>Tomb of Apostates</v>
      </c>
      <c r="F256" s="4" t="str">
        <f>VLOOKUP(A256,'ESO zone names'!$A$2:$F$9999,6,FALSE)</f>
        <v>Le tombeau des Apostats</v>
      </c>
      <c r="G256" s="3" t="e">
        <f t="array" ref="G256">IF(OR(EXACT(A256,VALUE('ESO Dungeon constants'!$I$3:$I$100))),"X","")</f>
        <v>#VALUE!</v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25">
        <f t="shared" si="22"/>
        <v>469</v>
      </c>
      <c r="M256" s="25">
        <f t="shared" si="23"/>
        <v>58</v>
      </c>
    </row>
    <row r="257" spans="1:13" x14ac:dyDescent="0.25">
      <c r="A257" s="13">
        <v>470</v>
      </c>
      <c r="B257" s="5">
        <v>255</v>
      </c>
      <c r="C257" s="5">
        <v>58</v>
      </c>
      <c r="D257" s="4" t="str">
        <f>VLOOKUP(A257,'ESO zone names'!$A$2:$F$9999,4,FALSE)</f>
        <v>Die Reifzeckengrube</v>
      </c>
      <c r="E257" s="4" t="str">
        <f>VLOOKUP(A257,'ESO zone names'!$A$2:$F$9999,5,FALSE)</f>
        <v>Hoarvor Pit</v>
      </c>
      <c r="F257" s="4" t="str">
        <f>VLOOKUP(A257,'ESO zone names'!$A$2:$F$9999,6,FALSE)</f>
        <v>La fosse aux vargrisons</v>
      </c>
      <c r="G257" s="3" t="e">
        <f t="array" ref="G257">IF(OR(EXACT(A257,VALUE('ESO Dungeon constants'!$I$3:$I$100))),"X","")</f>
        <v>#VALUE!</v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25">
        <f t="shared" si="22"/>
        <v>470</v>
      </c>
      <c r="M257" s="25">
        <f t="shared" si="23"/>
        <v>58</v>
      </c>
    </row>
    <row r="258" spans="1:13" x14ac:dyDescent="0.25">
      <c r="A258" s="13">
        <v>471</v>
      </c>
      <c r="B258" s="5">
        <v>256</v>
      </c>
      <c r="C258" s="5">
        <v>58</v>
      </c>
      <c r="D258" s="4" t="str">
        <f>VLOOKUP(A258,'ESO zone names'!$A$2:$F$9999,4,FALSE)</f>
        <v>Die Ruinen von Shael</v>
      </c>
      <c r="E258" s="4" t="str">
        <f>VLOOKUP(A258,'ESO zone names'!$A$2:$F$9999,5,FALSE)</f>
        <v>Shael Ruins</v>
      </c>
      <c r="F258" s="4" t="str">
        <f>VLOOKUP(A258,'ESO zone names'!$A$2:$F$9999,6,FALSE)</f>
        <v>Les ruines de Shael</v>
      </c>
      <c r="G258" s="3" t="e">
        <f t="array" ref="G258">IF(OR(EXACT(A258,VALUE('ESO Dungeon constants'!$I$3:$I$100))),"X","")</f>
        <v>#VALUE!</v>
      </c>
      <c r="H258" s="3" t="str">
        <f t="shared" si="18"/>
        <v/>
      </c>
      <c r="I258" s="3" t="str">
        <f t="shared" si="19"/>
        <v>Malabal Tor</v>
      </c>
      <c r="J258" s="3" t="str">
        <f t="shared" si="20"/>
        <v>Malabal Tor</v>
      </c>
      <c r="K258" s="3" t="str">
        <f t="shared" si="21"/>
        <v>Malabal Tor</v>
      </c>
      <c r="L258" s="25">
        <f t="shared" si="22"/>
        <v>471</v>
      </c>
      <c r="M258" s="25">
        <f t="shared" si="23"/>
        <v>58</v>
      </c>
    </row>
    <row r="259" spans="1:13" x14ac:dyDescent="0.25">
      <c r="A259" s="13">
        <v>472</v>
      </c>
      <c r="B259" s="5">
        <v>257</v>
      </c>
      <c r="C259" s="5">
        <v>58</v>
      </c>
      <c r="D259" s="4" t="str">
        <f>VLOOKUP(A259,'ESO zone names'!$A$2:$F$9999,4,FALSE)</f>
        <v>Die Wurzeln von Silvenar</v>
      </c>
      <c r="E259" s="4" t="str">
        <f>VLOOKUP(A259,'ESO zone names'!$A$2:$F$9999,5,FALSE)</f>
        <v>Roots of Silvenar</v>
      </c>
      <c r="F259" s="4" t="str">
        <f>VLOOKUP(A259,'ESO zone names'!$A$2:$F$9999,6,FALSE)</f>
        <v>Les racines de Silvenar</v>
      </c>
      <c r="G259" s="3" t="e">
        <f t="array" ref="G259">IF(OR(EXACT(A259,VALUE('ESO Dungeon constants'!$I$3:$I$100))),"X","")</f>
        <v>#VALUE!</v>
      </c>
      <c r="H259" s="3" t="str">
        <f t="shared" si="18"/>
        <v/>
      </c>
      <c r="I259" s="3" t="str">
        <f t="shared" si="19"/>
        <v>Malabal Tor</v>
      </c>
      <c r="J259" s="3" t="str">
        <f t="shared" si="20"/>
        <v>Malabal Tor</v>
      </c>
      <c r="K259" s="3" t="str">
        <f t="shared" si="21"/>
        <v>Malabal Tor</v>
      </c>
      <c r="L259" s="25">
        <f t="shared" si="22"/>
        <v>472</v>
      </c>
      <c r="M259" s="25">
        <f t="shared" si="23"/>
        <v>58</v>
      </c>
    </row>
    <row r="260" spans="1:13" x14ac:dyDescent="0.25">
      <c r="A260" s="13">
        <v>473</v>
      </c>
      <c r="B260" s="5">
        <v>258</v>
      </c>
      <c r="C260" s="5">
        <v>58</v>
      </c>
      <c r="D260" s="4" t="str">
        <f>VLOOKUP(A260,'ESO zone names'!$A$2:$F$9999,4,FALSE)</f>
        <v>Die Schwarzrankenruinen</v>
      </c>
      <c r="E260" s="4" t="str">
        <f>VLOOKUP(A260,'ESO zone names'!$A$2:$F$9999,5,FALSE)</f>
        <v>Black Vine Ruins</v>
      </c>
      <c r="F260" s="4" t="str">
        <f>VLOOKUP(A260,'ESO zone names'!$A$2:$F$9999,6,FALSE)</f>
        <v>Les ruines de Roncenoire</v>
      </c>
      <c r="G260" s="3" t="e">
        <f t="array" ref="G260">IF(OR(EXACT(A260,VALUE('ESO Dungeon constants'!$I$3:$I$100))),"X","")</f>
        <v>#VALUE!</v>
      </c>
      <c r="H260" s="3" t="str">
        <f t="shared" ref="H260:H323" si="24">IF(EXACT(A260,C260),"X","")</f>
        <v/>
      </c>
      <c r="I260" s="3" t="str">
        <f t="shared" ref="I260:I323" si="25">IF(A260&lt;&gt;C260,VLOOKUP(C260,$A$3:$D$9999,4,FALSE),"")</f>
        <v>Malabal Tor</v>
      </c>
      <c r="J260" s="3" t="str">
        <f t="shared" ref="J260:J323" si="26">IF(A260&lt;&gt;C260,VLOOKUP(C260,$A$3:$E$9999,5,FALSE),"")</f>
        <v>Malabal Tor</v>
      </c>
      <c r="K260" s="3" t="str">
        <f t="shared" ref="K260:K323" si="27">IF(A260&lt;&gt;C260,VLOOKUP(C260,$A$3:$F$9999,6,FALSE),"")</f>
        <v>Malabal Tor</v>
      </c>
      <c r="L260" s="25">
        <f t="shared" ref="L260:L323" si="28">A260</f>
        <v>473</v>
      </c>
      <c r="M260" s="25">
        <f t="shared" ref="M260:M323" si="29">C260</f>
        <v>58</v>
      </c>
    </row>
    <row r="261" spans="1:13" x14ac:dyDescent="0.25">
      <c r="A261" s="13">
        <v>475</v>
      </c>
      <c r="B261" s="5">
        <v>259</v>
      </c>
      <c r="C261" s="5">
        <v>383</v>
      </c>
      <c r="D261" s="4" t="str">
        <f>VLOOKUP(A261,'ESO zone names'!$A$2:$F$9999,4,FALSE)</f>
        <v>Die Krabblergrube</v>
      </c>
      <c r="E261" s="4" t="str">
        <f>VLOOKUP(A261,'ESO zone names'!$A$2:$F$9999,5,FALSE)</f>
        <v>The Scuttle Pit</v>
      </c>
      <c r="F261" s="4" t="str">
        <f>VLOOKUP(A261,'ESO zone names'!$A$2:$F$9999,6,FALSE)</f>
        <v>La fosse aux grattements</v>
      </c>
      <c r="G261" s="3" t="e">
        <f t="array" ref="G261">IF(OR(EXACT(A261,VALUE('ESO Dungeon constants'!$I$3:$I$100))),"X","")</f>
        <v>#VALUE!</v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25">
        <f t="shared" si="28"/>
        <v>475</v>
      </c>
      <c r="M261" s="25">
        <f t="shared" si="29"/>
        <v>383</v>
      </c>
    </row>
    <row r="262" spans="1:13" x14ac:dyDescent="0.25">
      <c r="A262" s="13">
        <v>477</v>
      </c>
      <c r="B262" s="5">
        <v>260</v>
      </c>
      <c r="C262" s="5">
        <v>383</v>
      </c>
      <c r="D262" s="4" t="str">
        <f>VLOOKUP(A262,'ESO zone names'!$A$2:$F$9999,4,FALSE)</f>
        <v>Die Rankentodhöhle</v>
      </c>
      <c r="E262" s="4" t="str">
        <f>VLOOKUP(A262,'ESO zone names'!$A$2:$F$9999,5,FALSE)</f>
        <v>Vinedeath Cave</v>
      </c>
      <c r="F262" s="4" t="str">
        <f>VLOOKUP(A262,'ESO zone names'!$A$2:$F$9999,6,FALSE)</f>
        <v>La caverne de Roncemort</v>
      </c>
      <c r="G262" s="3" t="e">
        <f t="array" ref="G262">IF(OR(EXACT(A262,VALUE('ESO Dungeon constants'!$I$3:$I$100))),"X","")</f>
        <v>#VALUE!</v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25">
        <f t="shared" si="28"/>
        <v>477</v>
      </c>
      <c r="M262" s="25">
        <f t="shared" si="29"/>
        <v>383</v>
      </c>
    </row>
    <row r="263" spans="1:13" x14ac:dyDescent="0.25">
      <c r="A263" s="13">
        <v>478</v>
      </c>
      <c r="B263" s="5">
        <v>261</v>
      </c>
      <c r="C263" s="5">
        <v>383</v>
      </c>
      <c r="D263" s="4" t="str">
        <f>VLOOKUP(A263,'ESO zone names'!$A$2:$F$9999,4,FALSE)</f>
        <v>Die Wurmwurztiefen</v>
      </c>
      <c r="E263" s="4" t="str">
        <f>VLOOKUP(A263,'ESO zone names'!$A$2:$F$9999,5,FALSE)</f>
        <v>Wormroot Depths</v>
      </c>
      <c r="F263" s="4" t="str">
        <f>VLOOKUP(A263,'ESO zone names'!$A$2:$F$9999,6,FALSE)</f>
        <v>Profondeurs de Verracine</v>
      </c>
      <c r="G263" s="3" t="e">
        <f t="array" ref="G263">IF(OR(EXACT(A263,VALUE('ESO Dungeon constants'!$I$3:$I$100))),"X","")</f>
        <v>#VALUE!</v>
      </c>
      <c r="H263" s="3" t="str">
        <f t="shared" si="24"/>
        <v/>
      </c>
      <c r="I263" s="3" t="str">
        <f t="shared" si="25"/>
        <v>Grahtwald</v>
      </c>
      <c r="J263" s="3" t="str">
        <f t="shared" si="26"/>
        <v>Grahtwood</v>
      </c>
      <c r="K263" s="3" t="str">
        <f t="shared" si="27"/>
        <v>Le bois de Graht</v>
      </c>
      <c r="L263" s="25">
        <f t="shared" si="28"/>
        <v>478</v>
      </c>
      <c r="M263" s="25">
        <f t="shared" si="29"/>
        <v>383</v>
      </c>
    </row>
    <row r="264" spans="1:13" x14ac:dyDescent="0.25">
      <c r="A264" s="13">
        <v>480</v>
      </c>
      <c r="B264" s="5">
        <v>262</v>
      </c>
      <c r="C264" s="5">
        <v>103</v>
      </c>
      <c r="D264" s="4" t="str">
        <f>VLOOKUP(A264,'ESO zone names'!$A$2:$F$9999,4,FALSE)</f>
        <v>Die Beinbruchhöhle</v>
      </c>
      <c r="E264" s="4" t="str">
        <f>VLOOKUP(A264,'ESO zone names'!$A$2:$F$9999,5,FALSE)</f>
        <v>Snapleg Cave</v>
      </c>
      <c r="F264" s="4" t="str">
        <f>VLOOKUP(A264,'ESO zone names'!$A$2:$F$9999,6,FALSE)</f>
        <v>La grotte de Brisejambe</v>
      </c>
      <c r="G264" s="3" t="e">
        <f t="array" ref="G264">IF(OR(EXACT(A264,VALUE('ESO Dungeon constants'!$I$3:$I$100))),"X","")</f>
        <v>#VALUE!</v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25">
        <f t="shared" si="28"/>
        <v>480</v>
      </c>
      <c r="M264" s="25">
        <f t="shared" si="29"/>
        <v>103</v>
      </c>
    </row>
    <row r="265" spans="1:13" x14ac:dyDescent="0.25">
      <c r="A265" s="13">
        <v>481</v>
      </c>
      <c r="B265" s="5">
        <v>263</v>
      </c>
      <c r="C265" s="5">
        <v>103</v>
      </c>
      <c r="D265" s="4" t="str">
        <f>VLOOKUP(A265,'ESO zone names'!$A$2:$F$9999,4,FALSE)</f>
        <v>Die Feste Grünwall</v>
      </c>
      <c r="E265" s="4" t="str">
        <f>VLOOKUP(A265,'ESO zone names'!$A$2:$F$9999,5,FALSE)</f>
        <v>Fort Greenwall</v>
      </c>
      <c r="F265" s="4" t="str">
        <f>VLOOKUP(A265,'ESO zone names'!$A$2:$F$9999,6,FALSE)</f>
        <v>Fort Vallevert</v>
      </c>
      <c r="G265" s="3" t="e">
        <f t="array" ref="G265">IF(OR(EXACT(A265,VALUE('ESO Dungeon constants'!$I$3:$I$100))),"X","")</f>
        <v>#VALUE!</v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25">
        <f t="shared" si="28"/>
        <v>481</v>
      </c>
      <c r="M265" s="25">
        <f t="shared" si="29"/>
        <v>103</v>
      </c>
    </row>
    <row r="266" spans="1:13" x14ac:dyDescent="0.25">
      <c r="A266" s="13">
        <v>482</v>
      </c>
      <c r="B266" s="5">
        <v>264</v>
      </c>
      <c r="C266" s="5">
        <v>103</v>
      </c>
      <c r="D266" s="4" t="str">
        <f>VLOOKUP(A266,'ESO zone names'!$A$2:$F$9999,4,FALSE)</f>
        <v>Das Schleierheim-Hügelgrab</v>
      </c>
      <c r="E266" s="4" t="str">
        <f>VLOOKUP(A266,'ESO zone names'!$A$2:$F$9999,5,FALSE)</f>
        <v>Shroud Hearth Barrow</v>
      </c>
      <c r="F266" s="4" t="str">
        <f>VLOOKUP(A266,'ESO zone names'!$A$2:$F$9999,6,FALSE)</f>
        <v>Le Tertre de Voile-foyer</v>
      </c>
      <c r="G266" s="3" t="e">
        <f t="array" ref="G266">IF(OR(EXACT(A266,VALUE('ESO Dungeon constants'!$I$3:$I$100))),"X","")</f>
        <v>#VALUE!</v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25">
        <f t="shared" si="28"/>
        <v>482</v>
      </c>
      <c r="M266" s="25">
        <f t="shared" si="29"/>
        <v>103</v>
      </c>
    </row>
    <row r="267" spans="1:13" x14ac:dyDescent="0.25">
      <c r="A267" s="13">
        <v>484</v>
      </c>
      <c r="B267" s="5">
        <v>265</v>
      </c>
      <c r="C267" s="5">
        <v>103</v>
      </c>
      <c r="D267" s="4" t="str">
        <f>VLOOKUP(A267,'ESO zone names'!$A$2:$F$9999,4,FALSE)</f>
        <v>Faldars Zahn</v>
      </c>
      <c r="E267" s="4" t="str">
        <f>VLOOKUP(A267,'ESO zone names'!$A$2:$F$9999,5,FALSE)</f>
        <v>Faldar's Tooth</v>
      </c>
      <c r="F267" s="4" t="str">
        <f>VLOOKUP(A267,'ESO zone names'!$A$2:$F$9999,6,FALSE)</f>
        <v>La Dent de Faldar</v>
      </c>
      <c r="G267" s="3" t="e">
        <f t="array" ref="G267">IF(OR(EXACT(A267,VALUE('ESO Dungeon constants'!$I$3:$I$100))),"X","")</f>
        <v>#VALUE!</v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25">
        <f t="shared" si="28"/>
        <v>484</v>
      </c>
      <c r="M267" s="25">
        <f t="shared" si="29"/>
        <v>103</v>
      </c>
    </row>
    <row r="268" spans="1:13" x14ac:dyDescent="0.25">
      <c r="A268" s="13">
        <v>485</v>
      </c>
      <c r="B268" s="5">
        <v>266</v>
      </c>
      <c r="C268" s="5">
        <v>103</v>
      </c>
      <c r="D268" s="4" t="str">
        <f>VLOOKUP(A268,'ESO zone names'!$A$2:$F$9999,4,FALSE)</f>
        <v>Die Bruchhelmhöhle</v>
      </c>
      <c r="E268" s="4" t="str">
        <f>VLOOKUP(A268,'ESO zone names'!$A$2:$F$9999,5,FALSE)</f>
        <v>Broken Helm Hollow</v>
      </c>
      <c r="F268" s="4" t="str">
        <f>VLOOKUP(A268,'ESO zone names'!$A$2:$F$9999,6,FALSE)</f>
        <v>Le trou du Heaume fendu</v>
      </c>
      <c r="G268" s="3" t="e">
        <f t="array" ref="G268">IF(OR(EXACT(A268,VALUE('ESO Dungeon constants'!$I$3:$I$100))),"X","")</f>
        <v>#VALUE!</v>
      </c>
      <c r="H268" s="3" t="str">
        <f t="shared" si="24"/>
        <v/>
      </c>
      <c r="I268" s="3" t="str">
        <f t="shared" si="25"/>
        <v>Rift</v>
      </c>
      <c r="J268" s="3" t="str">
        <f t="shared" si="26"/>
        <v>The Rift</v>
      </c>
      <c r="K268" s="3" t="str">
        <f t="shared" si="27"/>
        <v>La Brèche</v>
      </c>
      <c r="L268" s="25">
        <f t="shared" si="28"/>
        <v>485</v>
      </c>
      <c r="M268" s="25">
        <f t="shared" si="29"/>
        <v>103</v>
      </c>
    </row>
    <row r="269" spans="1:13" x14ac:dyDescent="0.25">
      <c r="A269" s="13">
        <v>486</v>
      </c>
      <c r="B269" s="5">
        <v>267</v>
      </c>
      <c r="C269" s="5">
        <v>381</v>
      </c>
      <c r="D269" s="4" t="str">
        <f>VLOOKUP(A269,'ESO zone names'!$A$2:$F$9999,4,FALSE)</f>
        <v>Die Zahnbrecherrinne</v>
      </c>
      <c r="E269" s="4" t="str">
        <f>VLOOKUP(A269,'ESO zone names'!$A$2:$F$9999,5,FALSE)</f>
        <v>Toothmaul Gully</v>
      </c>
      <c r="F269" s="4" t="str">
        <f>VLOOKUP(A269,'ESO zone names'!$A$2:$F$9999,6,FALSE)</f>
        <v>La ravine du Chicot</v>
      </c>
      <c r="G269" s="3" t="e">
        <f t="array" ref="G269">IF(OR(EXACT(A269,VALUE('ESO Dungeon constants'!$I$3:$I$100))),"X","")</f>
        <v>#VALUE!</v>
      </c>
      <c r="H269" s="3" t="str">
        <f t="shared" si="24"/>
        <v/>
      </c>
      <c r="I269" s="3" t="str">
        <f t="shared" si="25"/>
        <v>Auridon</v>
      </c>
      <c r="J269" s="3" t="str">
        <f t="shared" si="26"/>
        <v>Auridon</v>
      </c>
      <c r="K269" s="3" t="str">
        <f t="shared" si="27"/>
        <v>Auridia</v>
      </c>
      <c r="L269" s="25">
        <f t="shared" si="28"/>
        <v>486</v>
      </c>
      <c r="M269" s="25">
        <f t="shared" si="29"/>
        <v>381</v>
      </c>
    </row>
    <row r="270" spans="1:13" x14ac:dyDescent="0.25">
      <c r="A270" s="13">
        <v>487</v>
      </c>
      <c r="B270" s="5">
        <v>268</v>
      </c>
      <c r="C270" s="5">
        <v>382</v>
      </c>
      <c r="D270" s="4" t="str">
        <f>VLOOKUP(A270,'ESO zone names'!$A$2:$F$9999,4,FALSE)</f>
        <v>Das Düstere Herrenhaus</v>
      </c>
      <c r="E270" s="4" t="str">
        <f>VLOOKUP(A270,'ESO zone names'!$A$2:$F$9999,5,FALSE)</f>
        <v>The Vile Manse</v>
      </c>
      <c r="F270" s="4" t="str">
        <f>VLOOKUP(A270,'ESO zone names'!$A$2:$F$9999,6,FALSE)</f>
        <v>Le presbytère infâme</v>
      </c>
      <c r="G270" s="3" t="e">
        <f t="array" ref="G270">IF(OR(EXACT(A270,VALUE('ESO Dungeon constants'!$I$3:$I$100))),"X","")</f>
        <v>#VALUE!</v>
      </c>
      <c r="H270" s="3" t="str">
        <f t="shared" si="24"/>
        <v/>
      </c>
      <c r="I270" s="3" t="str">
        <f t="shared" si="25"/>
        <v>Schnittermark</v>
      </c>
      <c r="J270" s="3" t="str">
        <f t="shared" si="26"/>
        <v>Reaper's March</v>
      </c>
      <c r="K270" s="3" t="str">
        <f t="shared" si="27"/>
        <v>La marche de la Camarde</v>
      </c>
      <c r="L270" s="25">
        <f t="shared" si="28"/>
        <v>487</v>
      </c>
      <c r="M270" s="25">
        <f t="shared" si="29"/>
        <v>382</v>
      </c>
    </row>
    <row r="271" spans="1:13" x14ac:dyDescent="0.25">
      <c r="A271" s="13">
        <v>492</v>
      </c>
      <c r="B271" s="5">
        <v>269</v>
      </c>
      <c r="C271" s="5">
        <v>41</v>
      </c>
      <c r="D271" s="4" t="str">
        <f>VLOOKUP(A271,'ESO zone names'!$A$2:$F$9999,4,FALSE)</f>
        <v>Der Gipfel der gepeinigten Spitze</v>
      </c>
      <c r="E271" s="4" t="str">
        <f>VLOOKUP(A271,'ESO zone names'!$A$2:$F$9999,5,FALSE)</f>
        <v>Tormented Spire Summit</v>
      </c>
      <c r="F271" s="4" t="str">
        <f>VLOOKUP(A271,'ESO zone names'!$A$2:$F$9999,6,FALSE)</f>
        <v>Sommet de la Flèche tourmentée</v>
      </c>
      <c r="G271" s="3" t="e">
        <f t="array" ref="G271">IF(OR(EXACT(A271,VALUE('ESO Dungeon constants'!$I$3:$I$100))),"X","")</f>
        <v>#VALUE!</v>
      </c>
      <c r="H271" s="3" t="str">
        <f t="shared" si="24"/>
        <v/>
      </c>
      <c r="I271" s="3" t="str">
        <f t="shared" si="25"/>
        <v>Steinfälle</v>
      </c>
      <c r="J271" s="3" t="str">
        <f t="shared" si="26"/>
        <v>Stonefalls</v>
      </c>
      <c r="K271" s="3" t="str">
        <f t="shared" si="27"/>
        <v>Les Éboulis</v>
      </c>
      <c r="L271" s="25">
        <f t="shared" si="28"/>
        <v>492</v>
      </c>
      <c r="M271" s="25">
        <f t="shared" si="29"/>
        <v>41</v>
      </c>
    </row>
    <row r="272" spans="1:13" x14ac:dyDescent="0.25">
      <c r="A272" s="13">
        <v>493</v>
      </c>
      <c r="B272" s="5">
        <v>270</v>
      </c>
      <c r="C272" s="5">
        <v>181</v>
      </c>
      <c r="D272" s="4" t="str">
        <f>VLOOKUP(A272,'ESO zone names'!$A$2:$F$9999,4,FALSE)</f>
        <v>Die Genickbruchhöhle</v>
      </c>
      <c r="E272" s="4" t="str">
        <f>VLOOKUP(A272,'ESO zone names'!$A$2:$F$9999,5,FALSE)</f>
        <v>Breakneck Cave</v>
      </c>
      <c r="F272" s="4" t="str">
        <f>VLOOKUP(A272,'ESO zone names'!$A$2:$F$9999,6,FALSE)</f>
        <v>La caverne de l'À-pic</v>
      </c>
      <c r="G272" s="3" t="e">
        <f t="array" ref="G272">IF(OR(EXACT(A272,VALUE('ESO Dungeon constants'!$I$3:$I$100))),"X","")</f>
        <v>#VALUE!</v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25">
        <f t="shared" si="28"/>
        <v>493</v>
      </c>
      <c r="M272" s="25">
        <f t="shared" si="29"/>
        <v>181</v>
      </c>
    </row>
    <row r="273" spans="1:13" x14ac:dyDescent="0.25">
      <c r="A273" s="13">
        <v>494</v>
      </c>
      <c r="B273" s="5">
        <v>271</v>
      </c>
      <c r="C273" s="5">
        <v>181</v>
      </c>
      <c r="D273" s="4" t="str">
        <f>VLOOKUP(A273,'ESO zone names'!$A$2:$F$9999,4,FALSE)</f>
        <v>Die Kappsteinhöhle</v>
      </c>
      <c r="E273" s="4" t="str">
        <f>VLOOKUP(A273,'ESO zone names'!$A$2:$F$9999,5,FALSE)</f>
        <v>Capstone Cave</v>
      </c>
      <c r="F273" s="4" t="str">
        <f>VLOOKUP(A273,'ESO zone names'!$A$2:$F$9999,6,FALSE)</f>
        <v>La caverne de Cappière</v>
      </c>
      <c r="G273" s="3" t="e">
        <f t="array" ref="G273">IF(OR(EXACT(A273,VALUE('ESO Dungeon constants'!$I$3:$I$100))),"X","")</f>
        <v>#VALUE!</v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25">
        <f t="shared" si="28"/>
        <v>494</v>
      </c>
      <c r="M273" s="25">
        <f t="shared" si="29"/>
        <v>181</v>
      </c>
    </row>
    <row r="274" spans="1:13" x14ac:dyDescent="0.25">
      <c r="A274" s="13">
        <v>495</v>
      </c>
      <c r="B274" s="5">
        <v>272</v>
      </c>
      <c r="C274" s="5">
        <v>181</v>
      </c>
      <c r="D274" s="4" t="str">
        <f>VLOOKUP(A274,'ESO zone names'!$A$2:$F$9999,4,FALSE)</f>
        <v>Die Berstholzhöhle</v>
      </c>
      <c r="E274" s="4" t="str">
        <f>VLOOKUP(A274,'ESO zone names'!$A$2:$F$9999,5,FALSE)</f>
        <v>Cracked Wood Cave</v>
      </c>
      <c r="F274" s="4" t="str">
        <f>VLOOKUP(A274,'ESO zone names'!$A$2:$F$9999,6,FALSE)</f>
        <v>La caverne du Bois fendu</v>
      </c>
      <c r="G274" s="3" t="e">
        <f t="array" ref="G274">IF(OR(EXACT(A274,VALUE('ESO Dungeon constants'!$I$3:$I$100))),"X","")</f>
        <v>#VALUE!</v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25">
        <f t="shared" si="28"/>
        <v>495</v>
      </c>
      <c r="M274" s="25">
        <f t="shared" si="29"/>
        <v>181</v>
      </c>
    </row>
    <row r="275" spans="1:13" x14ac:dyDescent="0.25">
      <c r="A275" s="13">
        <v>496</v>
      </c>
      <c r="B275" s="5">
        <v>273</v>
      </c>
      <c r="C275" s="5">
        <v>181</v>
      </c>
      <c r="D275" s="4" t="str">
        <f>VLOOKUP(A275,'ESO zone names'!$A$2:$F$9999,4,FALSE)</f>
        <v>Die Echohöhle</v>
      </c>
      <c r="E275" s="4" t="str">
        <f>VLOOKUP(A275,'ESO zone names'!$A$2:$F$9999,5,FALSE)</f>
        <v>Echo Cave</v>
      </c>
      <c r="F275" s="4" t="str">
        <f>VLOOKUP(A275,'ESO zone names'!$A$2:$F$9999,6,FALSE)</f>
        <v>La caverne aux échos</v>
      </c>
      <c r="G275" s="3" t="e">
        <f t="array" ref="G275">IF(OR(EXACT(A275,VALUE('ESO Dungeon constants'!$I$3:$I$100))),"X","")</f>
        <v>#VALUE!</v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25">
        <f t="shared" si="28"/>
        <v>496</v>
      </c>
      <c r="M275" s="25">
        <f t="shared" si="29"/>
        <v>181</v>
      </c>
    </row>
    <row r="276" spans="1:13" x14ac:dyDescent="0.25">
      <c r="A276" s="13">
        <v>497</v>
      </c>
      <c r="B276" s="5">
        <v>274</v>
      </c>
      <c r="C276" s="5">
        <v>181</v>
      </c>
      <c r="D276" s="4" t="str">
        <f>VLOOKUP(A276,'ESO zone names'!$A$2:$F$9999,4,FALSE)</f>
        <v>Die Hainödhöhle</v>
      </c>
      <c r="E276" s="4" t="str">
        <f>VLOOKUP(A276,'ESO zone names'!$A$2:$F$9999,5,FALSE)</f>
        <v>Haynote Cave</v>
      </c>
      <c r="F276" s="4" t="str">
        <f>VLOOKUP(A276,'ESO zone names'!$A$2:$F$9999,6,FALSE)</f>
        <v>La caverne de Paillenote</v>
      </c>
      <c r="G276" s="3" t="e">
        <f t="array" ref="G276">IF(OR(EXACT(A276,VALUE('ESO Dungeon constants'!$I$3:$I$100))),"X","")</f>
        <v>#VALUE!</v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25">
        <f t="shared" si="28"/>
        <v>497</v>
      </c>
      <c r="M276" s="25">
        <f t="shared" si="29"/>
        <v>181</v>
      </c>
    </row>
    <row r="277" spans="1:13" x14ac:dyDescent="0.25">
      <c r="A277" s="13">
        <v>498</v>
      </c>
      <c r="B277" s="5">
        <v>275</v>
      </c>
      <c r="C277" s="5">
        <v>181</v>
      </c>
      <c r="D277" s="4" t="str">
        <f>VLOOKUP(A277,'ESO zone names'!$A$2:$F$9999,4,FALSE)</f>
        <v>Die Königsbannerkaverne</v>
      </c>
      <c r="E277" s="4" t="str">
        <f>VLOOKUP(A277,'ESO zone names'!$A$2:$F$9999,5,FALSE)</f>
        <v>Kingscrest Cavern</v>
      </c>
      <c r="F277" s="4" t="str">
        <f>VLOOKUP(A277,'ESO zone names'!$A$2:$F$9999,6,FALSE)</f>
        <v>La caverne des Armoiries</v>
      </c>
      <c r="G277" s="3" t="e">
        <f t="array" ref="G277">IF(OR(EXACT(A277,VALUE('ESO Dungeon constants'!$I$3:$I$100))),"X","")</f>
        <v>#VALUE!</v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25">
        <f t="shared" si="28"/>
        <v>498</v>
      </c>
      <c r="M277" s="25">
        <f t="shared" si="29"/>
        <v>181</v>
      </c>
    </row>
    <row r="278" spans="1:13" x14ac:dyDescent="0.25">
      <c r="A278" s="13">
        <v>499</v>
      </c>
      <c r="B278" s="5">
        <v>276</v>
      </c>
      <c r="C278" s="5">
        <v>181</v>
      </c>
      <c r="D278" s="4" t="str">
        <f>VLOOKUP(A278,'ESO zone names'!$A$2:$F$9999,4,FALSE)</f>
        <v>Lipsand Tarn</v>
      </c>
      <c r="E278" s="4" t="str">
        <f>VLOOKUP(A278,'ESO zone names'!$A$2:$F$9999,5,FALSE)</f>
        <v>Lipsand Tarn</v>
      </c>
      <c r="F278" s="4" t="str">
        <f>VLOOKUP(A278,'ESO zone names'!$A$2:$F$9999,6,FALSE)</f>
        <v>Le lac de Bergesable</v>
      </c>
      <c r="G278" s="3" t="e">
        <f t="array" ref="G278">IF(OR(EXACT(A278,VALUE('ESO Dungeon constants'!$I$3:$I$100))),"X","")</f>
        <v>#VALUE!</v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25">
        <f t="shared" si="28"/>
        <v>499</v>
      </c>
      <c r="M278" s="25">
        <f t="shared" si="29"/>
        <v>181</v>
      </c>
    </row>
    <row r="279" spans="1:13" x14ac:dyDescent="0.25">
      <c r="A279" s="13">
        <v>500</v>
      </c>
      <c r="B279" s="5">
        <v>277</v>
      </c>
      <c r="C279" s="5">
        <v>181</v>
      </c>
      <c r="D279" s="4" t="str">
        <f>VLOOKUP(A279,'ESO zone names'!$A$2:$F$9999,4,FALSE)</f>
        <v>Die Schlammtalkaverne</v>
      </c>
      <c r="E279" s="4" t="str">
        <f>VLOOKUP(A279,'ESO zone names'!$A$2:$F$9999,5,FALSE)</f>
        <v>Muck Valley Cavern</v>
      </c>
      <c r="F279" s="4" t="str">
        <f>VLOOKUP(A279,'ESO zone names'!$A$2:$F$9999,6,FALSE)</f>
        <v>La caverne de Valboue</v>
      </c>
      <c r="G279" s="3" t="e">
        <f t="array" ref="G279">IF(OR(EXACT(A279,VALUE('ESO Dungeon constants'!$I$3:$I$100))),"X","")</f>
        <v>#VALUE!</v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25">
        <f t="shared" si="28"/>
        <v>500</v>
      </c>
      <c r="M279" s="25">
        <f t="shared" si="29"/>
        <v>181</v>
      </c>
    </row>
    <row r="280" spans="1:13" x14ac:dyDescent="0.25">
      <c r="A280" s="13">
        <v>501</v>
      </c>
      <c r="B280" s="5">
        <v>278</v>
      </c>
      <c r="C280" s="5">
        <v>181</v>
      </c>
      <c r="D280" s="4" t="str">
        <f>VLOOKUP(A280,'ESO zone names'!$A$2:$F$9999,4,FALSE)</f>
        <v>Die Molchhöhle</v>
      </c>
      <c r="E280" s="4" t="str">
        <f>VLOOKUP(A280,'ESO zone names'!$A$2:$F$9999,5,FALSE)</f>
        <v>Newt Cave</v>
      </c>
      <c r="F280" s="4" t="str">
        <f>VLOOKUP(A280,'ESO zone names'!$A$2:$F$9999,6,FALSE)</f>
        <v>La caverne aux tritons</v>
      </c>
      <c r="G280" s="3" t="e">
        <f t="array" ref="G280">IF(OR(EXACT(A280,VALUE('ESO Dungeon constants'!$I$3:$I$100))),"X","")</f>
        <v>#VALUE!</v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25">
        <f t="shared" si="28"/>
        <v>501</v>
      </c>
      <c r="M280" s="25">
        <f t="shared" si="29"/>
        <v>181</v>
      </c>
    </row>
    <row r="281" spans="1:13" x14ac:dyDescent="0.25">
      <c r="A281" s="13">
        <v>502</v>
      </c>
      <c r="B281" s="5">
        <v>279</v>
      </c>
      <c r="C281" s="5">
        <v>181</v>
      </c>
      <c r="D281" s="4" t="str">
        <f>VLOOKUP(A281,'ESO zone names'!$A$2:$F$9999,4,FALSE)</f>
        <v>Die Nisinhöhle</v>
      </c>
      <c r="E281" s="4" t="str">
        <f>VLOOKUP(A281,'ESO zone names'!$A$2:$F$9999,5,FALSE)</f>
        <v>Nisin Cave</v>
      </c>
      <c r="F281" s="4" t="str">
        <f>VLOOKUP(A281,'ESO zone names'!$A$2:$F$9999,6,FALSE)</f>
        <v>La caverne de Nisin</v>
      </c>
      <c r="G281" s="3" t="e">
        <f t="array" ref="G281">IF(OR(EXACT(A281,VALUE('ESO Dungeon constants'!$I$3:$I$100))),"X","")</f>
        <v>#VALUE!</v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25">
        <f t="shared" si="28"/>
        <v>502</v>
      </c>
      <c r="M281" s="25">
        <f t="shared" si="29"/>
        <v>181</v>
      </c>
    </row>
    <row r="282" spans="1:13" x14ac:dyDescent="0.25">
      <c r="A282" s="13">
        <v>503</v>
      </c>
      <c r="B282" s="5">
        <v>280</v>
      </c>
      <c r="C282" s="5">
        <v>181</v>
      </c>
      <c r="D282" s="4" t="str">
        <f>VLOOKUP(A282,'ESO zone names'!$A$2:$F$9999,4,FALSE)</f>
        <v>Die Strudellochkavernen</v>
      </c>
      <c r="E282" s="4" t="str">
        <f>VLOOKUP(A282,'ESO zone names'!$A$2:$F$9999,5,FALSE)</f>
        <v>Pothole Caverns</v>
      </c>
      <c r="F282" s="4" t="str">
        <f>VLOOKUP(A282,'ESO zone names'!$A$2:$F$9999,6,FALSE)</f>
        <v>Les cavernes criblées</v>
      </c>
      <c r="G282" s="3" t="e">
        <f t="array" ref="G282">IF(OR(EXACT(A282,VALUE('ESO Dungeon constants'!$I$3:$I$100))),"X","")</f>
        <v>#VALUE!</v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25">
        <f t="shared" si="28"/>
        <v>503</v>
      </c>
      <c r="M282" s="25">
        <f t="shared" si="29"/>
        <v>181</v>
      </c>
    </row>
    <row r="283" spans="1:13" x14ac:dyDescent="0.25">
      <c r="A283" s="13">
        <v>504</v>
      </c>
      <c r="B283" s="5">
        <v>281</v>
      </c>
      <c r="C283" s="5">
        <v>181</v>
      </c>
      <c r="D283" s="4" t="str">
        <f>VLOOKUP(A283,'ESO zone names'!$A$2:$F$9999,4,FALSE)</f>
        <v>Die Schnellwasserhöhle</v>
      </c>
      <c r="E283" s="4" t="str">
        <f>VLOOKUP(A283,'ESO zone names'!$A$2:$F$9999,5,FALSE)</f>
        <v>Quickwater Cave</v>
      </c>
      <c r="F283" s="4" t="str">
        <f>VLOOKUP(A283,'ESO zone names'!$A$2:$F$9999,6,FALSE)</f>
        <v>La caverne de l'Eau-vive</v>
      </c>
      <c r="G283" s="3" t="e">
        <f t="array" ref="G283">IF(OR(EXACT(A283,VALUE('ESO Dungeon constants'!$I$3:$I$100))),"X","")</f>
        <v>#VALUE!</v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25">
        <f t="shared" si="28"/>
        <v>504</v>
      </c>
      <c r="M283" s="25">
        <f t="shared" si="29"/>
        <v>181</v>
      </c>
    </row>
    <row r="284" spans="1:13" x14ac:dyDescent="0.25">
      <c r="A284" s="13">
        <v>505</v>
      </c>
      <c r="B284" s="5">
        <v>282</v>
      </c>
      <c r="C284" s="5">
        <v>181</v>
      </c>
      <c r="D284" s="4" t="str">
        <f>VLOOKUP(A284,'ESO zone names'!$A$2:$F$9999,4,FALSE)</f>
        <v>Die Rotrubinhöhle</v>
      </c>
      <c r="E284" s="4" t="str">
        <f>VLOOKUP(A284,'ESO zone names'!$A$2:$F$9999,5,FALSE)</f>
        <v>Red Ruby Cave</v>
      </c>
      <c r="F284" s="4" t="str">
        <f>VLOOKUP(A284,'ESO zone names'!$A$2:$F$9999,6,FALSE)</f>
        <v>La caverne du rubis rouge</v>
      </c>
      <c r="G284" s="3" t="e">
        <f t="array" ref="G284">IF(OR(EXACT(A284,VALUE('ESO Dungeon constants'!$I$3:$I$100))),"X","")</f>
        <v>#VALUE!</v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25">
        <f t="shared" si="28"/>
        <v>505</v>
      </c>
      <c r="M284" s="25">
        <f t="shared" si="29"/>
        <v>181</v>
      </c>
    </row>
    <row r="285" spans="1:13" x14ac:dyDescent="0.25">
      <c r="A285" s="13">
        <v>506</v>
      </c>
      <c r="B285" s="5">
        <v>283</v>
      </c>
      <c r="C285" s="5">
        <v>181</v>
      </c>
      <c r="D285" s="4" t="str">
        <f>VLOOKUP(A285,'ESO zone names'!$A$2:$F$9999,4,FALSE)</f>
        <v>Die Schlangengrubenhöhle</v>
      </c>
      <c r="E285" s="4" t="str">
        <f>VLOOKUP(A285,'ESO zone names'!$A$2:$F$9999,5,FALSE)</f>
        <v>Serpent Hollow Cave</v>
      </c>
      <c r="F285" s="4" t="str">
        <f>VLOOKUP(A285,'ESO zone names'!$A$2:$F$9999,6,FALSE)</f>
        <v>La caverne du creux du serpent</v>
      </c>
      <c r="G285" s="3" t="e">
        <f t="array" ref="G285">IF(OR(EXACT(A285,VALUE('ESO Dungeon constants'!$I$3:$I$100))),"X","")</f>
        <v>#VALUE!</v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25">
        <f t="shared" si="28"/>
        <v>506</v>
      </c>
      <c r="M285" s="25">
        <f t="shared" si="29"/>
        <v>181</v>
      </c>
    </row>
    <row r="286" spans="1:13" x14ac:dyDescent="0.25">
      <c r="A286" s="13">
        <v>507</v>
      </c>
      <c r="B286" s="5">
        <v>284</v>
      </c>
      <c r="C286" s="5">
        <v>181</v>
      </c>
      <c r="D286" s="4" t="str">
        <f>VLOOKUP(A286,'ESO zone names'!$A$2:$F$9999,4,FALSE)</f>
        <v>Die Blutmähnenhöhle</v>
      </c>
      <c r="E286" s="4" t="str">
        <f>VLOOKUP(A286,'ESO zone names'!$A$2:$F$9999,5,FALSE)</f>
        <v>Bloodmayne Cave</v>
      </c>
      <c r="F286" s="4" t="str">
        <f>VLOOKUP(A286,'ESO zone names'!$A$2:$F$9999,6,FALSE)</f>
        <v>La caverne du Crin-de-Sang</v>
      </c>
      <c r="G286" s="3" t="e">
        <f t="array" ref="G286">IF(OR(EXACT(A286,VALUE('ESO Dungeon constants'!$I$3:$I$100))),"X","")</f>
        <v>#VALUE!</v>
      </c>
      <c r="H286" s="3" t="str">
        <f t="shared" si="24"/>
        <v/>
      </c>
      <c r="I286" s="3" t="str">
        <f t="shared" si="25"/>
        <v>Cyrodiil</v>
      </c>
      <c r="J286" s="3" t="str">
        <f t="shared" si="26"/>
        <v>Cyrodiil</v>
      </c>
      <c r="K286" s="3" t="str">
        <f t="shared" si="27"/>
        <v>Cyrodiil</v>
      </c>
      <c r="L286" s="25">
        <f t="shared" si="28"/>
        <v>507</v>
      </c>
      <c r="M286" s="25">
        <f t="shared" si="29"/>
        <v>181</v>
      </c>
    </row>
    <row r="287" spans="1:13" x14ac:dyDescent="0.25">
      <c r="A287" s="13">
        <v>508</v>
      </c>
      <c r="B287" s="5">
        <v>285</v>
      </c>
      <c r="C287" s="5">
        <v>849</v>
      </c>
      <c r="D287" s="4" t="str">
        <f>VLOOKUP(A287,'ESO zone names'!$A$2:$F$9999,4,FALSE)</f>
        <v>Foyada-Steinbruch</v>
      </c>
      <c r="E287" s="4" t="str">
        <f>VLOOKUP(A287,'ESO zone names'!$A$2:$F$9999,5,FALSE)</f>
        <v>Foyada Quarry</v>
      </c>
      <c r="F287" s="4" t="str">
        <f>VLOOKUP(A287,'ESO zone names'!$A$2:$F$9999,6,FALSE)</f>
        <v>La carrière foyada</v>
      </c>
      <c r="G287" s="3" t="e">
        <f t="array" ref="G287">IF(OR(EXACT(A287,VALUE('ESO Dungeon constants'!$I$3:$I$100))),"X","")</f>
        <v>#VALUE!</v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25">
        <f t="shared" si="28"/>
        <v>508</v>
      </c>
      <c r="M287" s="25">
        <f t="shared" si="29"/>
        <v>849</v>
      </c>
    </row>
    <row r="288" spans="1:13" x14ac:dyDescent="0.25">
      <c r="A288" s="13">
        <v>509</v>
      </c>
      <c r="B288" s="5">
        <v>286</v>
      </c>
      <c r="C288" s="5">
        <v>849</v>
      </c>
      <c r="D288" s="4" t="str">
        <f>VLOOKUP(A288,'ESO zone names'!$A$2:$F$9999,4,FALSE)</f>
        <v>Ald Carac</v>
      </c>
      <c r="E288" s="4" t="str">
        <f>VLOOKUP(A288,'ESO zone names'!$A$2:$F$9999,5,FALSE)</f>
        <v>Ald Carac</v>
      </c>
      <c r="F288" s="4" t="str">
        <f>VLOOKUP(A288,'ESO zone names'!$A$2:$F$9999,6,FALSE)</f>
        <v>Ald Carac</v>
      </c>
      <c r="G288" s="3" t="e">
        <f t="array" ref="G288">IF(OR(EXACT(A288,VALUE('ESO Dungeon constants'!$I$3:$I$100))),"X","")</f>
        <v>#VALUE!</v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25">
        <f t="shared" si="28"/>
        <v>509</v>
      </c>
      <c r="M288" s="25">
        <f t="shared" si="29"/>
        <v>849</v>
      </c>
    </row>
    <row r="289" spans="1:13" x14ac:dyDescent="0.25">
      <c r="A289" s="13">
        <v>510</v>
      </c>
      <c r="B289" s="5">
        <v>287</v>
      </c>
      <c r="C289" s="5">
        <v>849</v>
      </c>
      <c r="D289" s="4" t="str">
        <f>VLOOKUP(A289,'ESO zone names'!$A$2:$F$9999,4,FALSE)</f>
        <v>Ularra</v>
      </c>
      <c r="E289" s="4" t="str">
        <f>VLOOKUP(A289,'ESO zone names'!$A$2:$F$9999,5,FALSE)</f>
        <v>Ularra</v>
      </c>
      <c r="F289" s="4" t="str">
        <f>VLOOKUP(A289,'ESO zone names'!$A$2:$F$9999,6,FALSE)</f>
        <v>Ularra</v>
      </c>
      <c r="G289" s="3" t="e">
        <f t="array" ref="G289">IF(OR(EXACT(A289,VALUE('ESO Dungeon constants'!$I$3:$I$100))),"X","")</f>
        <v>#VALUE!</v>
      </c>
      <c r="H289" s="3" t="str">
        <f t="shared" si="24"/>
        <v/>
      </c>
      <c r="I289" s="3" t="str">
        <f t="shared" si="25"/>
        <v>Vvardenfell</v>
      </c>
      <c r="J289" s="3" t="str">
        <f t="shared" si="26"/>
        <v>Vvardenfell</v>
      </c>
      <c r="K289" s="3" t="str">
        <f t="shared" si="27"/>
        <v>Vvardenfell</v>
      </c>
      <c r="L289" s="25">
        <f t="shared" si="28"/>
        <v>510</v>
      </c>
      <c r="M289" s="25">
        <f t="shared" si="29"/>
        <v>849</v>
      </c>
    </row>
    <row r="290" spans="1:13" x14ac:dyDescent="0.25">
      <c r="A290" s="13">
        <v>511</v>
      </c>
      <c r="B290" s="5">
        <v>288</v>
      </c>
      <c r="C290" s="5">
        <v>511</v>
      </c>
      <c r="D290" s="4" t="str">
        <f>VLOOKUP(A290,'ESO zone names'!$A$2:$F$9999,4,FALSE)</f>
        <v>Die Arkane Universität</v>
      </c>
      <c r="E290" s="4" t="str">
        <f>VLOOKUP(A290,'ESO zone names'!$A$2:$F$9999,5,FALSE)</f>
        <v>Arcane University</v>
      </c>
      <c r="F290" s="4" t="str">
        <f>VLOOKUP(A290,'ESO zone names'!$A$2:$F$9999,6,FALSE)</f>
        <v>L’Université arcanique</v>
      </c>
      <c r="G290" s="3" t="e">
        <f t="array" ref="G290">IF(OR(EXACT(A290,VALUE('ESO Dungeon constants'!$I$3:$I$100))),"X","")</f>
        <v>#VALUE!</v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25">
        <f t="shared" si="28"/>
        <v>511</v>
      </c>
      <c r="M290" s="25">
        <f t="shared" si="29"/>
        <v>511</v>
      </c>
    </row>
    <row r="291" spans="1:13" x14ac:dyDescent="0.25">
      <c r="A291" s="13">
        <v>512</v>
      </c>
      <c r="B291" s="5">
        <v>289</v>
      </c>
      <c r="C291" s="5">
        <v>512</v>
      </c>
      <c r="D291" s="4" t="str">
        <f>VLOOKUP(A291,'ESO zone names'!$A$2:$F$9999,4,FALSE)</f>
        <v>Der Tiefendom</v>
      </c>
      <c r="E291" s="4" t="str">
        <f>VLOOKUP(A291,'ESO zone names'!$A$2:$F$9999,5,FALSE)</f>
        <v>Deeping Drome</v>
      </c>
      <c r="F291" s="4" t="str">
        <f>VLOOKUP(A291,'ESO zone names'!$A$2:$F$9999,6,FALSE)</f>
        <v>Le Drome des profondeurs</v>
      </c>
      <c r="G291" s="3" t="e">
        <f t="array" ref="G291">IF(OR(EXACT(A291,VALUE('ESO Dungeon constants'!$I$3:$I$100))),"X","")</f>
        <v>#VALUE!</v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25">
        <f t="shared" si="28"/>
        <v>512</v>
      </c>
      <c r="M291" s="25">
        <f t="shared" si="29"/>
        <v>512</v>
      </c>
    </row>
    <row r="292" spans="1:13" x14ac:dyDescent="0.25">
      <c r="A292" s="13">
        <v>513</v>
      </c>
      <c r="B292" s="5">
        <v>290</v>
      </c>
      <c r="C292" s="5">
        <v>513</v>
      </c>
      <c r="D292" s="4" t="str">
        <f>VLOOKUP(A292,'ESO zone names'!$A$2:$F$9999,4,FALSE)</f>
        <v>Mor Khazgur</v>
      </c>
      <c r="E292" s="4" t="str">
        <f>VLOOKUP(A292,'ESO zone names'!$A$2:$F$9999,5,FALSE)</f>
        <v>Mor Khazgur</v>
      </c>
      <c r="F292" s="4" t="str">
        <f>VLOOKUP(A292,'ESO zone names'!$A$2:$F$9999,6,FALSE)</f>
        <v>Mor Khazgur</v>
      </c>
      <c r="G292" s="3" t="e">
        <f t="array" ref="G292">IF(OR(EXACT(A292,VALUE('ESO Dungeon constants'!$I$3:$I$100))),"X","")</f>
        <v>#VALUE!</v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25">
        <f t="shared" si="28"/>
        <v>513</v>
      </c>
      <c r="M292" s="25">
        <f t="shared" si="29"/>
        <v>513</v>
      </c>
    </row>
    <row r="293" spans="1:13" x14ac:dyDescent="0.25">
      <c r="A293" s="13">
        <v>514</v>
      </c>
      <c r="B293" s="5">
        <v>291</v>
      </c>
      <c r="C293" s="5">
        <v>514</v>
      </c>
      <c r="D293" s="4" t="str">
        <f>VLOOKUP(A293,'ESO zone names'!$A$2:$F$9999,4,FALSE)</f>
        <v>Der Istirus-Außenposten</v>
      </c>
      <c r="E293" s="4" t="str">
        <f>VLOOKUP(A293,'ESO zone names'!$A$2:$F$9999,5,FALSE)</f>
        <v>Istirus Outpost</v>
      </c>
      <c r="F293" s="4" t="str">
        <f>VLOOKUP(A293,'ESO zone names'!$A$2:$F$9999,6,FALSE)</f>
        <v>L’Avant-poste d'Istarus</v>
      </c>
      <c r="G293" s="3" t="e">
        <f t="array" ref="G293">IF(OR(EXACT(A293,VALUE('ESO Dungeon constants'!$I$3:$I$100))),"X","")</f>
        <v>#VALUE!</v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25">
        <f t="shared" si="28"/>
        <v>514</v>
      </c>
      <c r="M293" s="25">
        <f t="shared" si="29"/>
        <v>514</v>
      </c>
    </row>
    <row r="294" spans="1:13" x14ac:dyDescent="0.25">
      <c r="A294" s="13">
        <v>516</v>
      </c>
      <c r="B294" s="5">
        <v>292</v>
      </c>
      <c r="C294" s="5">
        <v>516</v>
      </c>
      <c r="D294" s="4" t="str">
        <f>VLOOKUP(A294,'ESO zone names'!$A$2:$F$9999,4,FALSE)</f>
        <v>WIP Ayleid BG backup_extra</v>
      </c>
      <c r="E294" s="4" t="str">
        <f>VLOOKUP(A294,'ESO zone names'!$A$2:$F$9999,5,FALSE)</f>
        <v>WIP Ayleid BG backup_extra</v>
      </c>
      <c r="F294" s="4" t="str">
        <f>VLOOKUP(A294,'ESO zone names'!$A$2:$F$9999,6,FALSE)</f>
        <v>WIP Ayleid BG backup_extra</v>
      </c>
      <c r="G294" s="3" t="e">
        <f t="array" ref="G294">IF(OR(EXACT(A294,VALUE('ESO Dungeon constants'!$I$3:$I$100))),"X","")</f>
        <v>#VALUE!</v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25">
        <f t="shared" si="28"/>
        <v>516</v>
      </c>
      <c r="M294" s="25">
        <f t="shared" si="29"/>
        <v>516</v>
      </c>
    </row>
    <row r="295" spans="1:13" x14ac:dyDescent="0.25">
      <c r="A295" s="13">
        <v>517</v>
      </c>
      <c r="B295" s="5">
        <v>293</v>
      </c>
      <c r="C295" s="5">
        <v>517</v>
      </c>
      <c r="D295" s="4" t="str">
        <f>VLOOKUP(A295,'ESO zone names'!$A$2:$F$9999,4,FALSE)</f>
        <v>Eld Angavar</v>
      </c>
      <c r="E295" s="4" t="str">
        <f>VLOOKUP(A295,'ESO zone names'!$A$2:$F$9999,5,FALSE)</f>
        <v>Eld Angavar</v>
      </c>
      <c r="F295" s="4" t="str">
        <f>VLOOKUP(A295,'ESO zone names'!$A$2:$F$9999,6,FALSE)</f>
        <v>Eld Angavar</v>
      </c>
      <c r="G295" s="3" t="e">
        <f t="array" ref="G295">IF(OR(EXACT(A295,VALUE('ESO Dungeon constants'!$I$3:$I$100))),"X","")</f>
        <v>#VALUE!</v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25">
        <f t="shared" si="28"/>
        <v>517</v>
      </c>
      <c r="M295" s="25">
        <f t="shared" si="29"/>
        <v>517</v>
      </c>
    </row>
    <row r="296" spans="1:13" x14ac:dyDescent="0.25">
      <c r="A296" s="13">
        <v>518</v>
      </c>
      <c r="B296" s="5">
        <v>294</v>
      </c>
      <c r="C296" s="5">
        <v>518</v>
      </c>
      <c r="D296" s="4" t="str">
        <f>VLOOKUP(A296,'ESO zone names'!$A$2:$F$9999,4,FALSE)</f>
        <v>Eld Angavar</v>
      </c>
      <c r="E296" s="4" t="str">
        <f>VLOOKUP(A296,'ESO zone names'!$A$2:$F$9999,5,FALSE)</f>
        <v>Eld Angavar</v>
      </c>
      <c r="F296" s="4" t="str">
        <f>VLOOKUP(A296,'ESO zone names'!$A$2:$F$9999,6,FALSE)</f>
        <v>Eld Angavar</v>
      </c>
      <c r="G296" s="3" t="e">
        <f t="array" ref="G296">IF(OR(EXACT(A296,VALUE('ESO Dungeon constants'!$I$3:$I$100))),"X","")</f>
        <v>#VALUE!</v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25">
        <f t="shared" si="28"/>
        <v>518</v>
      </c>
      <c r="M296" s="25">
        <f t="shared" si="29"/>
        <v>518</v>
      </c>
    </row>
    <row r="297" spans="1:13" x14ac:dyDescent="0.25">
      <c r="A297" s="13">
        <v>525</v>
      </c>
      <c r="B297" s="5">
        <v>295</v>
      </c>
      <c r="C297" s="5">
        <v>181</v>
      </c>
      <c r="D297" s="4" t="str">
        <f>VLOOKUP(A297,'ESO zone names'!$A$2:$F$9999,4,FALSE)</f>
        <v>Die Käsekrämerkerbe</v>
      </c>
      <c r="E297" s="4" t="str">
        <f>VLOOKUP(A297,'ESO zone names'!$A$2:$F$9999,5,FALSE)</f>
        <v>Cheesemonger Hollow</v>
      </c>
      <c r="F297" s="4" t="str">
        <f>VLOOKUP(A297,'ESO zone names'!$A$2:$F$9999,6,FALSE)</f>
        <v>Le creux du Frometonneur</v>
      </c>
      <c r="G297" s="3" t="e">
        <f t="array" ref="G297">IF(OR(EXACT(A297,VALUE('ESO Dungeon constants'!$I$3:$I$100))),"X","")</f>
        <v>#VALUE!</v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25">
        <f t="shared" si="28"/>
        <v>525</v>
      </c>
      <c r="M297" s="25">
        <f t="shared" si="29"/>
        <v>181</v>
      </c>
    </row>
    <row r="298" spans="1:13" x14ac:dyDescent="0.25">
      <c r="A298" s="13">
        <v>526</v>
      </c>
      <c r="B298" s="5">
        <v>296</v>
      </c>
      <c r="C298" s="5">
        <v>382</v>
      </c>
      <c r="D298" s="4" t="str">
        <f>VLOOKUP(A298,'ESO zone names'!$A$2:$F$9999,4,FALSE)</f>
        <v>Die Katakomben von Grünhügel</v>
      </c>
      <c r="E298" s="4" t="str">
        <f>VLOOKUP(A298,'ESO zone names'!$A$2:$F$9999,5,FALSE)</f>
        <v>Greenhill Catacombs</v>
      </c>
      <c r="F298" s="4" t="str">
        <f>VLOOKUP(A298,'ESO zone names'!$A$2:$F$9999,6,FALSE)</f>
        <v>Les catacombes de Verte-Motte</v>
      </c>
      <c r="G298" s="3" t="e">
        <f t="array" ref="G298">IF(OR(EXACT(A298,VALUE('ESO Dungeon constants'!$I$3:$I$100))),"X","")</f>
        <v>#VALUE!</v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25">
        <f t="shared" si="28"/>
        <v>526</v>
      </c>
      <c r="M298" s="25">
        <f t="shared" si="29"/>
        <v>382</v>
      </c>
    </row>
    <row r="299" spans="1:13" x14ac:dyDescent="0.25">
      <c r="A299" s="13">
        <v>527</v>
      </c>
      <c r="B299" s="5">
        <v>297</v>
      </c>
      <c r="C299" s="5">
        <v>199</v>
      </c>
      <c r="D299" s="4" t="str">
        <f>VLOOKUP(A299,'ESO zone names'!$A$2:$F$9999,4,FALSE)</f>
        <v>Sancre Tor</v>
      </c>
      <c r="E299" s="4" t="str">
        <f>VLOOKUP(A299,'ESO zone names'!$A$2:$F$9999,5,FALSE)</f>
        <v>Sancre Tor</v>
      </c>
      <c r="F299" s="4" t="str">
        <f>VLOOKUP(A299,'ESO zone names'!$A$2:$F$9999,6,FALSE)</f>
        <v>Sancre Tor</v>
      </c>
      <c r="G299" s="3" t="e">
        <f t="array" ref="G299">IF(OR(EXACT(A299,VALUE('ESO Dungeon constants'!$I$3:$I$100))),"X","")</f>
        <v>#VALUE!</v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25">
        <f t="shared" si="28"/>
        <v>527</v>
      </c>
      <c r="M299" s="25">
        <f t="shared" si="29"/>
        <v>199</v>
      </c>
    </row>
    <row r="300" spans="1:13" x14ac:dyDescent="0.25">
      <c r="A300" s="13">
        <v>529</v>
      </c>
      <c r="B300" s="5">
        <v>298</v>
      </c>
      <c r="C300" s="5">
        <v>267</v>
      </c>
      <c r="D300" s="4" t="str">
        <f>VLOOKUP(A300,'ESO zone names'!$A$2:$F$9999,4,FALSE)</f>
        <v>Die Magiergilde auf Augvea</v>
      </c>
      <c r="E300" s="4" t="str">
        <f>VLOOKUP(A300,'ESO zone names'!$A$2:$F$9999,5,FALSE)</f>
        <v>Eyevea Mages Guild</v>
      </c>
      <c r="F300" s="4" t="str">
        <f>VLOOKUP(A300,'ESO zone names'!$A$2:$F$9999,6,FALSE)</f>
        <v>La guilde des mages d'Eyévéa</v>
      </c>
      <c r="G300" s="3" t="e">
        <f t="array" ref="G300">IF(OR(EXACT(A300,VALUE('ESO Dungeon constants'!$I$3:$I$100))),"X","")</f>
        <v>#VALUE!</v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25">
        <f t="shared" si="28"/>
        <v>529</v>
      </c>
      <c r="M300" s="25">
        <f t="shared" si="29"/>
        <v>267</v>
      </c>
    </row>
    <row r="301" spans="1:13" x14ac:dyDescent="0.25">
      <c r="A301" s="13">
        <v>530</v>
      </c>
      <c r="B301" s="5">
        <v>299</v>
      </c>
      <c r="C301" s="5">
        <v>347</v>
      </c>
      <c r="D301" s="4" t="str">
        <f>VLOOKUP(A301,'ESO zone names'!$A$2:$F$9999,4,FALSE)</f>
        <v>Die Korridore von Haj-Uxith</v>
      </c>
      <c r="E301" s="4" t="str">
        <f>VLOOKUP(A301,'ESO zone names'!$A$2:$F$9999,5,FALSE)</f>
        <v>Haj Uxith Corridors</v>
      </c>
      <c r="F301" s="4" t="str">
        <f>VLOOKUP(A301,'ESO zone names'!$A$2:$F$9999,6,FALSE)</f>
        <v>Les corridors de Haj Uxith</v>
      </c>
      <c r="G301" s="3" t="e">
        <f t="array" ref="G301">IF(OR(EXACT(A301,VALUE('ESO Dungeon constants'!$I$3:$I$100))),"X","")</f>
        <v>#VALUE!</v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25">
        <f t="shared" si="28"/>
        <v>530</v>
      </c>
      <c r="M301" s="25">
        <f t="shared" si="29"/>
        <v>347</v>
      </c>
    </row>
    <row r="302" spans="1:13" x14ac:dyDescent="0.25">
      <c r="A302" s="13">
        <v>531</v>
      </c>
      <c r="B302" s="5">
        <v>300</v>
      </c>
      <c r="C302" s="5">
        <v>181</v>
      </c>
      <c r="D302" s="4" t="str">
        <f>VLOOKUP(A302,'ESO zone names'!$A$2:$F$9999,4,FALSE)</f>
        <v>Die Fliegenpilzgrube</v>
      </c>
      <c r="E302" s="4" t="str">
        <f>VLOOKUP(A302,'ESO zone names'!$A$2:$F$9999,5,FALSE)</f>
        <v>Toadstool Hollow</v>
      </c>
      <c r="F302" s="4" t="str">
        <f>VLOOKUP(A302,'ESO zone names'!$A$2:$F$9999,6,FALSE)</f>
        <v>Le creux du champignon vénéneux</v>
      </c>
      <c r="G302" s="3" t="e">
        <f t="array" ref="G302">IF(OR(EXACT(A302,VALUE('ESO Dungeon constants'!$I$3:$I$100))),"X","")</f>
        <v>#VALUE!</v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25">
        <f t="shared" si="28"/>
        <v>531</v>
      </c>
      <c r="M302" s="25">
        <f t="shared" si="29"/>
        <v>181</v>
      </c>
    </row>
    <row r="303" spans="1:13" x14ac:dyDescent="0.25">
      <c r="A303" s="13">
        <v>532</v>
      </c>
      <c r="B303" s="5">
        <v>301</v>
      </c>
      <c r="C303" s="5">
        <v>181</v>
      </c>
      <c r="D303" s="4" t="str">
        <f>VLOOKUP(A303,'ESO zone names'!$A$2:$F$9999,4,FALSE)</f>
        <v>Vahtacen</v>
      </c>
      <c r="E303" s="4" t="str">
        <f>VLOOKUP(A303,'ESO zone names'!$A$2:$F$9999,5,FALSE)</f>
        <v>Vahtacen</v>
      </c>
      <c r="F303" s="4" t="str">
        <f>VLOOKUP(A303,'ESO zone names'!$A$2:$F$9999,6,FALSE)</f>
        <v>Vahtacen</v>
      </c>
      <c r="G303" s="3" t="e">
        <f t="array" ref="G303">IF(OR(EXACT(A303,VALUE('ESO Dungeon constants'!$I$3:$I$100))),"X","")</f>
        <v>#VALUE!</v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25">
        <f t="shared" si="28"/>
        <v>532</v>
      </c>
      <c r="M303" s="25">
        <f t="shared" si="29"/>
        <v>181</v>
      </c>
    </row>
    <row r="304" spans="1:13" x14ac:dyDescent="0.25">
      <c r="A304" s="13">
        <v>533</v>
      </c>
      <c r="B304" s="5">
        <v>302</v>
      </c>
      <c r="C304" s="5">
        <v>181</v>
      </c>
      <c r="D304" s="4" t="str">
        <f>VLOOKUP(A304,'ESO zone names'!$A$2:$F$9999,4,FALSE)</f>
        <v>Die Sargtuchhöhle</v>
      </c>
      <c r="E304" s="4" t="str">
        <f>VLOOKUP(A304,'ESO zone names'!$A$2:$F$9999,5,FALSE)</f>
        <v>Underpall Cave</v>
      </c>
      <c r="F304" s="4" t="str">
        <f>VLOOKUP(A304,'ESO zone names'!$A$2:$F$9999,6,FALSE)</f>
        <v>La caverne du sous-suaire</v>
      </c>
      <c r="G304" s="3" t="e">
        <f t="array" ref="G304">IF(OR(EXACT(A304,VALUE('ESO Dungeon constants'!$I$3:$I$100))),"X","")</f>
        <v>#VALUE!</v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25">
        <f t="shared" si="28"/>
        <v>533</v>
      </c>
      <c r="M304" s="25">
        <f t="shared" si="29"/>
        <v>181</v>
      </c>
    </row>
    <row r="305" spans="1:13" x14ac:dyDescent="0.25">
      <c r="A305" s="13">
        <v>534</v>
      </c>
      <c r="B305" s="5">
        <v>303</v>
      </c>
      <c r="C305" s="5">
        <v>534</v>
      </c>
      <c r="D305" s="4" t="str">
        <f>VLOOKUP(A305,'ESO zone names'!$A$2:$F$9999,4,FALSE)</f>
        <v>Stros M'Kai</v>
      </c>
      <c r="E305" s="4" t="str">
        <f>VLOOKUP(A305,'ESO zone names'!$A$2:$F$9999,5,FALSE)</f>
        <v>Stros M'Kai</v>
      </c>
      <c r="F305" s="4" t="str">
        <f>VLOOKUP(A305,'ESO zone names'!$A$2:$F$9999,6,FALSE)</f>
        <v>Stros M'Kai</v>
      </c>
      <c r="G305" s="3" t="e">
        <f t="array" ref="G305">IF(OR(EXACT(A305,VALUE('ESO Dungeon constants'!$I$3:$I$100))),"X","")</f>
        <v>#VALUE!</v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25">
        <f t="shared" si="28"/>
        <v>534</v>
      </c>
      <c r="M305" s="25">
        <f t="shared" si="29"/>
        <v>534</v>
      </c>
    </row>
    <row r="306" spans="1:13" x14ac:dyDescent="0.25">
      <c r="A306" s="13">
        <v>535</v>
      </c>
      <c r="B306" s="5">
        <v>304</v>
      </c>
      <c r="C306" s="5">
        <v>535</v>
      </c>
      <c r="D306" s="4" t="str">
        <f>VLOOKUP(A306,'ESO zone names'!$A$2:$F$9999,4,FALSE)</f>
        <v>Betnikh</v>
      </c>
      <c r="E306" s="4" t="str">
        <f>VLOOKUP(A306,'ESO zone names'!$A$2:$F$9999,5,FALSE)</f>
        <v>Betnikh</v>
      </c>
      <c r="F306" s="4" t="str">
        <f>VLOOKUP(A306,'ESO zone names'!$A$2:$F$9999,6,FALSE)</f>
        <v>Betnikh</v>
      </c>
      <c r="G306" s="3" t="e">
        <f t="array" ref="G306">IF(OR(EXACT(A306,VALUE('ESO Dungeon constants'!$I$3:$I$100))),"X","")</f>
        <v>#VALUE!</v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25">
        <f t="shared" si="28"/>
        <v>535</v>
      </c>
      <c r="M306" s="25">
        <f t="shared" si="29"/>
        <v>535</v>
      </c>
    </row>
    <row r="307" spans="1:13" x14ac:dyDescent="0.25">
      <c r="A307" s="13">
        <v>537</v>
      </c>
      <c r="B307" s="5">
        <v>305</v>
      </c>
      <c r="C307" s="5">
        <v>537</v>
      </c>
      <c r="D307" s="4" t="str">
        <f>VLOOKUP(A307,'ESO zone names'!$A$2:$F$9999,4,FALSE)</f>
        <v>Khenarthis Rast</v>
      </c>
      <c r="E307" s="4" t="str">
        <f>VLOOKUP(A307,'ESO zone names'!$A$2:$F$9999,5,FALSE)</f>
        <v>Khenarthi's Roost</v>
      </c>
      <c r="F307" s="4" t="str">
        <f>VLOOKUP(A307,'ESO zone names'!$A$2:$F$9999,6,FALSE)</f>
        <v>Le perchoir de Khenarthi</v>
      </c>
      <c r="G307" s="3" t="e">
        <f t="array" ref="G307">IF(OR(EXACT(A307,VALUE('ESO Dungeon constants'!$I$3:$I$100))),"X","")</f>
        <v>#VALUE!</v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25">
        <f t="shared" si="28"/>
        <v>537</v>
      </c>
      <c r="M307" s="25">
        <f t="shared" si="29"/>
        <v>537</v>
      </c>
    </row>
    <row r="308" spans="1:13" x14ac:dyDescent="0.25">
      <c r="A308" s="13">
        <v>539</v>
      </c>
      <c r="B308" s="5">
        <v>306</v>
      </c>
      <c r="C308" s="5">
        <v>535</v>
      </c>
      <c r="D308" s="4" t="str">
        <f>VLOOKUP(A308,'ESO zone names'!$A$2:$F$9999,4,FALSE)</f>
        <v>Carzogs Verderben</v>
      </c>
      <c r="E308" s="4" t="str">
        <f>VLOOKUP(A308,'ESO zone names'!$A$2:$F$9999,5,FALSE)</f>
        <v>Carzog's Demise</v>
      </c>
      <c r="F308" s="4" t="str">
        <f>VLOOKUP(A308,'ESO zone names'!$A$2:$F$9999,6,FALSE)</f>
        <v>La Chute de Carzog</v>
      </c>
      <c r="G308" s="3" t="e">
        <f t="array" ref="G308">IF(OR(EXACT(A308,VALUE('ESO Dungeon constants'!$I$3:$I$100))),"X","")</f>
        <v>#VALUE!</v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25">
        <f t="shared" si="28"/>
        <v>539</v>
      </c>
      <c r="M308" s="25">
        <f t="shared" si="29"/>
        <v>535</v>
      </c>
    </row>
    <row r="309" spans="1:13" x14ac:dyDescent="0.25">
      <c r="A309" s="13">
        <v>541</v>
      </c>
      <c r="B309" s="5">
        <v>307</v>
      </c>
      <c r="C309" s="5">
        <v>267</v>
      </c>
      <c r="D309" s="4" t="str">
        <f>VLOOKUP(A309,'ESO zone names'!$A$2:$F$9999,4,FALSE)</f>
        <v>Die Lichtung der Göttlichen</v>
      </c>
      <c r="E309" s="4" t="str">
        <f>VLOOKUP(A309,'ESO zone names'!$A$2:$F$9999,5,FALSE)</f>
        <v>Glade of the Divines</v>
      </c>
      <c r="F309" s="4" t="str">
        <f>VLOOKUP(A309,'ESO zone names'!$A$2:$F$9999,6,FALSE)</f>
        <v>La clairière des Divins</v>
      </c>
      <c r="G309" s="3" t="e">
        <f t="array" ref="G309">IF(OR(EXACT(A309,VALUE('ESO Dungeon constants'!$I$3:$I$100))),"X","")</f>
        <v>#VALUE!</v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25">
        <f t="shared" si="28"/>
        <v>541</v>
      </c>
      <c r="M309" s="25">
        <f t="shared" si="29"/>
        <v>267</v>
      </c>
    </row>
    <row r="310" spans="1:13" x14ac:dyDescent="0.25">
      <c r="A310" s="13">
        <v>542</v>
      </c>
      <c r="B310" s="5">
        <v>308</v>
      </c>
      <c r="C310" s="5">
        <v>208</v>
      </c>
      <c r="D310" s="4" t="str">
        <f>VLOOKUP(A310,'ESO zone names'!$A$2:$F$9999,4,FALSE)</f>
        <v>Buraniim</v>
      </c>
      <c r="E310" s="4" t="str">
        <f>VLOOKUP(A310,'ESO zone names'!$A$2:$F$9999,5,FALSE)</f>
        <v>Buraniim</v>
      </c>
      <c r="F310" s="4" t="str">
        <f>VLOOKUP(A310,'ESO zone names'!$A$2:$F$9999,6,FALSE)</f>
        <v>Buraniim</v>
      </c>
      <c r="G310" s="3" t="e">
        <f t="array" ref="G310">IF(OR(EXACT(A310,VALUE('ESO Dungeon constants'!$I$3:$I$100))),"X","")</f>
        <v>#VALUE!</v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25">
        <f t="shared" si="28"/>
        <v>542</v>
      </c>
      <c r="M310" s="25">
        <f t="shared" si="29"/>
        <v>208</v>
      </c>
    </row>
    <row r="311" spans="1:13" x14ac:dyDescent="0.25">
      <c r="A311" s="13">
        <v>543</v>
      </c>
      <c r="B311" s="5">
        <v>309</v>
      </c>
      <c r="C311" s="5">
        <v>208</v>
      </c>
      <c r="D311" s="4" t="str">
        <f>VLOOKUP(A311,'ESO zone names'!$A$2:$F$9999,4,FALSE)</f>
        <v>Das Murrsteingewölbe</v>
      </c>
      <c r="E311" s="4" t="str">
        <f>VLOOKUP(A311,'ESO zone names'!$A$2:$F$9999,5,FALSE)</f>
        <v>Dourstone Vault</v>
      </c>
      <c r="F311" s="4" t="str">
        <f>VLOOKUP(A311,'ESO zone names'!$A$2:$F$9999,6,FALSE)</f>
        <v>La crypte de Pierrefroide</v>
      </c>
      <c r="G311" s="3" t="e">
        <f t="array" ref="G311">IF(OR(EXACT(A311,VALUE('ESO Dungeon constants'!$I$3:$I$100))),"X","")</f>
        <v>#VALUE!</v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25">
        <f t="shared" si="28"/>
        <v>543</v>
      </c>
      <c r="M311" s="25">
        <f t="shared" si="29"/>
        <v>208</v>
      </c>
    </row>
    <row r="312" spans="1:13" x14ac:dyDescent="0.25">
      <c r="A312" s="13">
        <v>544</v>
      </c>
      <c r="B312" s="5">
        <v>310</v>
      </c>
      <c r="C312" s="5">
        <v>208</v>
      </c>
      <c r="D312" s="4" t="str">
        <f>VLOOKUP(A312,'ESO zone names'!$A$2:$F$9999,4,FALSE)</f>
        <v>Die Steinfangkaverne</v>
      </c>
      <c r="E312" s="4" t="str">
        <f>VLOOKUP(A312,'ESO zone names'!$A$2:$F$9999,5,FALSE)</f>
        <v>Stonefang Cavern</v>
      </c>
      <c r="F312" s="4" t="str">
        <f>VLOOKUP(A312,'ESO zone names'!$A$2:$F$9999,6,FALSE)</f>
        <v>La caverne de Rochecroc</v>
      </c>
      <c r="G312" s="3" t="e">
        <f t="array" ref="G312">IF(OR(EXACT(A312,VALUE('ESO Dungeon constants'!$I$3:$I$100))),"X","")</f>
        <v>#VALUE!</v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25">
        <f t="shared" si="28"/>
        <v>544</v>
      </c>
      <c r="M312" s="25">
        <f t="shared" si="29"/>
        <v>208</v>
      </c>
    </row>
    <row r="313" spans="1:13" x14ac:dyDescent="0.25">
      <c r="A313" s="13">
        <v>545</v>
      </c>
      <c r="B313" s="5">
        <v>311</v>
      </c>
      <c r="C313" s="5">
        <v>19</v>
      </c>
      <c r="D313" s="4" t="str">
        <f>VLOOKUP(A313,'ESO zone names'!$A$2:$F$9999,4,FALSE)</f>
        <v>Die Burg Alcaire</v>
      </c>
      <c r="E313" s="4" t="str">
        <f>VLOOKUP(A313,'ESO zone names'!$A$2:$F$9999,5,FALSE)</f>
        <v>Alcaire Keep</v>
      </c>
      <c r="F313" s="4" t="str">
        <f>VLOOKUP(A313,'ESO zone names'!$A$2:$F$9999,6,FALSE)</f>
        <v>Le fort d'Alcaire</v>
      </c>
      <c r="G313" s="3" t="e">
        <f t="array" ref="G313">IF(OR(EXACT(A313,VALUE('ESO Dungeon constants'!$I$3:$I$100))),"X","")</f>
        <v>#VALUE!</v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25">
        <f t="shared" si="28"/>
        <v>545</v>
      </c>
      <c r="M313" s="25">
        <f t="shared" si="29"/>
        <v>19</v>
      </c>
    </row>
    <row r="314" spans="1:13" x14ac:dyDescent="0.25">
      <c r="A314" s="13">
        <v>546</v>
      </c>
      <c r="B314" s="5">
        <v>312</v>
      </c>
      <c r="C314" s="5">
        <v>19</v>
      </c>
      <c r="D314" s="4" t="str">
        <f>VLOOKUP(A314,'ESO zone names'!$A$2:$F$9999,4,FALSE)</f>
        <v>Das Schloss von Wegesruh</v>
      </c>
      <c r="E314" s="4" t="str">
        <f>VLOOKUP(A314,'ESO zone names'!$A$2:$F$9999,5,FALSE)</f>
        <v>Wayrest Castle</v>
      </c>
      <c r="F314" s="4" t="str">
        <f>VLOOKUP(A314,'ESO zone names'!$A$2:$F$9999,6,FALSE)</f>
        <v>Le château d'Haltevoie</v>
      </c>
      <c r="G314" s="3" t="e">
        <f t="array" ref="G314">IF(OR(EXACT(A314,VALUE('ESO Dungeon constants'!$I$3:$I$100))),"X","")</f>
        <v>#VALUE!</v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25">
        <f t="shared" si="28"/>
        <v>546</v>
      </c>
      <c r="M314" s="25">
        <f t="shared" si="29"/>
        <v>19</v>
      </c>
    </row>
    <row r="315" spans="1:13" x14ac:dyDescent="0.25">
      <c r="A315" s="13">
        <v>547</v>
      </c>
      <c r="B315" s="5">
        <v>313</v>
      </c>
      <c r="C315" s="5">
        <v>108</v>
      </c>
      <c r="D315" s="4" t="str">
        <f>VLOOKUP(A315,'ESO zone names'!$A$2:$F$9999,4,FALSE)</f>
        <v>Nebelbruch</v>
      </c>
      <c r="E315" s="4" t="str">
        <f>VLOOKUP(A315,'ESO zone names'!$A$2:$F$9999,5,FALSE)</f>
        <v>Shrouded Hollow</v>
      </c>
      <c r="F315" s="4" t="str">
        <f>VLOOKUP(A315,'ESO zone names'!$A$2:$F$9999,6,FALSE)</f>
        <v>Le Val funèbre</v>
      </c>
      <c r="G315" s="3" t="e">
        <f t="array" ref="G315">IF(OR(EXACT(A315,VALUE('ESO Dungeon constants'!$I$3:$I$100))),"X","")</f>
        <v>#VALUE!</v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25">
        <f t="shared" si="28"/>
        <v>547</v>
      </c>
      <c r="M315" s="25">
        <f t="shared" si="29"/>
        <v>108</v>
      </c>
    </row>
    <row r="316" spans="1:13" x14ac:dyDescent="0.25">
      <c r="A316" s="13">
        <v>548</v>
      </c>
      <c r="B316" s="5">
        <v>314</v>
      </c>
      <c r="C316" s="5">
        <v>108</v>
      </c>
      <c r="D316" s="4" t="str">
        <f>VLOOKUP(A316,'ESO zone names'!$A$2:$F$9999,4,FALSE)</f>
        <v>Silatar</v>
      </c>
      <c r="E316" s="4" t="str">
        <f>VLOOKUP(A316,'ESO zone names'!$A$2:$F$9999,5,FALSE)</f>
        <v>Silatar</v>
      </c>
      <c r="F316" s="4" t="str">
        <f>VLOOKUP(A316,'ESO zone names'!$A$2:$F$9999,6,FALSE)</f>
        <v>Silatar</v>
      </c>
      <c r="G316" s="3" t="e">
        <f t="array" ref="G316">IF(OR(EXACT(A316,VALUE('ESO Dungeon constants'!$I$3:$I$100))),"X","")</f>
        <v>#VALUE!</v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25">
        <f t="shared" si="28"/>
        <v>548</v>
      </c>
      <c r="M316" s="25">
        <f t="shared" si="29"/>
        <v>108</v>
      </c>
    </row>
    <row r="317" spans="1:13" x14ac:dyDescent="0.25">
      <c r="A317" s="13">
        <v>549</v>
      </c>
      <c r="B317" s="5">
        <v>315</v>
      </c>
      <c r="C317" s="5">
        <v>383</v>
      </c>
      <c r="D317" s="4" t="str">
        <f>VLOOKUP(A317,'ESO zone names'!$A$2:$F$9999,4,FALSE)</f>
        <v>Die Halden</v>
      </c>
      <c r="E317" s="4" t="str">
        <f>VLOOKUP(A317,'ESO zone names'!$A$2:$F$9999,5,FALSE)</f>
        <v>The Middens</v>
      </c>
      <c r="F317" s="4" t="str">
        <f>VLOOKUP(A317,'ESO zone names'!$A$2:$F$9999,6,FALSE)</f>
        <v>La Coquillière</v>
      </c>
      <c r="G317" s="3" t="e">
        <f t="array" ref="G317">IF(OR(EXACT(A317,VALUE('ESO Dungeon constants'!$I$3:$I$100))),"X","")</f>
        <v>#VALUE!</v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25">
        <f t="shared" si="28"/>
        <v>549</v>
      </c>
      <c r="M317" s="25">
        <f t="shared" si="29"/>
        <v>383</v>
      </c>
    </row>
    <row r="318" spans="1:13" x14ac:dyDescent="0.25">
      <c r="A318" s="13">
        <v>551</v>
      </c>
      <c r="B318" s="5">
        <v>316</v>
      </c>
      <c r="C318" s="5">
        <v>108</v>
      </c>
      <c r="D318" s="4" t="str">
        <f>VLOOKUP(A318,'ESO zone names'!$A$2:$F$9999,4,FALSE)</f>
        <v>Die Tunnel der Kaiserlichen</v>
      </c>
      <c r="E318" s="4" t="str">
        <f>VLOOKUP(A318,'ESO zone names'!$A$2:$F$9999,5,FALSE)</f>
        <v>Imperial Underground</v>
      </c>
      <c r="F318" s="4" t="str">
        <f>VLOOKUP(A318,'ESO zone names'!$A$2:$F$9999,6,FALSE)</f>
        <v>Le souterrain impérial</v>
      </c>
      <c r="G318" s="3" t="e">
        <f t="array" ref="G318">IF(OR(EXACT(A318,VALUE('ESO Dungeon constants'!$I$3:$I$100))),"X","")</f>
        <v>#VALUE!</v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25">
        <f t="shared" si="28"/>
        <v>551</v>
      </c>
      <c r="M318" s="25">
        <f t="shared" si="29"/>
        <v>108</v>
      </c>
    </row>
    <row r="319" spans="1:13" x14ac:dyDescent="0.25">
      <c r="A319" s="13">
        <v>552</v>
      </c>
      <c r="B319" s="5">
        <v>317</v>
      </c>
      <c r="C319" s="5">
        <v>108</v>
      </c>
      <c r="D319" s="4" t="str">
        <f>VLOOKUP(A319,'ESO zone names'!$A$2:$F$9999,4,FALSE)</f>
        <v>Die Schattennebelenklave</v>
      </c>
      <c r="E319" s="4" t="str">
        <f>VLOOKUP(A319,'ESO zone names'!$A$2:$F$9999,5,FALSE)</f>
        <v>Shademist Enclave</v>
      </c>
      <c r="F319" s="4" t="str">
        <f>VLOOKUP(A319,'ESO zone names'!$A$2:$F$9999,6,FALSE)</f>
        <v>L’enclave d'Ombrume</v>
      </c>
      <c r="G319" s="3" t="e">
        <f t="array" ref="G319">IF(OR(EXACT(A319,VALUE('ESO Dungeon constants'!$I$3:$I$100))),"X","")</f>
        <v>#VALUE!</v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25">
        <f t="shared" si="28"/>
        <v>552</v>
      </c>
      <c r="M319" s="25">
        <f t="shared" si="29"/>
        <v>108</v>
      </c>
    </row>
    <row r="320" spans="1:13" x14ac:dyDescent="0.25">
      <c r="A320" s="13">
        <v>553</v>
      </c>
      <c r="B320" s="5">
        <v>318</v>
      </c>
      <c r="C320" s="5">
        <v>108</v>
      </c>
      <c r="D320" s="4" t="str">
        <f>VLOOKUP(A320,'ESO zone names'!$A$2:$F$9999,4,FALSE)</f>
        <v>Ilmyris</v>
      </c>
      <c r="E320" s="4" t="str">
        <f>VLOOKUP(A320,'ESO zone names'!$A$2:$F$9999,5,FALSE)</f>
        <v>Ilmyris</v>
      </c>
      <c r="F320" s="4" t="str">
        <f>VLOOKUP(A320,'ESO zone names'!$A$2:$F$9999,6,FALSE)</f>
        <v>Ilmyris</v>
      </c>
      <c r="G320" s="3" t="e">
        <f t="array" ref="G320">IF(OR(EXACT(A320,VALUE('ESO Dungeon constants'!$I$3:$I$100))),"X","")</f>
        <v>#VALUE!</v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25">
        <f t="shared" si="28"/>
        <v>553</v>
      </c>
      <c r="M320" s="25">
        <f t="shared" si="29"/>
        <v>108</v>
      </c>
    </row>
    <row r="321" spans="1:13" x14ac:dyDescent="0.25">
      <c r="A321" s="13">
        <v>554</v>
      </c>
      <c r="B321" s="5">
        <v>319</v>
      </c>
      <c r="C321" s="5">
        <v>108</v>
      </c>
      <c r="D321" s="4" t="str">
        <f>VLOOKUP(A321,'ESO zone names'!$A$2:$F$9999,4,FALSE)</f>
        <v>Die Schlangengrotte</v>
      </c>
      <c r="E321" s="4" t="str">
        <f>VLOOKUP(A321,'ESO zone names'!$A$2:$F$9999,5,FALSE)</f>
        <v>Serpent's Grotto</v>
      </c>
      <c r="F321" s="4" t="str">
        <f>VLOOKUP(A321,'ESO zone names'!$A$2:$F$9999,6,FALSE)</f>
        <v>La grotte au serpent</v>
      </c>
      <c r="G321" s="3" t="e">
        <f t="array" ref="G321">IF(OR(EXACT(A321,VALUE('ESO Dungeon constants'!$I$3:$I$100))),"X","")</f>
        <v>#VALUE!</v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25">
        <f t="shared" si="28"/>
        <v>554</v>
      </c>
      <c r="M321" s="25">
        <f t="shared" si="29"/>
        <v>108</v>
      </c>
    </row>
    <row r="322" spans="1:13" x14ac:dyDescent="0.25">
      <c r="A322" s="13">
        <v>555</v>
      </c>
      <c r="B322" s="5">
        <v>320</v>
      </c>
      <c r="C322" s="5">
        <v>108</v>
      </c>
      <c r="D322" s="4" t="str">
        <f>VLOOKUP(A322,'ESO zone names'!$A$2:$F$9999,4,FALSE)</f>
        <v>Das abekäische Meer</v>
      </c>
      <c r="E322" s="4" t="str">
        <f>VLOOKUP(A322,'ESO zone names'!$A$2:$F$9999,5,FALSE)</f>
        <v>Abecean Sea</v>
      </c>
      <c r="F322" s="4" t="str">
        <f>VLOOKUP(A322,'ESO zone names'!$A$2:$F$9999,6,FALSE)</f>
        <v>La mer Abécéenne</v>
      </c>
      <c r="G322" s="3" t="e">
        <f t="array" ref="G322">IF(OR(EXACT(A322,VALUE('ESO Dungeon constants'!$I$3:$I$100))),"X","")</f>
        <v>#VALUE!</v>
      </c>
      <c r="H322" s="3" t="str">
        <f t="shared" si="24"/>
        <v/>
      </c>
      <c r="I322" s="3" t="str">
        <f t="shared" si="25"/>
        <v>Grünschatten</v>
      </c>
      <c r="J322" s="3" t="str">
        <f t="shared" si="26"/>
        <v>Greenshade</v>
      </c>
      <c r="K322" s="3" t="str">
        <f t="shared" si="27"/>
        <v>Prasin</v>
      </c>
      <c r="L322" s="25">
        <f t="shared" si="28"/>
        <v>555</v>
      </c>
      <c r="M322" s="25">
        <f t="shared" si="29"/>
        <v>108</v>
      </c>
    </row>
    <row r="323" spans="1:13" x14ac:dyDescent="0.25">
      <c r="A323" s="13">
        <v>556</v>
      </c>
      <c r="B323" s="5">
        <v>321</v>
      </c>
      <c r="C323" s="5">
        <v>108</v>
      </c>
      <c r="D323" s="4" t="str">
        <f>VLOOKUP(A323,'ESO zone names'!$A$2:$F$9999,4,FALSE)</f>
        <v>Höhle des Nereïdentempels</v>
      </c>
      <c r="E323" s="4" t="str">
        <f>VLOOKUP(A323,'ESO zone names'!$A$2:$F$9999,5,FALSE)</f>
        <v>Nereid Temple Cave</v>
      </c>
      <c r="F323" s="4" t="str">
        <f>VLOOKUP(A323,'ESO zone names'!$A$2:$F$9999,6,FALSE)</f>
        <v>La caverne du temple des Néréides</v>
      </c>
      <c r="G323" s="3" t="e">
        <f t="array" ref="G323">IF(OR(EXACT(A323,VALUE('ESO Dungeon constants'!$I$3:$I$100))),"X","")</f>
        <v>#VALUE!</v>
      </c>
      <c r="H323" s="3" t="str">
        <f t="shared" si="24"/>
        <v/>
      </c>
      <c r="I323" s="3" t="str">
        <f t="shared" si="25"/>
        <v>Grünschatten</v>
      </c>
      <c r="J323" s="3" t="str">
        <f t="shared" si="26"/>
        <v>Greenshade</v>
      </c>
      <c r="K323" s="3" t="str">
        <f t="shared" si="27"/>
        <v>Prasin</v>
      </c>
      <c r="L323" s="25">
        <f t="shared" si="28"/>
        <v>556</v>
      </c>
      <c r="M323" s="25">
        <f t="shared" si="29"/>
        <v>108</v>
      </c>
    </row>
    <row r="324" spans="1:13" x14ac:dyDescent="0.25">
      <c r="A324" s="13">
        <v>557</v>
      </c>
      <c r="B324" s="5">
        <v>322</v>
      </c>
      <c r="C324" s="5">
        <v>347</v>
      </c>
      <c r="D324" s="4" t="str">
        <f>VLOOKUP(A324,'ESO zone names'!$A$2:$F$9999,4,FALSE)</f>
        <v>Das Dorf der Verlorenen</v>
      </c>
      <c r="E324" s="4" t="str">
        <f>VLOOKUP(A324,'ESO zone names'!$A$2:$F$9999,5,FALSE)</f>
        <v>Village of the Lost</v>
      </c>
      <c r="F324" s="4" t="str">
        <f>VLOOKUP(A324,'ESO zone names'!$A$2:$F$9999,6,FALSE)</f>
        <v>Le Village des perdus</v>
      </c>
      <c r="G324" s="3" t="e">
        <f t="array" ref="G324">IF(OR(EXACT(A324,VALUE('ESO Dungeon constants'!$I$3:$I$100))),"X","")</f>
        <v>#VALUE!</v>
      </c>
      <c r="H324" s="3" t="str">
        <f t="shared" ref="H324:H387" si="30">IF(EXACT(A324,C324),"X","")</f>
        <v/>
      </c>
      <c r="I324" s="3" t="str">
        <f t="shared" ref="I324:I387" si="31">IF(A324&lt;&gt;C324,VLOOKUP(C324,$A$3:$D$9999,4,FALSE),"")</f>
        <v>Kalthafen</v>
      </c>
      <c r="J324" s="3" t="str">
        <f t="shared" ref="J324:J387" si="32">IF(A324&lt;&gt;C324,VLOOKUP(C324,$A$3:$E$9999,5,FALSE),"")</f>
        <v>Coldharbour</v>
      </c>
      <c r="K324" s="3" t="str">
        <f t="shared" ref="K324:K387" si="33">IF(A324&lt;&gt;C324,VLOOKUP(C324,$A$3:$F$9999,6,FALSE),"")</f>
        <v>Havreglace</v>
      </c>
      <c r="L324" s="25">
        <f t="shared" ref="L324:L387" si="34">A324</f>
        <v>557</v>
      </c>
      <c r="M324" s="25">
        <f t="shared" ref="M324:M387" si="35">C324</f>
        <v>347</v>
      </c>
    </row>
    <row r="325" spans="1:13" x14ac:dyDescent="0.25">
      <c r="A325" s="13">
        <v>558</v>
      </c>
      <c r="B325" s="5">
        <v>323</v>
      </c>
      <c r="C325" s="5">
        <v>108</v>
      </c>
      <c r="D325" s="4" t="str">
        <f>VLOOKUP(A325,'ESO zone names'!$A$2:$F$9999,4,FALSE)</f>
        <v>Die Grotte von Hektahem</v>
      </c>
      <c r="E325" s="4" t="str">
        <f>VLOOKUP(A325,'ESO zone names'!$A$2:$F$9999,5,FALSE)</f>
        <v>Hectahame Grotto</v>
      </c>
      <c r="F325" s="4" t="str">
        <f>VLOOKUP(A325,'ESO zone names'!$A$2:$F$9999,6,FALSE)</f>
        <v>La grotte d'Hectahame</v>
      </c>
      <c r="G325" s="3" t="e">
        <f t="array" ref="G325">IF(OR(EXACT(A325,VALUE('ESO Dungeon constants'!$I$3:$I$100))),"X","")</f>
        <v>#VALUE!</v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25">
        <f t="shared" si="34"/>
        <v>558</v>
      </c>
      <c r="M325" s="25">
        <f t="shared" si="35"/>
        <v>108</v>
      </c>
    </row>
    <row r="326" spans="1:13" x14ac:dyDescent="0.25">
      <c r="A326" s="13">
        <v>559</v>
      </c>
      <c r="B326" s="5">
        <v>324</v>
      </c>
      <c r="C326" s="5">
        <v>108</v>
      </c>
      <c r="D326" s="4" t="str">
        <f>VLOOKUP(A326,'ESO zone names'!$A$2:$F$9999,4,FALSE)</f>
        <v>Valenherz</v>
      </c>
      <c r="E326" s="4" t="str">
        <f>VLOOKUP(A326,'ESO zone names'!$A$2:$F$9999,5,FALSE)</f>
        <v>Valenheart</v>
      </c>
      <c r="F326" s="4" t="str">
        <f>VLOOKUP(A326,'ESO zone names'!$A$2:$F$9999,6,FALSE)</f>
        <v>Valcœur</v>
      </c>
      <c r="G326" s="3" t="e">
        <f t="array" ref="G326">IF(OR(EXACT(A326,VALUE('ESO Dungeon constants'!$I$3:$I$100))),"X","")</f>
        <v>#VALUE!</v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25">
        <f t="shared" si="34"/>
        <v>559</v>
      </c>
      <c r="M326" s="25">
        <f t="shared" si="35"/>
        <v>108</v>
      </c>
    </row>
    <row r="327" spans="1:13" x14ac:dyDescent="0.25">
      <c r="A327" s="13">
        <v>560</v>
      </c>
      <c r="B327" s="5">
        <v>325</v>
      </c>
      <c r="C327" s="5">
        <v>103</v>
      </c>
      <c r="D327" s="4" t="str">
        <f>VLOOKUP(A327,'ESO zone names'!$A$2:$F$9999,4,FALSE)</f>
        <v>Das Hügelgrab von Nimalten</v>
      </c>
      <c r="E327" s="4" t="str">
        <f>VLOOKUP(A327,'ESO zone names'!$A$2:$F$9999,5,FALSE)</f>
        <v>Nimalten Barrow</v>
      </c>
      <c r="F327" s="4" t="str">
        <f>VLOOKUP(A327,'ESO zone names'!$A$2:$F$9999,6,FALSE)</f>
        <v>Le tertre de Nimalten</v>
      </c>
      <c r="G327" s="3" t="e">
        <f t="array" ref="G327">IF(OR(EXACT(A327,VALUE('ESO Dungeon constants'!$I$3:$I$100))),"X","")</f>
        <v>#VALUE!</v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25">
        <f t="shared" si="34"/>
        <v>560</v>
      </c>
      <c r="M327" s="25">
        <f t="shared" si="35"/>
        <v>103</v>
      </c>
    </row>
    <row r="328" spans="1:13" x14ac:dyDescent="0.25">
      <c r="A328" s="13">
        <v>561</v>
      </c>
      <c r="B328" s="5">
        <v>326</v>
      </c>
      <c r="C328" s="5">
        <v>108</v>
      </c>
      <c r="D328" s="4" t="str">
        <f>VLOOKUP(A328,'ESO zone names'!$A$2:$F$9999,4,FALSE)</f>
        <v>Die Inseln der Pein</v>
      </c>
      <c r="E328" s="4" t="str">
        <f>VLOOKUP(A328,'ESO zone names'!$A$2:$F$9999,5,FALSE)</f>
        <v>Isles of Torment</v>
      </c>
      <c r="F328" s="4" t="str">
        <f>VLOOKUP(A328,'ESO zone names'!$A$2:$F$9999,6,FALSE)</f>
        <v>Les îles du Tourment</v>
      </c>
      <c r="G328" s="3" t="e">
        <f t="array" ref="G328">IF(OR(EXACT(A328,VALUE('ESO Dungeon constants'!$I$3:$I$100))),"X","")</f>
        <v>#VALUE!</v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25">
        <f t="shared" si="34"/>
        <v>561</v>
      </c>
      <c r="M328" s="25">
        <f t="shared" si="35"/>
        <v>108</v>
      </c>
    </row>
    <row r="329" spans="1:13" x14ac:dyDescent="0.25">
      <c r="A329" s="13">
        <v>562</v>
      </c>
      <c r="B329" s="5">
        <v>327</v>
      </c>
      <c r="C329" s="5">
        <v>382</v>
      </c>
      <c r="D329" s="4" t="str">
        <f>VLOOKUP(A329,'ESO zone names'!$A$2:$F$9999,4,FALSE)</f>
        <v>Khaj Knurral</v>
      </c>
      <c r="E329" s="4" t="str">
        <f>VLOOKUP(A329,'ESO zone names'!$A$2:$F$9999,5,FALSE)</f>
        <v>Khaj Rawlith</v>
      </c>
      <c r="F329" s="4" t="str">
        <f>VLOOKUP(A329,'ESO zone names'!$A$2:$F$9999,6,FALSE)</f>
        <v>Khaj Rawlith</v>
      </c>
      <c r="G329" s="3" t="e">
        <f t="array" ref="G329">IF(OR(EXACT(A329,VALUE('ESO Dungeon constants'!$I$3:$I$100))),"X","")</f>
        <v>#VALUE!</v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25">
        <f t="shared" si="34"/>
        <v>562</v>
      </c>
      <c r="M329" s="25">
        <f t="shared" si="35"/>
        <v>382</v>
      </c>
    </row>
    <row r="330" spans="1:13" x14ac:dyDescent="0.25">
      <c r="A330" s="13">
        <v>565</v>
      </c>
      <c r="B330" s="5">
        <v>328</v>
      </c>
      <c r="C330" s="5">
        <v>382</v>
      </c>
      <c r="D330" s="4" t="str">
        <f>VLOOKUP(A330,'ESO zone names'!$A$2:$F$9999,4,FALSE)</f>
        <v>Die Ren-dro-Kavernen</v>
      </c>
      <c r="E330" s="4" t="str">
        <f>VLOOKUP(A330,'ESO zone names'!$A$2:$F$9999,5,FALSE)</f>
        <v>Ren-dro Caverns</v>
      </c>
      <c r="F330" s="4" t="str">
        <f>VLOOKUP(A330,'ESO zone names'!$A$2:$F$9999,6,FALSE)</f>
        <v>Les cavernes de Ren-dro</v>
      </c>
      <c r="G330" s="3" t="e">
        <f t="array" ref="G330">IF(OR(EXACT(A330,VALUE('ESO Dungeon constants'!$I$3:$I$100))),"X","")</f>
        <v>#VALUE!</v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25">
        <f t="shared" si="34"/>
        <v>565</v>
      </c>
      <c r="M330" s="25">
        <f t="shared" si="35"/>
        <v>382</v>
      </c>
    </row>
    <row r="331" spans="1:13" x14ac:dyDescent="0.25">
      <c r="A331" s="13">
        <v>566</v>
      </c>
      <c r="B331" s="5">
        <v>329</v>
      </c>
      <c r="C331" s="5">
        <v>3</v>
      </c>
      <c r="D331" s="4" t="str">
        <f>VLOOKUP(A331,'ESO zone names'!$A$2:$F$9999,4,FALSE)</f>
        <v>Das Herz des Wyrdbaums</v>
      </c>
      <c r="E331" s="4" t="str">
        <f>VLOOKUP(A331,'ESO zone names'!$A$2:$F$9999,5,FALSE)</f>
        <v>Heart of the Wyrd Tree</v>
      </c>
      <c r="F331" s="4" t="str">
        <f>VLOOKUP(A331,'ESO zone names'!$A$2:$F$9999,6,FALSE)</f>
        <v>Le cœur de l'arbre du Wyrd</v>
      </c>
      <c r="G331" s="3" t="e">
        <f t="array" ref="G331">IF(OR(EXACT(A331,VALUE('ESO Dungeon constants'!$I$3:$I$100))),"X","")</f>
        <v>#VALUE!</v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25">
        <f t="shared" si="34"/>
        <v>566</v>
      </c>
      <c r="M331" s="25">
        <f t="shared" si="35"/>
        <v>3</v>
      </c>
    </row>
    <row r="332" spans="1:13" x14ac:dyDescent="0.25">
      <c r="A332" s="13">
        <v>567</v>
      </c>
      <c r="B332" s="5">
        <v>330</v>
      </c>
      <c r="C332" s="5">
        <v>103</v>
      </c>
      <c r="D332" s="4" t="str">
        <f>VLOOKUP(A332,'ESO zone names'!$A$2:$F$9999,4,FALSE)</f>
        <v>Die Jagdgründe</v>
      </c>
      <c r="E332" s="4" t="str">
        <f>VLOOKUP(A332,'ESO zone names'!$A$2:$F$9999,5,FALSE)</f>
        <v>The Hunting Grounds</v>
      </c>
      <c r="F332" s="4" t="str">
        <f>VLOOKUP(A332,'ESO zone names'!$A$2:$F$9999,6,FALSE)</f>
        <v>Les Terrains de chasse</v>
      </c>
      <c r="G332" s="3" t="e">
        <f t="array" ref="G332">IF(OR(EXACT(A332,VALUE('ESO Dungeon constants'!$I$3:$I$100))),"X","")</f>
        <v>#VALUE!</v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25">
        <f t="shared" si="34"/>
        <v>567</v>
      </c>
      <c r="M332" s="25">
        <f t="shared" si="35"/>
        <v>103</v>
      </c>
    </row>
    <row r="333" spans="1:13" x14ac:dyDescent="0.25">
      <c r="A333" s="13">
        <v>569</v>
      </c>
      <c r="B333" s="5">
        <v>331</v>
      </c>
      <c r="C333" s="5">
        <v>104</v>
      </c>
      <c r="D333" s="4" t="str">
        <f>VLOOKUP(A333,'ESO zone names'!$A$2:$F$9999,4,FALSE)</f>
        <v>Der Ash'abah-Pass</v>
      </c>
      <c r="E333" s="4" t="str">
        <f>VLOOKUP(A333,'ESO zone names'!$A$2:$F$9999,5,FALSE)</f>
        <v>Ash'abah Pass</v>
      </c>
      <c r="F333" s="4" t="str">
        <f>VLOOKUP(A333,'ESO zone names'!$A$2:$F$9999,6,FALSE)</f>
        <v>Le col d'Ash'abah</v>
      </c>
      <c r="G333" s="3" t="e">
        <f t="array" ref="G333">IF(OR(EXACT(A333,VALUE('ESO Dungeon constants'!$I$3:$I$100))),"X","")</f>
        <v>#VALUE!</v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25">
        <f t="shared" si="34"/>
        <v>569</v>
      </c>
      <c r="M333" s="25">
        <f t="shared" si="35"/>
        <v>104</v>
      </c>
    </row>
    <row r="334" spans="1:13" x14ac:dyDescent="0.25">
      <c r="A334" s="13">
        <v>570</v>
      </c>
      <c r="B334" s="5">
        <v>332</v>
      </c>
      <c r="C334" s="5">
        <v>104</v>
      </c>
      <c r="D334" s="4" t="str">
        <f>VLOOKUP(A334,'ESO zone names'!$A$2:$F$9999,4,FALSE)</f>
        <v>Tu'whaccas Heiligtum</v>
      </c>
      <c r="E334" s="4" t="str">
        <f>VLOOKUP(A334,'ESO zone names'!$A$2:$F$9999,5,FALSE)</f>
        <v>Tu'whacca's Sanctum</v>
      </c>
      <c r="F334" s="4" t="str">
        <f>VLOOKUP(A334,'ESO zone names'!$A$2:$F$9999,6,FALSE)</f>
        <v>Le sanctuaire de Tu'whacca</v>
      </c>
      <c r="G334" s="3" t="e">
        <f t="array" ref="G334">IF(OR(EXACT(A334,VALUE('ESO Dungeon constants'!$I$3:$I$100))),"X","")</f>
        <v>#VALUE!</v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25">
        <f t="shared" si="34"/>
        <v>570</v>
      </c>
      <c r="M334" s="25">
        <f t="shared" si="35"/>
        <v>104</v>
      </c>
    </row>
    <row r="335" spans="1:13" x14ac:dyDescent="0.25">
      <c r="A335" s="13">
        <v>571</v>
      </c>
      <c r="B335" s="5">
        <v>333</v>
      </c>
      <c r="C335" s="5">
        <v>104</v>
      </c>
      <c r="D335" s="4" t="str">
        <f>VLOOKUP(A335,'ESO zone names'!$A$2:$F$9999,4,FALSE)</f>
        <v>Suturahs Krypta</v>
      </c>
      <c r="E335" s="4" t="str">
        <f>VLOOKUP(A335,'ESO zone names'!$A$2:$F$9999,5,FALSE)</f>
        <v>Suturah's Crypt</v>
      </c>
      <c r="F335" s="4" t="str">
        <f>VLOOKUP(A335,'ESO zone names'!$A$2:$F$9999,6,FALSE)</f>
        <v>La crypte de Suturah</v>
      </c>
      <c r="G335" s="3" t="e">
        <f t="array" ref="G335">IF(OR(EXACT(A335,VALUE('ESO Dungeon constants'!$I$3:$I$100))),"X","")</f>
        <v>#VALUE!</v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25">
        <f t="shared" si="34"/>
        <v>571</v>
      </c>
      <c r="M335" s="25">
        <f t="shared" si="35"/>
        <v>104</v>
      </c>
    </row>
    <row r="336" spans="1:13" x14ac:dyDescent="0.25">
      <c r="A336" s="13">
        <v>572</v>
      </c>
      <c r="B336" s="5">
        <v>334</v>
      </c>
      <c r="C336" s="5">
        <v>572</v>
      </c>
      <c r="D336" s="4" t="str">
        <f>VLOOKUP(A336,'ESO zone names'!$A$2:$F$9999,4,FALSE)</f>
        <v>Stirk</v>
      </c>
      <c r="E336" s="4" t="str">
        <f>VLOOKUP(A336,'ESO zone names'!$A$2:$F$9999,5,FALSE)</f>
        <v>Stirk</v>
      </c>
      <c r="F336" s="4" t="str">
        <f>VLOOKUP(A336,'ESO zone names'!$A$2:$F$9999,6,FALSE)</f>
        <v>Stirk</v>
      </c>
      <c r="G336" s="3" t="e">
        <f t="array" ref="G336">IF(OR(EXACT(A336,VALUE('ESO Dungeon constants'!$I$3:$I$100))),"X","")</f>
        <v>#VALUE!</v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25">
        <f t="shared" si="34"/>
        <v>572</v>
      </c>
      <c r="M336" s="25">
        <f t="shared" si="35"/>
        <v>572</v>
      </c>
    </row>
    <row r="337" spans="1:13" x14ac:dyDescent="0.25">
      <c r="A337" s="13">
        <v>573</v>
      </c>
      <c r="B337" s="5">
        <v>335</v>
      </c>
      <c r="C337" s="5">
        <v>199</v>
      </c>
      <c r="D337" s="4" t="str">
        <f>VLOOKUP(A337,'ESO zone names'!$A$2:$F$9999,4,FALSE)</f>
        <v>Das Refugium des Wurms</v>
      </c>
      <c r="E337" s="4" t="str">
        <f>VLOOKUP(A337,'ESO zone names'!$A$2:$F$9999,5,FALSE)</f>
        <v>The Worm's Retreat</v>
      </c>
      <c r="F337" s="4" t="str">
        <f>VLOOKUP(A337,'ESO zone names'!$A$2:$F$9999,6,FALSE)</f>
        <v>La Retraite du Ver</v>
      </c>
      <c r="G337" s="3" t="e">
        <f t="array" ref="G337">IF(OR(EXACT(A337,VALUE('ESO Dungeon constants'!$I$3:$I$100))),"X","")</f>
        <v>#VALUE!</v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25">
        <f t="shared" si="34"/>
        <v>573</v>
      </c>
      <c r="M337" s="25">
        <f t="shared" si="35"/>
        <v>199</v>
      </c>
    </row>
    <row r="338" spans="1:13" x14ac:dyDescent="0.25">
      <c r="A338" s="13">
        <v>574</v>
      </c>
      <c r="B338" s="5">
        <v>336</v>
      </c>
      <c r="C338" s="5">
        <v>199</v>
      </c>
      <c r="D338" s="4" t="str">
        <f>VLOOKUP(A338,'ESO zone names'!$A$2:$F$9999,4,FALSE)</f>
        <v>Das Tal der Klingen</v>
      </c>
      <c r="E338" s="4" t="str">
        <f>VLOOKUP(A338,'ESO zone names'!$A$2:$F$9999,5,FALSE)</f>
        <v>The Valley of Blades</v>
      </c>
      <c r="F338" s="4" t="str">
        <f>VLOOKUP(A338,'ESO zone names'!$A$2:$F$9999,6,FALSE)</f>
        <v>La vallée des lames</v>
      </c>
      <c r="G338" s="3" t="e">
        <f t="array" ref="G338">IF(OR(EXACT(A338,VALUE('ESO Dungeon constants'!$I$3:$I$100))),"X","")</f>
        <v>#VALUE!</v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25">
        <f t="shared" si="34"/>
        <v>574</v>
      </c>
      <c r="M338" s="25">
        <f t="shared" si="35"/>
        <v>199</v>
      </c>
    </row>
    <row r="339" spans="1:13" x14ac:dyDescent="0.25">
      <c r="A339" s="13">
        <v>575</v>
      </c>
      <c r="B339" s="5">
        <v>337</v>
      </c>
      <c r="C339" s="5">
        <v>108</v>
      </c>
      <c r="D339" s="4" t="str">
        <f>VLOOKUP(A339,'ESO zone names'!$A$2:$F$9999,4,FALSE)</f>
        <v>Carac Dena</v>
      </c>
      <c r="E339" s="4" t="str">
        <f>VLOOKUP(A339,'ESO zone names'!$A$2:$F$9999,5,FALSE)</f>
        <v>Carac Dena</v>
      </c>
      <c r="F339" s="4" t="str">
        <f>VLOOKUP(A339,'ESO zone names'!$A$2:$F$9999,6,FALSE)</f>
        <v>Carac Dena</v>
      </c>
      <c r="G339" s="3" t="e">
        <f t="array" ref="G339">IF(OR(EXACT(A339,VALUE('ESO Dungeon constants'!$I$3:$I$100))),"X","")</f>
        <v>#VALUE!</v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25">
        <f t="shared" si="34"/>
        <v>575</v>
      </c>
      <c r="M339" s="25">
        <f t="shared" si="35"/>
        <v>108</v>
      </c>
    </row>
    <row r="340" spans="1:13" x14ac:dyDescent="0.25">
      <c r="A340" s="13">
        <v>576</v>
      </c>
      <c r="B340" s="5">
        <v>338</v>
      </c>
      <c r="C340" s="5">
        <v>108</v>
      </c>
      <c r="D340" s="4" t="str">
        <f>VLOOKUP(A340,'ESO zone names'!$A$2:$F$9999,4,FALSE)</f>
        <v>Gurzags Mine</v>
      </c>
      <c r="E340" s="4" t="str">
        <f>VLOOKUP(A340,'ESO zone names'!$A$2:$F$9999,5,FALSE)</f>
        <v>Gurzag's Mine</v>
      </c>
      <c r="F340" s="4" t="str">
        <f>VLOOKUP(A340,'ESO zone names'!$A$2:$F$9999,6,FALSE)</f>
        <v>La mine de Gurzag</v>
      </c>
      <c r="G340" s="3" t="e">
        <f t="array" ref="G340">IF(OR(EXACT(A340,VALUE('ESO Dungeon constants'!$I$3:$I$100))),"X","")</f>
        <v>#VALUE!</v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25">
        <f t="shared" si="34"/>
        <v>576</v>
      </c>
      <c r="M340" s="25">
        <f t="shared" si="35"/>
        <v>108</v>
      </c>
    </row>
    <row r="341" spans="1:13" x14ac:dyDescent="0.25">
      <c r="A341" s="13">
        <v>577</v>
      </c>
      <c r="B341" s="5">
        <v>339</v>
      </c>
      <c r="C341" s="5">
        <v>108</v>
      </c>
      <c r="D341" s="4" t="str">
        <f>VLOOKUP(A341,'ESO zone names'!$A$2:$F$9999,4,FALSE)</f>
        <v>Unterwurz</v>
      </c>
      <c r="E341" s="4" t="str">
        <f>VLOOKUP(A341,'ESO zone names'!$A$2:$F$9999,5,FALSE)</f>
        <v>The Underroot</v>
      </c>
      <c r="F341" s="4" t="str">
        <f>VLOOKUP(A341,'ESO zone names'!$A$2:$F$9999,6,FALSE)</f>
        <v>La Souracine</v>
      </c>
      <c r="G341" s="3" t="e">
        <f t="array" ref="G341">IF(OR(EXACT(A341,VALUE('ESO Dungeon constants'!$I$3:$I$100))),"X","")</f>
        <v>#VALUE!</v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25">
        <f t="shared" si="34"/>
        <v>577</v>
      </c>
      <c r="M341" s="25">
        <f t="shared" si="35"/>
        <v>108</v>
      </c>
    </row>
    <row r="342" spans="1:13" x14ac:dyDescent="0.25">
      <c r="A342" s="13">
        <v>578</v>
      </c>
      <c r="B342" s="5">
        <v>340</v>
      </c>
      <c r="C342" s="5">
        <v>108</v>
      </c>
      <c r="D342" s="4" t="str">
        <f>VLOOKUP(A342,'ESO zone names'!$A$2:$F$9999,4,FALSE)</f>
        <v>Naril Nagaia</v>
      </c>
      <c r="E342" s="4" t="str">
        <f>VLOOKUP(A342,'ESO zone names'!$A$2:$F$9999,5,FALSE)</f>
        <v>Naril Nagaia</v>
      </c>
      <c r="F342" s="4" t="str">
        <f>VLOOKUP(A342,'ESO zone names'!$A$2:$F$9999,6,FALSE)</f>
        <v>Naril Nagaïa</v>
      </c>
      <c r="G342" s="3" t="e">
        <f t="array" ref="G342">IF(OR(EXACT(A342,VALUE('ESO Dungeon constants'!$I$3:$I$100))),"X","")</f>
        <v>#VALUE!</v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25">
        <f t="shared" si="34"/>
        <v>578</v>
      </c>
      <c r="M342" s="25">
        <f t="shared" si="35"/>
        <v>108</v>
      </c>
    </row>
    <row r="343" spans="1:13" x14ac:dyDescent="0.25">
      <c r="A343" s="13">
        <v>579</v>
      </c>
      <c r="B343" s="5">
        <v>341</v>
      </c>
      <c r="C343" s="5">
        <v>108</v>
      </c>
      <c r="D343" s="4" t="str">
        <f>VLOOKUP(A343,'ESO zone names'!$A$2:$F$9999,4,FALSE)</f>
        <v>Der Zankweiberbau</v>
      </c>
      <c r="E343" s="4" t="str">
        <f>VLOOKUP(A343,'ESO zone names'!$A$2:$F$9999,5,FALSE)</f>
        <v>Harridan's Lair</v>
      </c>
      <c r="F343" s="4" t="str">
        <f>VLOOKUP(A343,'ESO zone names'!$A$2:$F$9999,6,FALSE)</f>
        <v>La tanière de l'Haridelle</v>
      </c>
      <c r="G343" s="3" t="e">
        <f t="array" ref="G343">IF(OR(EXACT(A343,VALUE('ESO Dungeon constants'!$I$3:$I$100))),"X","")</f>
        <v>#VALUE!</v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25">
        <f t="shared" si="34"/>
        <v>579</v>
      </c>
      <c r="M343" s="25">
        <f t="shared" si="35"/>
        <v>108</v>
      </c>
    </row>
    <row r="344" spans="1:13" x14ac:dyDescent="0.25">
      <c r="A344" s="13">
        <v>580</v>
      </c>
      <c r="B344" s="5">
        <v>342</v>
      </c>
      <c r="C344" s="5">
        <v>108</v>
      </c>
      <c r="D344" s="4" t="str">
        <f>VLOOKUP(A344,'ESO zone names'!$A$2:$F$9999,4,FALSE)</f>
        <v>Die Hügelgrabung</v>
      </c>
      <c r="E344" s="4" t="str">
        <f>VLOOKUP(A344,'ESO zone names'!$A$2:$F$9999,5,FALSE)</f>
        <v>Barrow Trench</v>
      </c>
      <c r="F344" s="4" t="str">
        <f>VLOOKUP(A344,'ESO zone names'!$A$2:$F$9999,6,FALSE)</f>
        <v>La Tranchée du tertre</v>
      </c>
      <c r="G344" s="3" t="e">
        <f t="array" ref="G344">IF(OR(EXACT(A344,VALUE('ESO Dungeon constants'!$I$3:$I$100))),"X","")</f>
        <v>#VALUE!</v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25">
        <f t="shared" si="34"/>
        <v>580</v>
      </c>
      <c r="M344" s="25">
        <f t="shared" si="35"/>
        <v>108</v>
      </c>
    </row>
    <row r="345" spans="1:13" x14ac:dyDescent="0.25">
      <c r="A345" s="13">
        <v>581</v>
      </c>
      <c r="B345" s="5">
        <v>343</v>
      </c>
      <c r="C345" s="5">
        <v>199</v>
      </c>
      <c r="D345" s="4" t="str">
        <f>VLOOKUP(A345,'ESO zone names'!$A$2:$F$9999,4,FALSE)</f>
        <v>Herzenskummer</v>
      </c>
      <c r="E345" s="4" t="str">
        <f>VLOOKUP(A345,'ESO zone names'!$A$2:$F$9999,5,FALSE)</f>
        <v>Heart's Grief</v>
      </c>
      <c r="F345" s="4" t="str">
        <f>VLOOKUP(A345,'ESO zone names'!$A$2:$F$9999,6,FALSE)</f>
        <v>La Peine de cœur</v>
      </c>
      <c r="G345" s="3" t="e">
        <f t="array" ref="G345">IF(OR(EXACT(A345,VALUE('ESO Dungeon constants'!$I$3:$I$100))),"X","")</f>
        <v>#VALUE!</v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25">
        <f t="shared" si="34"/>
        <v>581</v>
      </c>
      <c r="M345" s="25">
        <f t="shared" si="35"/>
        <v>199</v>
      </c>
    </row>
    <row r="346" spans="1:13" x14ac:dyDescent="0.25">
      <c r="A346" s="13">
        <v>582</v>
      </c>
      <c r="B346" s="5">
        <v>344</v>
      </c>
      <c r="C346" s="5">
        <v>381</v>
      </c>
      <c r="D346" s="4" t="str">
        <f>VLOOKUP(A346,'ESO zone names'!$A$2:$F$9999,4,FALSE)</f>
        <v>Der Tempel von Auri-El</v>
      </c>
      <c r="E346" s="4" t="str">
        <f>VLOOKUP(A346,'ESO zone names'!$A$2:$F$9999,5,FALSE)</f>
        <v>Temple of Auri-El</v>
      </c>
      <c r="F346" s="4" t="str">
        <f>VLOOKUP(A346,'ESO zone names'!$A$2:$F$9999,6,FALSE)</f>
        <v>Le Temple d'Auri-El</v>
      </c>
      <c r="G346" s="3" t="e">
        <f t="array" ref="G346">IF(OR(EXACT(A346,VALUE('ESO Dungeon constants'!$I$3:$I$100))),"X","")</f>
        <v>#VALUE!</v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25">
        <f t="shared" si="34"/>
        <v>582</v>
      </c>
      <c r="M346" s="25">
        <f t="shared" si="35"/>
        <v>381</v>
      </c>
    </row>
    <row r="347" spans="1:13" x14ac:dyDescent="0.25">
      <c r="A347" s="13">
        <v>584</v>
      </c>
      <c r="B347" s="5">
        <v>345</v>
      </c>
      <c r="C347" s="5">
        <v>584</v>
      </c>
      <c r="D347" s="4" t="str">
        <f>VLOOKUP(A347,'ESO zone names'!$A$2:$F$9999,4,FALSE)</f>
        <v>Die Kaiserstadt</v>
      </c>
      <c r="E347" s="4" t="str">
        <f>VLOOKUP(A347,'ESO zone names'!$A$2:$F$9999,5,FALSE)</f>
        <v>Imperial City</v>
      </c>
      <c r="F347" s="4" t="str">
        <f>VLOOKUP(A347,'ESO zone names'!$A$2:$F$9999,6,FALSE)</f>
        <v>La cité impériale</v>
      </c>
      <c r="G347" s="3" t="e">
        <f t="array" ref="G347">IF(OR(EXACT(A347,VALUE('ESO Dungeon constants'!$I$3:$I$100))),"X","")</f>
        <v>#VALUE!</v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25">
        <f t="shared" si="34"/>
        <v>584</v>
      </c>
      <c r="M347" s="25">
        <f t="shared" si="35"/>
        <v>584</v>
      </c>
    </row>
    <row r="348" spans="1:13" x14ac:dyDescent="0.25">
      <c r="A348" s="13">
        <v>585</v>
      </c>
      <c r="B348" s="5">
        <v>346</v>
      </c>
      <c r="C348" s="5">
        <v>92</v>
      </c>
      <c r="D348" s="4" t="str">
        <f>VLOOKUP(A348,'ESO zone names'!$A$2:$F$9999,4,FALSE)</f>
        <v>Die Schwelle von Nchu Duabthar</v>
      </c>
      <c r="E348" s="4" t="str">
        <f>VLOOKUP(A348,'ESO zone names'!$A$2:$F$9999,5,FALSE)</f>
        <v>Nchu Duabthar Threshold</v>
      </c>
      <c r="F348" s="4" t="str">
        <f>VLOOKUP(A348,'ESO zone names'!$A$2:$F$9999,6,FALSE)</f>
        <v>Le seuil de Nchu Duabthar</v>
      </c>
      <c r="G348" s="3" t="e">
        <f t="array" ref="G348">IF(OR(EXACT(A348,VALUE('ESO Dungeon constants'!$I$3:$I$100))),"X","")</f>
        <v>#VALUE!</v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25">
        <f t="shared" si="34"/>
        <v>585</v>
      </c>
      <c r="M348" s="25">
        <f t="shared" si="35"/>
        <v>92</v>
      </c>
    </row>
    <row r="349" spans="1:13" x14ac:dyDescent="0.25">
      <c r="A349" s="13">
        <v>586</v>
      </c>
      <c r="B349" s="5">
        <v>347</v>
      </c>
      <c r="C349" s="5">
        <v>586</v>
      </c>
      <c r="D349" s="4" t="str">
        <f>VLOOKUP(A349,'ESO zone names'!$A$2:$F$9999,4,FALSE)</f>
        <v>Der Wehklagende Kerker</v>
      </c>
      <c r="E349" s="4" t="str">
        <f>VLOOKUP(A349,'ESO zone names'!$A$2:$F$9999,5,FALSE)</f>
        <v>The Wailing Prison</v>
      </c>
      <c r="F349" s="4" t="str">
        <f>VLOOKUP(A349,'ESO zone names'!$A$2:$F$9999,6,FALSE)</f>
        <v>La Prison des lamentations</v>
      </c>
      <c r="G349" s="3" t="e">
        <f t="array" ref="G349">IF(OR(EXACT(A349,VALUE('ESO Dungeon constants'!$I$3:$I$100))),"X","")</f>
        <v>#VALUE!</v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25">
        <f t="shared" si="34"/>
        <v>586</v>
      </c>
      <c r="M349" s="25">
        <f t="shared" si="35"/>
        <v>586</v>
      </c>
    </row>
    <row r="350" spans="1:13" x14ac:dyDescent="0.25">
      <c r="A350" s="13">
        <v>587</v>
      </c>
      <c r="B350" s="5">
        <v>348</v>
      </c>
      <c r="C350" s="5">
        <v>20</v>
      </c>
      <c r="D350" s="4" t="str">
        <f>VLOOKUP(A350,'ESO zone names'!$A$2:$F$9999,4,FALSE)</f>
        <v>Der Fieberzwinger</v>
      </c>
      <c r="E350" s="4" t="str">
        <f>VLOOKUP(A350,'ESO zone names'!$A$2:$F$9999,5,FALSE)</f>
        <v>Fevered Mews</v>
      </c>
      <c r="F350" s="4" t="str">
        <f>VLOOKUP(A350,'ESO zone names'!$A$2:$F$9999,6,FALSE)</f>
        <v>Les écuries enfiévrées</v>
      </c>
      <c r="G350" s="3" t="e">
        <f t="array" ref="G350">IF(OR(EXACT(A350,VALUE('ESO Dungeon constants'!$I$3:$I$100))),"X","")</f>
        <v>#VALUE!</v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25">
        <f t="shared" si="34"/>
        <v>587</v>
      </c>
      <c r="M350" s="25">
        <f t="shared" si="35"/>
        <v>20</v>
      </c>
    </row>
    <row r="351" spans="1:13" x14ac:dyDescent="0.25">
      <c r="A351" s="13">
        <v>588</v>
      </c>
      <c r="B351" s="5">
        <v>349</v>
      </c>
      <c r="C351" s="5">
        <v>20</v>
      </c>
      <c r="D351" s="4" t="str">
        <f>VLOOKUP(A351,'ESO zone names'!$A$2:$F$9999,4,FALSE)</f>
        <v>Die Unheilsklippe</v>
      </c>
      <c r="E351" s="4" t="str">
        <f>VLOOKUP(A351,'ESO zone names'!$A$2:$F$9999,5,FALSE)</f>
        <v>Doomcrag</v>
      </c>
      <c r="F351" s="4" t="str">
        <f>VLOOKUP(A351,'ESO zone names'!$A$2:$F$9999,6,FALSE)</f>
        <v>Morteroche</v>
      </c>
      <c r="G351" s="3" t="e">
        <f t="array" ref="G351">IF(OR(EXACT(A351,VALUE('ESO Dungeon constants'!$I$3:$I$100))),"X","")</f>
        <v>#VALUE!</v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25">
        <f t="shared" si="34"/>
        <v>588</v>
      </c>
      <c r="M351" s="25">
        <f t="shared" si="35"/>
        <v>20</v>
      </c>
    </row>
    <row r="352" spans="1:13" x14ac:dyDescent="0.25">
      <c r="A352" s="13">
        <v>589</v>
      </c>
      <c r="B352" s="5">
        <v>350</v>
      </c>
      <c r="C352" s="5">
        <v>20</v>
      </c>
      <c r="D352" s="4" t="str">
        <f>VLOOKUP(A352,'ESO zone names'!$A$2:$F$9999,4,FALSE)</f>
        <v>Nordspitz</v>
      </c>
      <c r="E352" s="4" t="str">
        <f>VLOOKUP(A352,'ESO zone names'!$A$2:$F$9999,5,FALSE)</f>
        <v>Northpoint</v>
      </c>
      <c r="F352" s="4" t="str">
        <f>VLOOKUP(A352,'ESO zone names'!$A$2:$F$9999,6,FALSE)</f>
        <v>Pointe-Nord</v>
      </c>
      <c r="G352" s="3" t="e">
        <f t="array" ref="G352">IF(OR(EXACT(A352,VALUE('ESO Dungeon constants'!$I$3:$I$100))),"X","")</f>
        <v>#VALUE!</v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25">
        <f t="shared" si="34"/>
        <v>589</v>
      </c>
      <c r="M352" s="25">
        <f t="shared" si="35"/>
        <v>20</v>
      </c>
    </row>
    <row r="353" spans="1:13" x14ac:dyDescent="0.25">
      <c r="A353" s="13">
        <v>590</v>
      </c>
      <c r="B353" s="5">
        <v>351</v>
      </c>
      <c r="C353" s="5">
        <v>20</v>
      </c>
      <c r="D353" s="4" t="str">
        <f>VLOOKUP(A353,'ESO zone names'!$A$2:$F$9999,4,FALSE)</f>
        <v>Der Edrald-Unterbau</v>
      </c>
      <c r="E353" s="4" t="str">
        <f>VLOOKUP(A353,'ESO zone names'!$A$2:$F$9999,5,FALSE)</f>
        <v>Edrald Undercroft</v>
      </c>
      <c r="F353" s="4" t="str">
        <f>VLOOKUP(A353,'ESO zone names'!$A$2:$F$9999,6,FALSE)</f>
        <v>La crypte d'Edrald</v>
      </c>
      <c r="G353" s="3" t="e">
        <f t="array" ref="G353">IF(OR(EXACT(A353,VALUE('ESO Dungeon constants'!$I$3:$I$100))),"X","")</f>
        <v>#VALUE!</v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25">
        <f t="shared" si="34"/>
        <v>590</v>
      </c>
      <c r="M353" s="25">
        <f t="shared" si="35"/>
        <v>20</v>
      </c>
    </row>
    <row r="354" spans="1:13" x14ac:dyDescent="0.25">
      <c r="A354" s="13">
        <v>591</v>
      </c>
      <c r="B354" s="5">
        <v>352</v>
      </c>
      <c r="C354" s="5">
        <v>20</v>
      </c>
      <c r="D354" s="4" t="str">
        <f>VLOOKUP(A354,'ESO zone names'!$A$2:$F$9999,4,FALSE)</f>
        <v>Die Ruinen von Lorkrata</v>
      </c>
      <c r="E354" s="4" t="str">
        <f>VLOOKUP(A354,'ESO zone names'!$A$2:$F$9999,5,FALSE)</f>
        <v>Lorkrata Ruins</v>
      </c>
      <c r="F354" s="4" t="str">
        <f>VLOOKUP(A354,'ESO zone names'!$A$2:$F$9999,6,FALSE)</f>
        <v>Les ruines de Lorkrata</v>
      </c>
      <c r="G354" s="3" t="e">
        <f t="array" ref="G354">IF(OR(EXACT(A354,VALUE('ESO Dungeon constants'!$I$3:$I$100))),"X","")</f>
        <v>#VALUE!</v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25">
        <f t="shared" si="34"/>
        <v>591</v>
      </c>
      <c r="M354" s="25">
        <f t="shared" si="35"/>
        <v>20</v>
      </c>
    </row>
    <row r="355" spans="1:13" x14ac:dyDescent="0.25">
      <c r="A355" s="13">
        <v>592</v>
      </c>
      <c r="B355" s="5">
        <v>353</v>
      </c>
      <c r="C355" s="5">
        <v>20</v>
      </c>
      <c r="D355" s="4" t="str">
        <f>VLOOKUP(A355,'ESO zone names'!$A$2:$F$9999,4,FALSE)</f>
        <v>Die Verhängniskaverne</v>
      </c>
      <c r="E355" s="4" t="str">
        <f>VLOOKUP(A355,'ESO zone names'!$A$2:$F$9999,5,FALSE)</f>
        <v>Shadowfate Cavern</v>
      </c>
      <c r="F355" s="4" t="str">
        <f>VLOOKUP(A355,'ESO zone names'!$A$2:$F$9999,6,FALSE)</f>
        <v>La grotte de Noirsort</v>
      </c>
      <c r="G355" s="3" t="e">
        <f t="array" ref="G355">IF(OR(EXACT(A355,VALUE('ESO Dungeon constants'!$I$3:$I$100))),"X","")</f>
        <v>#VALUE!</v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25">
        <f t="shared" si="34"/>
        <v>592</v>
      </c>
      <c r="M355" s="25">
        <f t="shared" si="35"/>
        <v>20</v>
      </c>
    </row>
    <row r="356" spans="1:13" x14ac:dyDescent="0.25">
      <c r="A356" s="13">
        <v>593</v>
      </c>
      <c r="B356" s="5">
        <v>354</v>
      </c>
      <c r="C356" s="5">
        <v>92</v>
      </c>
      <c r="D356" s="4" t="str">
        <f>VLOOKUP(A356,'ESO zone names'!$A$2:$F$9999,4,FALSE)</f>
        <v>Die Bangkorai-Garnison</v>
      </c>
      <c r="E356" s="4" t="str">
        <f>VLOOKUP(A356,'ESO zone names'!$A$2:$F$9999,5,FALSE)</f>
        <v>Bangkorai Garrison</v>
      </c>
      <c r="F356" s="4" t="str">
        <f>VLOOKUP(A356,'ESO zone names'!$A$2:$F$9999,6,FALSE)</f>
        <v>La garnison de Bangkoraï</v>
      </c>
      <c r="G356" s="3" t="e">
        <f t="array" ref="G356">IF(OR(EXACT(A356,VALUE('ESO Dungeon constants'!$I$3:$I$100))),"X","")</f>
        <v>#VALUE!</v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25">
        <f t="shared" si="34"/>
        <v>593</v>
      </c>
      <c r="M356" s="25">
        <f t="shared" si="35"/>
        <v>92</v>
      </c>
    </row>
    <row r="357" spans="1:13" x14ac:dyDescent="0.25">
      <c r="A357" s="13">
        <v>594</v>
      </c>
      <c r="B357" s="5">
        <v>355</v>
      </c>
      <c r="C357" s="5">
        <v>92</v>
      </c>
      <c r="D357" s="4" t="str">
        <f>VLOOKUP(A357,'ESO zone names'!$A$2:$F$9999,4,FALSE)</f>
        <v>Die Fernen Ufer</v>
      </c>
      <c r="E357" s="4" t="str">
        <f>VLOOKUP(A357,'ESO zone names'!$A$2:$F$9999,5,FALSE)</f>
        <v>The Far Shores</v>
      </c>
      <c r="F357" s="4" t="str">
        <f>VLOOKUP(A357,'ESO zone names'!$A$2:$F$9999,6,FALSE)</f>
        <v>Les Rives lointaines</v>
      </c>
      <c r="G357" s="3" t="e">
        <f t="array" ref="G357">IF(OR(EXACT(A357,VALUE('ESO Dungeon constants'!$I$3:$I$100))),"X","")</f>
        <v>#VALUE!</v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25">
        <f t="shared" si="34"/>
        <v>594</v>
      </c>
      <c r="M357" s="25">
        <f t="shared" si="35"/>
        <v>92</v>
      </c>
    </row>
    <row r="358" spans="1:13" x14ac:dyDescent="0.25">
      <c r="A358" s="13">
        <v>595</v>
      </c>
      <c r="B358" s="5">
        <v>356</v>
      </c>
      <c r="C358" s="5">
        <v>208</v>
      </c>
      <c r="D358" s="4" t="str">
        <f>VLOOKUP(A358,'ESO zone names'!$A$2:$F$9999,4,FALSE)</f>
        <v>Abagarlas</v>
      </c>
      <c r="E358" s="4" t="str">
        <f>VLOOKUP(A358,'ESO zone names'!$A$2:$F$9999,5,FALSE)</f>
        <v>Abagarlas</v>
      </c>
      <c r="F358" s="4" t="str">
        <f>VLOOKUP(A358,'ESO zone names'!$A$2:$F$9999,6,FALSE)</f>
        <v>Abagarlas</v>
      </c>
      <c r="G358" s="3" t="e">
        <f t="array" ref="G358">IF(OR(EXACT(A358,VALUE('ESO Dungeon constants'!$I$3:$I$100))),"X","")</f>
        <v>#VALUE!</v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25">
        <f t="shared" si="34"/>
        <v>595</v>
      </c>
      <c r="M358" s="25">
        <f t="shared" si="35"/>
        <v>208</v>
      </c>
    </row>
    <row r="359" spans="1:13" x14ac:dyDescent="0.25">
      <c r="A359" s="13">
        <v>596</v>
      </c>
      <c r="B359" s="5">
        <v>357</v>
      </c>
      <c r="C359" s="5">
        <v>103</v>
      </c>
      <c r="D359" s="4" t="str">
        <f>VLOOKUP(A359,'ESO zone names'!$A$2:$F$9999,4,FALSE)</f>
        <v>Die Krypta der Blutmatrone</v>
      </c>
      <c r="E359" s="4" t="str">
        <f>VLOOKUP(A359,'ESO zone names'!$A$2:$F$9999,5,FALSE)</f>
        <v>Blood Matron's Crypt</v>
      </c>
      <c r="F359" s="4" t="str">
        <f>VLOOKUP(A359,'ESO zone names'!$A$2:$F$9999,6,FALSE)</f>
        <v>La crypte de la matrone sanguinaire</v>
      </c>
      <c r="G359" s="3" t="e">
        <f t="array" ref="G359">IF(OR(EXACT(A359,VALUE('ESO Dungeon constants'!$I$3:$I$100))),"X","")</f>
        <v>#VALUE!</v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25">
        <f t="shared" si="34"/>
        <v>596</v>
      </c>
      <c r="M359" s="25">
        <f t="shared" si="35"/>
        <v>103</v>
      </c>
    </row>
    <row r="360" spans="1:13" x14ac:dyDescent="0.25">
      <c r="A360" s="13">
        <v>598</v>
      </c>
      <c r="B360" s="5">
        <v>358</v>
      </c>
      <c r="C360" s="5">
        <v>199</v>
      </c>
      <c r="D360" s="4" t="str">
        <f>VLOOKUP(A360,'ESO zone names'!$A$2:$F$9999,4,FALSE)</f>
        <v>Farbenspiel</v>
      </c>
      <c r="E360" s="4" t="str">
        <f>VLOOKUP(A360,'ESO zone names'!$A$2:$F$9999,5,FALSE)</f>
        <v>The Colored Rooms</v>
      </c>
      <c r="F360" s="4" t="str">
        <f>VLOOKUP(A360,'ESO zone names'!$A$2:$F$9999,6,FALSE)</f>
        <v>Les Chambres colorées</v>
      </c>
      <c r="G360" s="3" t="e">
        <f t="array" ref="G360">IF(OR(EXACT(A360,VALUE('ESO Dungeon constants'!$I$3:$I$100))),"X","")</f>
        <v>#VALUE!</v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25">
        <f t="shared" si="34"/>
        <v>598</v>
      </c>
      <c r="M360" s="25">
        <f t="shared" si="35"/>
        <v>199</v>
      </c>
    </row>
    <row r="361" spans="1:13" x14ac:dyDescent="0.25">
      <c r="A361" s="13">
        <v>599</v>
      </c>
      <c r="B361" s="5">
        <v>359</v>
      </c>
      <c r="C361" s="5">
        <v>572</v>
      </c>
      <c r="D361" s="4" t="str">
        <f>VLOOKUP(A361,'ESO zone names'!$A$2:$F$9999,4,FALSE)</f>
        <v>Eldenwurz</v>
      </c>
      <c r="E361" s="4" t="str">
        <f>VLOOKUP(A361,'ESO zone names'!$A$2:$F$9999,5,FALSE)</f>
        <v>Elden Root</v>
      </c>
      <c r="F361" s="4" t="str">
        <f>VLOOKUP(A361,'ESO zone names'!$A$2:$F$9999,6,FALSE)</f>
        <v>Faneracine</v>
      </c>
      <c r="G361" s="3" t="e">
        <f t="array" ref="G361">IF(OR(EXACT(A361,VALUE('ESO Dungeon constants'!$I$3:$I$100))),"X","")</f>
        <v>#VALUE!</v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25">
        <f t="shared" si="34"/>
        <v>599</v>
      </c>
      <c r="M361" s="25">
        <f t="shared" si="35"/>
        <v>572</v>
      </c>
    </row>
    <row r="362" spans="1:13" x14ac:dyDescent="0.25">
      <c r="A362" s="13">
        <v>600</v>
      </c>
      <c r="B362" s="5">
        <v>360</v>
      </c>
      <c r="C362" s="5">
        <v>572</v>
      </c>
      <c r="D362" s="4" t="str">
        <f>VLOOKUP(A362,'ESO zone names'!$A$2:$F$9999,4,FALSE)</f>
        <v>Gramfeste</v>
      </c>
      <c r="E362" s="4" t="str">
        <f>VLOOKUP(A362,'ESO zone names'!$A$2:$F$9999,5,FALSE)</f>
        <v>Mournhold</v>
      </c>
      <c r="F362" s="4" t="str">
        <f>VLOOKUP(A362,'ESO zone names'!$A$2:$F$9999,6,FALSE)</f>
        <v>Longsanglot</v>
      </c>
      <c r="G362" s="3" t="e">
        <f t="array" ref="G362">IF(OR(EXACT(A362,VALUE('ESO Dungeon constants'!$I$3:$I$100))),"X","")</f>
        <v>#VALUE!</v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25">
        <f t="shared" si="34"/>
        <v>600</v>
      </c>
      <c r="M362" s="25">
        <f t="shared" si="35"/>
        <v>572</v>
      </c>
    </row>
    <row r="363" spans="1:13" x14ac:dyDescent="0.25">
      <c r="A363" s="13">
        <v>601</v>
      </c>
      <c r="B363" s="5">
        <v>361</v>
      </c>
      <c r="C363" s="5">
        <v>572</v>
      </c>
      <c r="D363" s="4" t="str">
        <f>VLOOKUP(A363,'ESO zone names'!$A$2:$F$9999,4,FALSE)</f>
        <v>Wegesruh</v>
      </c>
      <c r="E363" s="4" t="str">
        <f>VLOOKUP(A363,'ESO zone names'!$A$2:$F$9999,5,FALSE)</f>
        <v>Wayrest</v>
      </c>
      <c r="F363" s="4" t="str">
        <f>VLOOKUP(A363,'ESO zone names'!$A$2:$F$9999,6,FALSE)</f>
        <v>Haltevoie</v>
      </c>
      <c r="G363" s="3" t="e">
        <f t="array" ref="G363">IF(OR(EXACT(A363,VALUE('ESO Dungeon constants'!$I$3:$I$100))),"X","")</f>
        <v>#VALUE!</v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25">
        <f t="shared" si="34"/>
        <v>601</v>
      </c>
      <c r="M363" s="25">
        <f t="shared" si="35"/>
        <v>572</v>
      </c>
    </row>
    <row r="364" spans="1:13" x14ac:dyDescent="0.25">
      <c r="A364" s="13">
        <v>628</v>
      </c>
      <c r="B364" s="5">
        <v>362</v>
      </c>
      <c r="C364" s="5">
        <v>20</v>
      </c>
      <c r="D364" s="4" t="str">
        <f>VLOOKUP(A364,'ESO zone names'!$A$2:$F$9999,4,FALSE)</f>
        <v>Die Unheilsklippe</v>
      </c>
      <c r="E364" s="4" t="str">
        <f>VLOOKUP(A364,'ESO zone names'!$A$2:$F$9999,5,FALSE)</f>
        <v>Doomcrag</v>
      </c>
      <c r="F364" s="4" t="str">
        <f>VLOOKUP(A364,'ESO zone names'!$A$2:$F$9999,6,FALSE)</f>
        <v>Morteroche</v>
      </c>
      <c r="G364" s="3" t="e">
        <f t="array" ref="G364">IF(OR(EXACT(A364,VALUE('ESO Dungeon constants'!$I$3:$I$100))),"X","")</f>
        <v>#VALUE!</v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25">
        <f t="shared" si="34"/>
        <v>628</v>
      </c>
      <c r="M364" s="25">
        <f t="shared" si="35"/>
        <v>20</v>
      </c>
    </row>
    <row r="365" spans="1:13" x14ac:dyDescent="0.25">
      <c r="A365" s="13">
        <v>632</v>
      </c>
      <c r="B365" s="5">
        <v>363</v>
      </c>
      <c r="C365" s="5">
        <v>888</v>
      </c>
      <c r="D365" s="4" t="str">
        <f>VLOOKUP(A365,'ESO zone names'!$A$2:$F$9999,4,FALSE)</f>
        <v>Die Feste Himmelsgriff</v>
      </c>
      <c r="E365" s="4" t="str">
        <f>VLOOKUP(A365,'ESO zone names'!$A$2:$F$9999,5,FALSE)</f>
        <v>Skyreach Hold</v>
      </c>
      <c r="F365" s="4" t="str">
        <f>VLOOKUP(A365,'ESO zone names'!$A$2:$F$9999,6,FALSE)</f>
        <v>Fort Frôleciel</v>
      </c>
      <c r="G365" s="3" t="e">
        <f t="array" ref="G365">IF(OR(EXACT(A365,VALUE('ESO Dungeon constants'!$I$3:$I$100))),"X","")</f>
        <v>#VALUE!</v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25">
        <f t="shared" si="34"/>
        <v>632</v>
      </c>
      <c r="M365" s="25">
        <f t="shared" si="35"/>
        <v>888</v>
      </c>
    </row>
    <row r="366" spans="1:13" x14ac:dyDescent="0.25">
      <c r="A366" s="13">
        <v>635</v>
      </c>
      <c r="B366" s="5">
        <v>364</v>
      </c>
      <c r="C366" s="5">
        <v>888</v>
      </c>
      <c r="D366" s="4" t="str">
        <f>VLOOKUP(A366,'ESO zone names'!$A$2:$F$9999,4,FALSE)</f>
        <v>Die Drachenstern-Arena</v>
      </c>
      <c r="E366" s="4" t="str">
        <f>VLOOKUP(A366,'ESO zone names'!$A$2:$F$9999,5,FALSE)</f>
        <v>Dragonstar Arena</v>
      </c>
      <c r="F366" s="4" t="str">
        <f>VLOOKUP(A366,'ESO zone names'!$A$2:$F$9999,6,FALSE)</f>
        <v>L’arène de l'Étoile du dragon</v>
      </c>
      <c r="G366" s="3" t="e">
        <f t="array" ref="G366">IF(OR(EXACT(A366,VALUE('ESO Dungeon constants'!$I$3:$I$100))),"X","")</f>
        <v>#VALUE!</v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25">
        <f t="shared" si="34"/>
        <v>635</v>
      </c>
      <c r="M366" s="25">
        <f t="shared" si="35"/>
        <v>888</v>
      </c>
    </row>
    <row r="367" spans="1:13" x14ac:dyDescent="0.25">
      <c r="A367" s="13">
        <v>636</v>
      </c>
      <c r="B367" s="5">
        <v>365</v>
      </c>
      <c r="C367" s="5">
        <v>888</v>
      </c>
      <c r="D367" s="4" t="str">
        <f>VLOOKUP(A367,'ESO zone names'!$A$2:$F$9999,4,FALSE)</f>
        <v>Die Zitadelle von Hel Ra</v>
      </c>
      <c r="E367" s="4" t="str">
        <f>VLOOKUP(A367,'ESO zone names'!$A$2:$F$9999,5,FALSE)</f>
        <v>Hel Ra Citadel</v>
      </c>
      <c r="F367" s="4" t="str">
        <f>VLOOKUP(A367,'ESO zone names'!$A$2:$F$9999,6,FALSE)</f>
        <v>La citadelle d'Hel Ra</v>
      </c>
      <c r="G367" s="3" t="e">
        <f t="array" ref="G367">IF(OR(EXACT(A367,VALUE('ESO Dungeon constants'!$I$3:$I$100))),"X","")</f>
        <v>#VALUE!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25">
        <f t="shared" si="34"/>
        <v>636</v>
      </c>
      <c r="M367" s="25">
        <f t="shared" si="35"/>
        <v>888</v>
      </c>
    </row>
    <row r="368" spans="1:13" x14ac:dyDescent="0.25">
      <c r="A368" s="13">
        <v>637</v>
      </c>
      <c r="B368" s="5">
        <v>366</v>
      </c>
      <c r="C368" s="5">
        <v>57</v>
      </c>
      <c r="D368" s="4" t="str">
        <f>VLOOKUP(A368,'ESO zone names'!$A$2:$F$9999,4,FALSE)</f>
        <v>Die Katakomben von Serkamora</v>
      </c>
      <c r="E368" s="4" t="str">
        <f>VLOOKUP(A368,'ESO zone names'!$A$2:$F$9999,5,FALSE)</f>
        <v>Quarantine Serk Catacombs</v>
      </c>
      <c r="F368" s="4" t="str">
        <f>VLOOKUP(A368,'ESO zone names'!$A$2:$F$9999,6,FALSE)</f>
        <v>Les catacombes de la maladrerie</v>
      </c>
      <c r="G368" s="3" t="e">
        <f t="array" ref="G368">IF(OR(EXACT(A368,VALUE('ESO Dungeon constants'!$I$3:$I$100))),"X","")</f>
        <v>#VALUE!</v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25">
        <f t="shared" si="34"/>
        <v>637</v>
      </c>
      <c r="M368" s="25">
        <f t="shared" si="35"/>
        <v>57</v>
      </c>
    </row>
    <row r="369" spans="1:13" x14ac:dyDescent="0.25">
      <c r="A369" s="13">
        <v>638</v>
      </c>
      <c r="B369" s="5">
        <v>367</v>
      </c>
      <c r="C369" s="5">
        <v>888</v>
      </c>
      <c r="D369" s="4" t="str">
        <f>VLOOKUP(A369,'ESO zone names'!$A$2:$F$9999,4,FALSE)</f>
        <v>Das Ätherische Archiv</v>
      </c>
      <c r="E369" s="4" t="str">
        <f>VLOOKUP(A369,'ESO zone names'!$A$2:$F$9999,5,FALSE)</f>
        <v>Aetherian Archive</v>
      </c>
      <c r="F369" s="4" t="str">
        <f>VLOOKUP(A369,'ESO zone names'!$A$2:$F$9999,6,FALSE)</f>
        <v>L’Archive æthérienne</v>
      </c>
      <c r="G369" s="3" t="e">
        <f t="array" ref="G369">IF(OR(EXACT(A369,VALUE('ESO Dungeon constants'!$I$3:$I$100))),"X","")</f>
        <v>#VALUE!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25">
        <f t="shared" si="34"/>
        <v>638</v>
      </c>
      <c r="M369" s="25">
        <f t="shared" si="35"/>
        <v>888</v>
      </c>
    </row>
    <row r="370" spans="1:13" x14ac:dyDescent="0.25">
      <c r="A370" s="13">
        <v>639</v>
      </c>
      <c r="B370" s="5">
        <v>368</v>
      </c>
      <c r="C370" s="5">
        <v>888</v>
      </c>
      <c r="D370" s="4" t="str">
        <f>VLOOKUP(A370,'ESO zone names'!$A$2:$F$9999,4,FALSE)</f>
        <v>Das Sanctum Ophidia</v>
      </c>
      <c r="E370" s="4" t="str">
        <f>VLOOKUP(A370,'ESO zone names'!$A$2:$F$9999,5,FALSE)</f>
        <v>Sanctum Ophidia</v>
      </c>
      <c r="F370" s="4" t="str">
        <f>VLOOKUP(A370,'ESO zone names'!$A$2:$F$9999,6,FALSE)</f>
        <v>Sanctum ophidia</v>
      </c>
      <c r="G370" s="3" t="e">
        <f t="array" ref="G370">IF(OR(EXACT(A370,VALUE('ESO Dungeon constants'!$I$3:$I$100))),"X","")</f>
        <v>#VALUE!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25">
        <f t="shared" si="34"/>
        <v>639</v>
      </c>
      <c r="M370" s="25">
        <f t="shared" si="35"/>
        <v>888</v>
      </c>
    </row>
    <row r="371" spans="1:13" x14ac:dyDescent="0.25">
      <c r="A371" s="13">
        <v>640</v>
      </c>
      <c r="B371" s="5">
        <v>369</v>
      </c>
      <c r="C371" s="5">
        <v>19</v>
      </c>
      <c r="D371" s="4" t="str">
        <f>VLOOKUP(A371,'ESO zone names'!$A$2:$F$9999,4,FALSE)</f>
        <v>Godruns Traum</v>
      </c>
      <c r="E371" s="4" t="str">
        <f>VLOOKUP(A371,'ESO zone names'!$A$2:$F$9999,5,FALSE)</f>
        <v>Godrun's Dream</v>
      </c>
      <c r="F371" s="4" t="str">
        <f>VLOOKUP(A371,'ESO zone names'!$A$2:$F$9999,6,FALSE)</f>
        <v>Le rêve de Godrun</v>
      </c>
      <c r="G371" s="3" t="e">
        <f t="array" ref="G371">IF(OR(EXACT(A371,VALUE('ESO Dungeon constants'!$I$3:$I$100))),"X","")</f>
        <v>#VALUE!</v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25">
        <f t="shared" si="34"/>
        <v>640</v>
      </c>
      <c r="M371" s="25">
        <f t="shared" si="35"/>
        <v>19</v>
      </c>
    </row>
    <row r="372" spans="1:13" x14ac:dyDescent="0.25">
      <c r="A372" s="13">
        <v>641</v>
      </c>
      <c r="B372" s="5">
        <v>370</v>
      </c>
      <c r="C372" s="5">
        <v>3</v>
      </c>
      <c r="D372" s="4" t="str">
        <f>VLOOKUP(A372,'ESO zone names'!$A$2:$F$9999,4,FALSE)</f>
        <v>Die Themond-Mine</v>
      </c>
      <c r="E372" s="4" t="str">
        <f>VLOOKUP(A372,'ESO zone names'!$A$2:$F$9999,5,FALSE)</f>
        <v>Themond Mine</v>
      </c>
      <c r="F372" s="4" t="str">
        <f>VLOOKUP(A372,'ESO zone names'!$A$2:$F$9999,6,FALSE)</f>
        <v>La mine de Thémond</v>
      </c>
      <c r="G372" s="3" t="e">
        <f t="array" ref="G372">IF(OR(EXACT(A372,VALUE('ESO Dungeon constants'!$I$3:$I$100))),"X","")</f>
        <v>#VALUE!</v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25">
        <f t="shared" si="34"/>
        <v>641</v>
      </c>
      <c r="M372" s="25">
        <f t="shared" si="35"/>
        <v>3</v>
      </c>
    </row>
    <row r="373" spans="1:13" x14ac:dyDescent="0.25">
      <c r="A373" s="13">
        <v>642</v>
      </c>
      <c r="B373" s="5">
        <v>371</v>
      </c>
      <c r="C373" s="5">
        <v>642</v>
      </c>
      <c r="D373" s="4" t="str">
        <f>VLOOKUP(A373,'ESO zone names'!$A$2:$F$9999,4,FALSE)</f>
        <v>Die Erdschmiede</v>
      </c>
      <c r="E373" s="4" t="str">
        <f>VLOOKUP(A373,'ESO zone names'!$A$2:$F$9999,5,FALSE)</f>
        <v>The Earth Forge</v>
      </c>
      <c r="F373" s="4" t="str">
        <f>VLOOKUP(A373,'ESO zone names'!$A$2:$F$9999,6,FALSE)</f>
        <v>La Forgeterre</v>
      </c>
      <c r="G373" s="3" t="e">
        <f t="array" ref="G373">IF(OR(EXACT(A373,VALUE('ESO Dungeon constants'!$I$3:$I$100))),"X","")</f>
        <v>#VALUE!</v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25">
        <f t="shared" si="34"/>
        <v>642</v>
      </c>
      <c r="M373" s="25">
        <f t="shared" si="35"/>
        <v>642</v>
      </c>
    </row>
    <row r="374" spans="1:13" x14ac:dyDescent="0.25">
      <c r="A374" s="13">
        <v>643</v>
      </c>
      <c r="B374" s="5">
        <v>372</v>
      </c>
      <c r="C374" s="5">
        <v>584</v>
      </c>
      <c r="D374" s="4" t="str">
        <f>VLOOKUP(A374,'ESO zone names'!$A$2:$F$9999,4,FALSE)</f>
        <v>Die Kanalisation der Kaiserstadt</v>
      </c>
      <c r="E374" s="4" t="str">
        <f>VLOOKUP(A374,'ESO zone names'!$A$2:$F$9999,5,FALSE)</f>
        <v>Imperial Sewers</v>
      </c>
      <c r="F374" s="4" t="str">
        <f>VLOOKUP(A374,'ESO zone names'!$A$2:$F$9999,6,FALSE)</f>
        <v>Les égouts impériaux</v>
      </c>
      <c r="G374" s="3" t="e">
        <f t="array" ref="G374">IF(OR(EXACT(A374,VALUE('ESO Dungeon constants'!$I$3:$I$100))),"X","")</f>
        <v>#VALUE!</v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25">
        <f t="shared" si="34"/>
        <v>643</v>
      </c>
      <c r="M374" s="25">
        <f t="shared" si="35"/>
        <v>584</v>
      </c>
    </row>
    <row r="375" spans="1:13" x14ac:dyDescent="0.25">
      <c r="A375" s="13">
        <v>649</v>
      </c>
      <c r="B375" s="5">
        <v>373</v>
      </c>
      <c r="C375" s="5">
        <v>584</v>
      </c>
      <c r="D375" s="4" t="str">
        <f>VLOOKUP(A375,'ESO zone names'!$A$2:$F$9999,4,FALSE)</f>
        <v>Die Drachenfeuerkathedrale</v>
      </c>
      <c r="E375" s="4" t="str">
        <f>VLOOKUP(A375,'ESO zone names'!$A$2:$F$9999,5,FALSE)</f>
        <v>The Dragonfire Cathedral</v>
      </c>
      <c r="F375" s="4" t="str">
        <f>VLOOKUP(A375,'ESO zone names'!$A$2:$F$9999,6,FALSE)</f>
        <v>La cathédrale du feu du dragon</v>
      </c>
      <c r="G375" s="3" t="e">
        <f t="array" ref="G375">IF(OR(EXACT(A375,VALUE('ESO Dungeon constants'!$I$3:$I$100))),"X","")</f>
        <v>#VALUE!</v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25">
        <f t="shared" si="34"/>
        <v>649</v>
      </c>
      <c r="M375" s="25">
        <f t="shared" si="35"/>
        <v>584</v>
      </c>
    </row>
    <row r="376" spans="1:13" x14ac:dyDescent="0.25">
      <c r="A376" s="13">
        <v>676</v>
      </c>
      <c r="B376" s="5">
        <v>374</v>
      </c>
      <c r="C376" s="5">
        <v>816</v>
      </c>
      <c r="D376" s="4" t="str">
        <f>VLOOKUP(A376,'ESO zone names'!$A$2:$F$9999,4,FALSE)</f>
        <v>Die Haizahngrotte</v>
      </c>
      <c r="E376" s="4" t="str">
        <f>VLOOKUP(A376,'ESO zone names'!$A$2:$F$9999,5,FALSE)</f>
        <v>Shark's Teeth Grotto</v>
      </c>
      <c r="F376" s="4" t="str">
        <f>VLOOKUP(A376,'ESO zone names'!$A$2:$F$9999,6,FALSE)</f>
        <v>La Grotte des dents du requin</v>
      </c>
      <c r="G376" s="3" t="e">
        <f t="array" ref="G376">IF(OR(EXACT(A376,VALUE('ESO Dungeon constants'!$I$3:$I$100))),"X","")</f>
        <v>#VALUE!</v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25">
        <f t="shared" si="34"/>
        <v>676</v>
      </c>
      <c r="M376" s="25">
        <f t="shared" si="35"/>
        <v>816</v>
      </c>
    </row>
    <row r="377" spans="1:13" x14ac:dyDescent="0.25">
      <c r="A377" s="13">
        <v>677</v>
      </c>
      <c r="B377" s="5">
        <v>375</v>
      </c>
      <c r="C377" s="5">
        <v>684</v>
      </c>
      <c r="D377" s="4" t="str">
        <f>VLOOKUP(A377,'ESO zone names'!$A$2:$F$9999,4,FALSE)</f>
        <v>Die Mahlstrom-Arena</v>
      </c>
      <c r="E377" s="4" t="str">
        <f>VLOOKUP(A377,'ESO zone names'!$A$2:$F$9999,5,FALSE)</f>
        <v>Maelstrom Arena</v>
      </c>
      <c r="F377" s="4" t="str">
        <f>VLOOKUP(A377,'ESO zone names'!$A$2:$F$9999,6,FALSE)</f>
        <v>L’Arène de Maelström</v>
      </c>
      <c r="G377" s="3" t="e">
        <f t="array" ref="G377">IF(OR(EXACT(A377,VALUE('ESO Dungeon constants'!$I$3:$I$100))),"X","")</f>
        <v>#VALUE!</v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25">
        <f t="shared" si="34"/>
        <v>677</v>
      </c>
      <c r="M377" s="25">
        <f t="shared" si="35"/>
        <v>684</v>
      </c>
    </row>
    <row r="378" spans="1:13" x14ac:dyDescent="0.25">
      <c r="A378" s="13">
        <v>678</v>
      </c>
      <c r="B378" s="5">
        <v>376</v>
      </c>
      <c r="C378" s="5">
        <v>584</v>
      </c>
      <c r="D378" s="4" t="str">
        <f>VLOOKUP(A378,'ESO zone names'!$A$2:$F$9999,4,FALSE)</f>
        <v>Das Gefängnis der Kaiserstadt</v>
      </c>
      <c r="E378" s="4" t="str">
        <f>VLOOKUP(A378,'ESO zone names'!$A$2:$F$9999,5,FALSE)</f>
        <v>Imperial City Prison</v>
      </c>
      <c r="F378" s="4" t="str">
        <f>VLOOKUP(A378,'ESO zone names'!$A$2:$F$9999,6,FALSE)</f>
        <v>La Prison de la cité impériale</v>
      </c>
      <c r="G378" s="3" t="e">
        <f t="array" ref="G378">IF(OR(EXACT(A378,VALUE('ESO Dungeon constants'!$I$3:$I$100))),"X","")</f>
        <v>#VALUE!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25">
        <f t="shared" si="34"/>
        <v>678</v>
      </c>
      <c r="M378" s="25">
        <f t="shared" si="35"/>
        <v>584</v>
      </c>
    </row>
    <row r="379" spans="1:13" x14ac:dyDescent="0.25">
      <c r="A379" s="13">
        <v>681</v>
      </c>
      <c r="B379" s="5">
        <v>377</v>
      </c>
      <c r="C379" s="5">
        <v>108</v>
      </c>
      <c r="D379" s="4" t="str">
        <f>VLOOKUP(A379,'ESO zone names'!$A$2:$F$9999,4,FALSE)</f>
        <v>Die Stadt der Asche II</v>
      </c>
      <c r="E379" s="4" t="str">
        <f>VLOOKUP(A379,'ESO zone names'!$A$2:$F$9999,5,FALSE)</f>
        <v>City of Ash II</v>
      </c>
      <c r="F379" s="4" t="str">
        <f>VLOOKUP(A379,'ESO zone names'!$A$2:$F$9999,6,FALSE)</f>
        <v>La Cité des cendres II</v>
      </c>
      <c r="G379" s="3" t="e">
        <f t="array" ref="G379">IF(OR(EXACT(A379,VALUE('ESO Dungeon constants'!$I$3:$I$100))),"X","")</f>
        <v>#VALUE!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25">
        <f t="shared" si="34"/>
        <v>681</v>
      </c>
      <c r="M379" s="25">
        <f t="shared" si="35"/>
        <v>108</v>
      </c>
    </row>
    <row r="380" spans="1:13" x14ac:dyDescent="0.25">
      <c r="A380" s="13">
        <v>684</v>
      </c>
      <c r="B380" s="5">
        <v>378</v>
      </c>
      <c r="C380" s="5">
        <v>684</v>
      </c>
      <c r="D380" s="4" t="str">
        <f>VLOOKUP(A380,'ESO zone names'!$A$2:$F$9999,4,FALSE)</f>
        <v>Wrothgar</v>
      </c>
      <c r="E380" s="4" t="str">
        <f>VLOOKUP(A380,'ESO zone names'!$A$2:$F$9999,5,FALSE)</f>
        <v>Wrothgar</v>
      </c>
      <c r="F380" s="4" t="str">
        <f>VLOOKUP(A380,'ESO zone names'!$A$2:$F$9999,6,FALSE)</f>
        <v>Wrothgar</v>
      </c>
      <c r="G380" s="3" t="e">
        <f t="array" ref="G380">IF(OR(EXACT(A380,VALUE('ESO Dungeon constants'!$I$3:$I$100))),"X","")</f>
        <v>#VALUE!</v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25">
        <f t="shared" si="34"/>
        <v>684</v>
      </c>
      <c r="M380" s="25">
        <f t="shared" si="35"/>
        <v>684</v>
      </c>
    </row>
    <row r="381" spans="1:13" x14ac:dyDescent="0.25">
      <c r="A381" s="13">
        <v>688</v>
      </c>
      <c r="B381" s="5">
        <v>379</v>
      </c>
      <c r="C381" s="5">
        <v>584</v>
      </c>
      <c r="D381" s="4" t="str">
        <f>VLOOKUP(A381,'ESO zone names'!$A$2:$F$9999,4,FALSE)</f>
        <v>Der Weißgoldturm</v>
      </c>
      <c r="E381" s="4" t="str">
        <f>VLOOKUP(A381,'ESO zone names'!$A$2:$F$9999,5,FALSE)</f>
        <v>White-Gold Tower</v>
      </c>
      <c r="F381" s="4" t="str">
        <f>VLOOKUP(A381,'ESO zone names'!$A$2:$F$9999,6,FALSE)</f>
        <v>La Tour d'or blanc</v>
      </c>
      <c r="G381" s="3" t="e">
        <f t="array" ref="G381">IF(OR(EXACT(A381,VALUE('ESO Dungeon constants'!$I$3:$I$100))),"X","")</f>
        <v>#VALUE!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25">
        <f t="shared" si="34"/>
        <v>688</v>
      </c>
      <c r="M381" s="25">
        <f t="shared" si="35"/>
        <v>584</v>
      </c>
    </row>
    <row r="382" spans="1:13" x14ac:dyDescent="0.25">
      <c r="A382" s="13">
        <v>689</v>
      </c>
      <c r="B382" s="5">
        <v>380</v>
      </c>
      <c r="C382" s="5">
        <v>684</v>
      </c>
      <c r="D382" s="4" t="str">
        <f>VLOOKUP(A382,'ESO zone names'!$A$2:$F$9999,4,FALSE)</f>
        <v>Nikolvaras Zwinger</v>
      </c>
      <c r="E382" s="4" t="str">
        <f>VLOOKUP(A382,'ESO zone names'!$A$2:$F$9999,5,FALSE)</f>
        <v>Nikolvara's Kennel</v>
      </c>
      <c r="F382" s="4" t="str">
        <f>VLOOKUP(A382,'ESO zone names'!$A$2:$F$9999,6,FALSE)</f>
        <v>Le chenil de Nikolvara</v>
      </c>
      <c r="G382" s="3" t="e">
        <f t="array" ref="G382">IF(OR(EXACT(A382,VALUE('ESO Dungeon constants'!$I$3:$I$100))),"X","")</f>
        <v>#VALUE!</v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25">
        <f t="shared" si="34"/>
        <v>689</v>
      </c>
      <c r="M382" s="25">
        <f t="shared" si="35"/>
        <v>684</v>
      </c>
    </row>
    <row r="383" spans="1:13" x14ac:dyDescent="0.25">
      <c r="A383" s="13">
        <v>691</v>
      </c>
      <c r="B383" s="5">
        <v>381</v>
      </c>
      <c r="C383" s="5">
        <v>684</v>
      </c>
      <c r="D383" s="4" t="str">
        <f>VLOOKUP(A383,'ESO zone names'!$A$2:$F$9999,4,FALSE)</f>
        <v>Thukhozods Heiligtum</v>
      </c>
      <c r="E383" s="4" t="str">
        <f>VLOOKUP(A383,'ESO zone names'!$A$2:$F$9999,5,FALSE)</f>
        <v>Thukhozod's Sanctum</v>
      </c>
      <c r="F383" s="4" t="str">
        <f>VLOOKUP(A383,'ESO zone names'!$A$2:$F$9999,6,FALSE)</f>
        <v>Le sanctuaire de Thukhozod</v>
      </c>
      <c r="G383" s="3" t="e">
        <f t="array" ref="G383">IF(OR(EXACT(A383,VALUE('ESO Dungeon constants'!$I$3:$I$100))),"X","")</f>
        <v>#VALUE!</v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25">
        <f t="shared" si="34"/>
        <v>691</v>
      </c>
      <c r="M383" s="25">
        <f t="shared" si="35"/>
        <v>684</v>
      </c>
    </row>
    <row r="384" spans="1:13" x14ac:dyDescent="0.25">
      <c r="A384" s="13">
        <v>692</v>
      </c>
      <c r="B384" s="5">
        <v>382</v>
      </c>
      <c r="C384" s="5">
        <v>684</v>
      </c>
      <c r="D384" s="4" t="str">
        <f>VLOOKUP(A384,'ESO zone names'!$A$2:$F$9999,4,FALSE)</f>
        <v>Die Spähwacht</v>
      </c>
      <c r="E384" s="4" t="str">
        <f>VLOOKUP(A384,'ESO zone names'!$A$2:$F$9999,5,FALSE)</f>
        <v>Watcher's Hold</v>
      </c>
      <c r="F384" s="4" t="str">
        <f>VLOOKUP(A384,'ESO zone names'!$A$2:$F$9999,6,FALSE)</f>
        <v>Le retranchement du guetteur</v>
      </c>
      <c r="G384" s="3" t="e">
        <f t="array" ref="G384">IF(OR(EXACT(A384,VALUE('ESO Dungeon constants'!$I$3:$I$100))),"X","")</f>
        <v>#VALUE!</v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25">
        <f t="shared" si="34"/>
        <v>692</v>
      </c>
      <c r="M384" s="25">
        <f t="shared" si="35"/>
        <v>684</v>
      </c>
    </row>
    <row r="385" spans="1:13" x14ac:dyDescent="0.25">
      <c r="A385" s="13">
        <v>693</v>
      </c>
      <c r="B385" s="5">
        <v>383</v>
      </c>
      <c r="C385" s="5">
        <v>684</v>
      </c>
      <c r="D385" s="4" t="str">
        <f>VLOOKUP(A385,'ESO zone names'!$A$2:$F$9999,4,FALSE)</f>
        <v>Die Kaltpferchkaverne</v>
      </c>
      <c r="E385" s="4" t="str">
        <f>VLOOKUP(A385,'ESO zone names'!$A$2:$F$9999,5,FALSE)</f>
        <v>Coldperch Cavern</v>
      </c>
      <c r="F385" s="4" t="str">
        <f>VLOOKUP(A385,'ESO zone names'!$A$2:$F$9999,6,FALSE)</f>
        <v>La caverne de Froideperche</v>
      </c>
      <c r="G385" s="3" t="e">
        <f t="array" ref="G385">IF(OR(EXACT(A385,VALUE('ESO Dungeon constants'!$I$3:$I$100))),"X","")</f>
        <v>#VALUE!</v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25">
        <f t="shared" si="34"/>
        <v>693</v>
      </c>
      <c r="M385" s="25">
        <f t="shared" si="35"/>
        <v>684</v>
      </c>
    </row>
    <row r="386" spans="1:13" x14ac:dyDescent="0.25">
      <c r="A386" s="13">
        <v>694</v>
      </c>
      <c r="B386" s="5">
        <v>384</v>
      </c>
      <c r="C386" s="5">
        <v>684</v>
      </c>
      <c r="D386" s="4" t="str">
        <f>VLOOKUP(A386,'ESO zone names'!$A$2:$F$9999,4,FALSE)</f>
        <v>Die Argentummine</v>
      </c>
      <c r="E386" s="4" t="str">
        <f>VLOOKUP(A386,'ESO zone names'!$A$2:$F$9999,5,FALSE)</f>
        <v>Argent Mine</v>
      </c>
      <c r="F386" s="4" t="str">
        <f>VLOOKUP(A386,'ESO zone names'!$A$2:$F$9999,6,FALSE)</f>
        <v>La mine d'argent</v>
      </c>
      <c r="G386" s="3" t="e">
        <f t="array" ref="G386">IF(OR(EXACT(A386,VALUE('ESO Dungeon constants'!$I$3:$I$100))),"X","")</f>
        <v>#VALUE!</v>
      </c>
      <c r="H386" s="3" t="str">
        <f t="shared" si="30"/>
        <v/>
      </c>
      <c r="I386" s="3" t="str">
        <f t="shared" si="31"/>
        <v>Wrothgar</v>
      </c>
      <c r="J386" s="3" t="str">
        <f t="shared" si="32"/>
        <v>Wrothgar</v>
      </c>
      <c r="K386" s="3" t="str">
        <f t="shared" si="33"/>
        <v>Wrothgar</v>
      </c>
      <c r="L386" s="25">
        <f t="shared" si="34"/>
        <v>694</v>
      </c>
      <c r="M386" s="25">
        <f t="shared" si="35"/>
        <v>684</v>
      </c>
    </row>
    <row r="387" spans="1:13" x14ac:dyDescent="0.25">
      <c r="A387" s="13">
        <v>695</v>
      </c>
      <c r="B387" s="5">
        <v>385</v>
      </c>
      <c r="C387" s="5">
        <v>684</v>
      </c>
      <c r="D387" s="4" t="str">
        <f>VLOOKUP(A387,'ESO zone names'!$A$2:$F$9999,4,FALSE)</f>
        <v>Kaltwinds Bau</v>
      </c>
      <c r="E387" s="4" t="str">
        <f>VLOOKUP(A387,'ESO zone names'!$A$2:$F$9999,5,FALSE)</f>
        <v>Coldwind's Den</v>
      </c>
      <c r="F387" s="4" t="str">
        <f>VLOOKUP(A387,'ESO zone names'!$A$2:$F$9999,6,FALSE)</f>
        <v>La Tanière de Bora</v>
      </c>
      <c r="G387" s="3" t="e">
        <f t="array" ref="G387">IF(OR(EXACT(A387,VALUE('ESO Dungeon constants'!$I$3:$I$100))),"X","")</f>
        <v>#VALUE!</v>
      </c>
      <c r="H387" s="3" t="str">
        <f t="shared" si="30"/>
        <v/>
      </c>
      <c r="I387" s="3" t="str">
        <f t="shared" si="31"/>
        <v>Wrothgar</v>
      </c>
      <c r="J387" s="3" t="str">
        <f t="shared" si="32"/>
        <v>Wrothgar</v>
      </c>
      <c r="K387" s="3" t="str">
        <f t="shared" si="33"/>
        <v>Wrothgar</v>
      </c>
      <c r="L387" s="25">
        <f t="shared" si="34"/>
        <v>695</v>
      </c>
      <c r="M387" s="25">
        <f t="shared" si="35"/>
        <v>684</v>
      </c>
    </row>
    <row r="388" spans="1:13" x14ac:dyDescent="0.25">
      <c r="A388" s="13">
        <v>697</v>
      </c>
      <c r="B388" s="5">
        <v>386</v>
      </c>
      <c r="C388" s="5">
        <v>684</v>
      </c>
      <c r="D388" s="4" t="str">
        <f>VLOOKUP(A388,'ESO zone names'!$A$2:$F$9999,4,FALSE)</f>
        <v>Zthenganaz</v>
      </c>
      <c r="E388" s="4" t="str">
        <f>VLOOKUP(A388,'ESO zone names'!$A$2:$F$9999,5,FALSE)</f>
        <v>Zthenganaz</v>
      </c>
      <c r="F388" s="4" t="str">
        <f>VLOOKUP(A388,'ESO zone names'!$A$2:$F$9999,6,FALSE)</f>
        <v>Zthenganaz</v>
      </c>
      <c r="G388" s="3" t="e">
        <f t="array" ref="G388">IF(OR(EXACT(A388,VALUE('ESO Dungeon constants'!$I$3:$I$100))),"X","")</f>
        <v>#VALUE!</v>
      </c>
      <c r="H388" s="3" t="str">
        <f t="shared" ref="H388:H451" si="36">IF(EXACT(A388,C388),"X","")</f>
        <v/>
      </c>
      <c r="I388" s="3" t="str">
        <f t="shared" ref="I388:I451" si="37">IF(A388&lt;&gt;C388,VLOOKUP(C388,$A$3:$D$9999,4,FALSE),"")</f>
        <v>Wrothgar</v>
      </c>
      <c r="J388" s="3" t="str">
        <f t="shared" ref="J388:J451" si="38">IF(A388&lt;&gt;C388,VLOOKUP(C388,$A$3:$E$9999,5,FALSE),"")</f>
        <v>Wrothgar</v>
      </c>
      <c r="K388" s="3" t="str">
        <f t="shared" ref="K388:K451" si="39">IF(A388&lt;&gt;C388,VLOOKUP(C388,$A$3:$F$9999,6,FALSE),"")</f>
        <v>Wrothgar</v>
      </c>
      <c r="L388" s="25">
        <f t="shared" ref="L388:L451" si="40">A388</f>
        <v>697</v>
      </c>
      <c r="M388" s="25">
        <f t="shared" ref="M388:M451" si="41">C388</f>
        <v>684</v>
      </c>
    </row>
    <row r="389" spans="1:13" x14ac:dyDescent="0.25">
      <c r="A389" s="13">
        <v>698</v>
      </c>
      <c r="B389" s="5">
        <v>387</v>
      </c>
      <c r="C389" s="5">
        <v>684</v>
      </c>
      <c r="D389" s="4" t="str">
        <f>VLOOKUP(A389,'ESO zone names'!$A$2:$F$9999,4,FALSE)</f>
        <v>Der Morkul-Abstieg</v>
      </c>
      <c r="E389" s="4" t="str">
        <f>VLOOKUP(A389,'ESO zone names'!$A$2:$F$9999,5,FALSE)</f>
        <v>Morkul Descent</v>
      </c>
      <c r="F389" s="4" t="str">
        <f>VLOOKUP(A389,'ESO zone names'!$A$2:$F$9999,6,FALSE)</f>
        <v>La descente de Morkul</v>
      </c>
      <c r="G389" s="3" t="e">
        <f t="array" ref="G389">IF(OR(EXACT(A389,VALUE('ESO Dungeon constants'!$I$3:$I$100))),"X","")</f>
        <v>#VALUE!</v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25">
        <f t="shared" si="40"/>
        <v>698</v>
      </c>
      <c r="M389" s="25">
        <f t="shared" si="41"/>
        <v>684</v>
      </c>
    </row>
    <row r="390" spans="1:13" x14ac:dyDescent="0.25">
      <c r="A390" s="13">
        <v>699</v>
      </c>
      <c r="B390" s="5">
        <v>388</v>
      </c>
      <c r="C390" s="5">
        <v>684</v>
      </c>
      <c r="D390" s="4" t="str">
        <f>VLOOKUP(A390,'ESO zone names'!$A$2:$F$9999,4,FALSE)</f>
        <v>Ehrenruh</v>
      </c>
      <c r="E390" s="4" t="str">
        <f>VLOOKUP(A390,'ESO zone names'!$A$2:$F$9999,5,FALSE)</f>
        <v>Honor's Rest</v>
      </c>
      <c r="F390" s="4" t="str">
        <f>VLOOKUP(A390,'ESO zone names'!$A$2:$F$9999,6,FALSE)</f>
        <v>Le Repos de l'honneur</v>
      </c>
      <c r="G390" s="3" t="e">
        <f t="array" ref="G390">IF(OR(EXACT(A390,VALUE('ESO Dungeon constants'!$I$3:$I$100))),"X","")</f>
        <v>#VALUE!</v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25">
        <f t="shared" si="40"/>
        <v>699</v>
      </c>
      <c r="M390" s="25">
        <f t="shared" si="41"/>
        <v>684</v>
      </c>
    </row>
    <row r="391" spans="1:13" x14ac:dyDescent="0.25">
      <c r="A391" s="13">
        <v>700</v>
      </c>
      <c r="B391" s="5">
        <v>389</v>
      </c>
      <c r="C391" s="5">
        <v>684</v>
      </c>
      <c r="D391" s="4" t="str">
        <f>VLOOKUP(A391,'ESO zone names'!$A$2:$F$9999,4,FALSE)</f>
        <v>Das Hügelgrab des Ausgestoßenen</v>
      </c>
      <c r="E391" s="4" t="str">
        <f>VLOOKUP(A391,'ESO zone names'!$A$2:$F$9999,5,FALSE)</f>
        <v>Exile's Barrow</v>
      </c>
      <c r="F391" s="4" t="str">
        <f>VLOOKUP(A391,'ESO zone names'!$A$2:$F$9999,6,FALSE)</f>
        <v>Le tertre des exilés</v>
      </c>
      <c r="G391" s="3" t="e">
        <f t="array" ref="G391">IF(OR(EXACT(A391,VALUE('ESO Dungeon constants'!$I$3:$I$100))),"X","")</f>
        <v>#VALUE!</v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25">
        <f t="shared" si="40"/>
        <v>700</v>
      </c>
      <c r="M391" s="25">
        <f t="shared" si="41"/>
        <v>684</v>
      </c>
    </row>
    <row r="392" spans="1:13" x14ac:dyDescent="0.25">
      <c r="A392" s="13">
        <v>701</v>
      </c>
      <c r="B392" s="5">
        <v>390</v>
      </c>
      <c r="C392" s="5">
        <v>684</v>
      </c>
      <c r="D392" s="4" t="str">
        <f>VLOOKUP(A392,'ESO zone names'!$A$2:$F$9999,4,FALSE)</f>
        <v>Die Tiefen des Graustein-Steinbruchs</v>
      </c>
      <c r="E392" s="4" t="str">
        <f>VLOOKUP(A392,'ESO zone names'!$A$2:$F$9999,5,FALSE)</f>
        <v>Graystone Quarry Depths</v>
      </c>
      <c r="F392" s="4" t="str">
        <f>VLOOKUP(A392,'ESO zone names'!$A$2:$F$9999,6,FALSE)</f>
        <v>Les profondeurs de la carrière de Grisepierre</v>
      </c>
      <c r="G392" s="3" t="e">
        <f t="array" ref="G392">IF(OR(EXACT(A392,VALUE('ESO Dungeon constants'!$I$3:$I$100))),"X","")</f>
        <v>#VALUE!</v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25">
        <f t="shared" si="40"/>
        <v>701</v>
      </c>
      <c r="M392" s="25">
        <f t="shared" si="41"/>
        <v>684</v>
      </c>
    </row>
    <row r="393" spans="1:13" x14ac:dyDescent="0.25">
      <c r="A393" s="13">
        <v>702</v>
      </c>
      <c r="B393" s="5">
        <v>391</v>
      </c>
      <c r="C393" s="5">
        <v>684</v>
      </c>
      <c r="D393" s="4" t="str">
        <f>VLOOKUP(A393,'ESO zone names'!$A$2:$F$9999,4,FALSE)</f>
        <v>Die Frostbruchfestung</v>
      </c>
      <c r="E393" s="4" t="str">
        <f>VLOOKUP(A393,'ESO zone names'!$A$2:$F$9999,5,FALSE)</f>
        <v>Frostbreak Fortress</v>
      </c>
      <c r="F393" s="4" t="str">
        <f>VLOOKUP(A393,'ESO zone names'!$A$2:$F$9999,6,FALSE)</f>
        <v>La forteresse de Brisegivre</v>
      </c>
      <c r="G393" s="3" t="e">
        <f t="array" ref="G393">IF(OR(EXACT(A393,VALUE('ESO Dungeon constants'!$I$3:$I$100))),"X","")</f>
        <v>#VALUE!</v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25">
        <f t="shared" si="40"/>
        <v>702</v>
      </c>
      <c r="M393" s="25">
        <f t="shared" si="41"/>
        <v>684</v>
      </c>
    </row>
    <row r="394" spans="1:13" x14ac:dyDescent="0.25">
      <c r="A394" s="13">
        <v>703</v>
      </c>
      <c r="B394" s="5">
        <v>392</v>
      </c>
      <c r="C394" s="5">
        <v>684</v>
      </c>
      <c r="D394" s="4" t="str">
        <f>VLOOKUP(A394,'ESO zone names'!$A$2:$F$9999,4,FALSE)</f>
        <v>Das Gedenken des Vorbilds</v>
      </c>
      <c r="E394" s="4" t="str">
        <f>VLOOKUP(A394,'ESO zone names'!$A$2:$F$9999,5,FALSE)</f>
        <v>Paragon's Remembrance</v>
      </c>
      <c r="F394" s="4" t="str">
        <f>VLOOKUP(A394,'ESO zone names'!$A$2:$F$9999,6,FALSE)</f>
        <v>Le souvenir du Parangon</v>
      </c>
      <c r="G394" s="3" t="e">
        <f t="array" ref="G394">IF(OR(EXACT(A394,VALUE('ESO Dungeon constants'!$I$3:$I$100))),"X","")</f>
        <v>#VALUE!</v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25">
        <f t="shared" si="40"/>
        <v>703</v>
      </c>
      <c r="M394" s="25">
        <f t="shared" si="41"/>
        <v>684</v>
      </c>
    </row>
    <row r="395" spans="1:13" x14ac:dyDescent="0.25">
      <c r="A395" s="13">
        <v>704</v>
      </c>
      <c r="B395" s="5">
        <v>393</v>
      </c>
      <c r="C395" s="5">
        <v>684</v>
      </c>
      <c r="D395" s="4" t="str">
        <f>VLOOKUP(A395,'ESO zone names'!$A$2:$F$9999,4,FALSE)</f>
        <v>Die Knochenfelskaverne</v>
      </c>
      <c r="E395" s="4" t="str">
        <f>VLOOKUP(A395,'ESO zone names'!$A$2:$F$9999,5,FALSE)</f>
        <v>Bonerock Cavern</v>
      </c>
      <c r="F395" s="4" t="str">
        <f>VLOOKUP(A395,'ESO zone names'!$A$2:$F$9999,6,FALSE)</f>
        <v>La caverne d'Osroche</v>
      </c>
      <c r="G395" s="3" t="e">
        <f t="array" ref="G395">IF(OR(EXACT(A395,VALUE('ESO Dungeon constants'!$I$3:$I$100))),"X","")</f>
        <v>#VALUE!</v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25">
        <f t="shared" si="40"/>
        <v>704</v>
      </c>
      <c r="M395" s="25">
        <f t="shared" si="41"/>
        <v>684</v>
      </c>
    </row>
    <row r="396" spans="1:13" x14ac:dyDescent="0.25">
      <c r="A396" s="13">
        <v>705</v>
      </c>
      <c r="B396" s="5">
        <v>394</v>
      </c>
      <c r="C396" s="5">
        <v>684</v>
      </c>
      <c r="D396" s="4" t="str">
        <f>VLOOKUP(A396,'ESO zone names'!$A$2:$F$9999,4,FALSE)</f>
        <v>Rkindaleft</v>
      </c>
      <c r="E396" s="4" t="str">
        <f>VLOOKUP(A396,'ESO zone names'!$A$2:$F$9999,5,FALSE)</f>
        <v>Rkindaleft</v>
      </c>
      <c r="F396" s="4" t="str">
        <f>VLOOKUP(A396,'ESO zone names'!$A$2:$F$9999,6,FALSE)</f>
        <v>Rkindaleft</v>
      </c>
      <c r="G396" s="3" t="e">
        <f t="array" ref="G396">IF(OR(EXACT(A396,VALUE('ESO Dungeon constants'!$I$3:$I$100))),"X","")</f>
        <v>#VALUE!</v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25">
        <f t="shared" si="40"/>
        <v>705</v>
      </c>
      <c r="M396" s="25">
        <f t="shared" si="41"/>
        <v>684</v>
      </c>
    </row>
    <row r="397" spans="1:13" x14ac:dyDescent="0.25">
      <c r="A397" s="13">
        <v>706</v>
      </c>
      <c r="B397" s="5">
        <v>395</v>
      </c>
      <c r="C397" s="5">
        <v>684</v>
      </c>
      <c r="D397" s="4" t="str">
        <f>VLOOKUP(A397,'ESO zone names'!$A$2:$F$9999,4,FALSE)</f>
        <v>Das alte Orsinium</v>
      </c>
      <c r="E397" s="4" t="str">
        <f>VLOOKUP(A397,'ESO zone names'!$A$2:$F$9999,5,FALSE)</f>
        <v>Old Orsinium</v>
      </c>
      <c r="F397" s="4" t="str">
        <f>VLOOKUP(A397,'ESO zone names'!$A$2:$F$9999,6,FALSE)</f>
        <v>Orsinium-la-Vieille</v>
      </c>
      <c r="G397" s="3" t="e">
        <f t="array" ref="G397">IF(OR(EXACT(A397,VALUE('ESO Dungeon constants'!$I$3:$I$100))),"X","")</f>
        <v>#VALUE!</v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25">
        <f t="shared" si="40"/>
        <v>706</v>
      </c>
      <c r="M397" s="25">
        <f t="shared" si="41"/>
        <v>684</v>
      </c>
    </row>
    <row r="398" spans="1:13" x14ac:dyDescent="0.25">
      <c r="A398" s="13">
        <v>707</v>
      </c>
      <c r="B398" s="5">
        <v>396</v>
      </c>
      <c r="C398" s="5">
        <v>684</v>
      </c>
      <c r="D398" s="4" t="str">
        <f>VLOOKUP(A398,'ESO zone names'!$A$2:$F$9999,4,FALSE)</f>
        <v>Eisherz' Versteck</v>
      </c>
      <c r="E398" s="4" t="str">
        <f>VLOOKUP(A398,'ESO zone names'!$A$2:$F$9999,5,FALSE)</f>
        <v>Ice-Heart's Lair</v>
      </c>
      <c r="F398" s="4" t="str">
        <f>VLOOKUP(A398,'ESO zone names'!$A$2:$F$9999,6,FALSE)</f>
        <v>L’antre de Cœurgel</v>
      </c>
      <c r="G398" s="3" t="e">
        <f t="array" ref="G398">IF(OR(EXACT(A398,VALUE('ESO Dungeon constants'!$I$3:$I$100))),"X","")</f>
        <v>#VALUE!</v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25">
        <f t="shared" si="40"/>
        <v>707</v>
      </c>
      <c r="M398" s="25">
        <f t="shared" si="41"/>
        <v>684</v>
      </c>
    </row>
    <row r="399" spans="1:13" x14ac:dyDescent="0.25">
      <c r="A399" s="13">
        <v>708</v>
      </c>
      <c r="B399" s="5">
        <v>397</v>
      </c>
      <c r="C399" s="5">
        <v>684</v>
      </c>
      <c r="D399" s="4" t="str">
        <f>VLOOKUP(A399,'ESO zone names'!$A$2:$F$9999,4,FALSE)</f>
        <v>Die Tempelbibliothek</v>
      </c>
      <c r="E399" s="4" t="str">
        <f>VLOOKUP(A399,'ESO zone names'!$A$2:$F$9999,5,FALSE)</f>
        <v>Temple Library</v>
      </c>
      <c r="F399" s="4" t="str">
        <f>VLOOKUP(A399,'ESO zone names'!$A$2:$F$9999,6,FALSE)</f>
        <v>La Bibliothèque du temple</v>
      </c>
      <c r="G399" s="3" t="e">
        <f t="array" ref="G399">IF(OR(EXACT(A399,VALUE('ESO Dungeon constants'!$I$3:$I$100))),"X","")</f>
        <v>#VALUE!</v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25">
        <f t="shared" si="40"/>
        <v>708</v>
      </c>
      <c r="M399" s="25">
        <f t="shared" si="41"/>
        <v>684</v>
      </c>
    </row>
    <row r="400" spans="1:13" x14ac:dyDescent="0.25">
      <c r="A400" s="13">
        <v>710</v>
      </c>
      <c r="B400" s="5">
        <v>398</v>
      </c>
      <c r="C400" s="5">
        <v>684</v>
      </c>
      <c r="D400" s="4" t="str">
        <f>VLOOKUP(A400,'ESO zone names'!$A$2:$F$9999,4,FALSE)</f>
        <v>Das Gefängnis von Fharun</v>
      </c>
      <c r="E400" s="4" t="str">
        <f>VLOOKUP(A400,'ESO zone names'!$A$2:$F$9999,5,FALSE)</f>
        <v>Fharun Prison</v>
      </c>
      <c r="F400" s="4" t="str">
        <f>VLOOKUP(A400,'ESO zone names'!$A$2:$F$9999,6,FALSE)</f>
        <v>La Prison de Fharun</v>
      </c>
      <c r="G400" s="3" t="e">
        <f t="array" ref="G400">IF(OR(EXACT(A400,VALUE('ESO Dungeon constants'!$I$3:$I$100))),"X","")</f>
        <v>#VALUE!</v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25">
        <f t="shared" si="40"/>
        <v>710</v>
      </c>
      <c r="M400" s="25">
        <f t="shared" si="41"/>
        <v>684</v>
      </c>
    </row>
    <row r="401" spans="1:13" x14ac:dyDescent="0.25">
      <c r="A401" s="13">
        <v>711</v>
      </c>
      <c r="B401" s="5">
        <v>399</v>
      </c>
      <c r="C401" s="5">
        <v>684</v>
      </c>
      <c r="D401" s="4" t="str">
        <f>VLOOKUP(A401,'ESO zone names'!$A$2:$F$9999,4,FALSE)</f>
        <v>Tempelpfarrei</v>
      </c>
      <c r="E401" s="4" t="str">
        <f>VLOOKUP(A401,'ESO zone names'!$A$2:$F$9999,5,FALSE)</f>
        <v>Temple Rectory</v>
      </c>
      <c r="F401" s="4" t="str">
        <f>VLOOKUP(A401,'ESO zone names'!$A$2:$F$9999,6,FALSE)</f>
        <v>Le presbytère du Temple</v>
      </c>
      <c r="G401" s="3" t="e">
        <f t="array" ref="G401">IF(OR(EXACT(A401,VALUE('ESO Dungeon constants'!$I$3:$I$100))),"X","")</f>
        <v>#VALUE!</v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25">
        <f t="shared" si="40"/>
        <v>711</v>
      </c>
      <c r="M401" s="25">
        <f t="shared" si="41"/>
        <v>684</v>
      </c>
    </row>
    <row r="402" spans="1:13" x14ac:dyDescent="0.25">
      <c r="A402" s="13">
        <v>712</v>
      </c>
      <c r="B402" s="5">
        <v>400</v>
      </c>
      <c r="C402" s="5">
        <v>684</v>
      </c>
      <c r="D402" s="4" t="str">
        <f>VLOOKUP(A402,'ESO zone names'!$A$2:$F$9999,4,FALSE)</f>
        <v>Die Kammern der Loyalität</v>
      </c>
      <c r="E402" s="4" t="str">
        <f>VLOOKUP(A402,'ESO zone names'!$A$2:$F$9999,5,FALSE)</f>
        <v>Chambers of Loyalty</v>
      </c>
      <c r="F402" s="4" t="str">
        <f>VLOOKUP(A402,'ESO zone names'!$A$2:$F$9999,6,FALSE)</f>
        <v>Les chambres de la Loyauté</v>
      </c>
      <c r="G402" s="3" t="e">
        <f t="array" ref="G402">IF(OR(EXACT(A402,VALUE('ESO Dungeon constants'!$I$3:$I$100))),"X","")</f>
        <v>#VALUE!</v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25">
        <f t="shared" si="40"/>
        <v>712</v>
      </c>
      <c r="M402" s="25">
        <f t="shared" si="41"/>
        <v>684</v>
      </c>
    </row>
    <row r="403" spans="1:13" x14ac:dyDescent="0.25">
      <c r="A403" s="13">
        <v>715</v>
      </c>
      <c r="B403" s="5">
        <v>401</v>
      </c>
      <c r="C403" s="5">
        <v>684</v>
      </c>
      <c r="D403" s="4" t="str">
        <f>VLOOKUP(A403,'ESO zone names'!$A$2:$F$9999,4,FALSE)</f>
        <v>Das Heiligtum der Tüchtigkeit</v>
      </c>
      <c r="E403" s="4" t="str">
        <f>VLOOKUP(A403,'ESO zone names'!$A$2:$F$9999,5,FALSE)</f>
        <v>Sanctum of Prowess</v>
      </c>
      <c r="F403" s="4" t="str">
        <f>VLOOKUP(A403,'ESO zone names'!$A$2:$F$9999,6,FALSE)</f>
        <v>Le sanctuaire de la prouesse</v>
      </c>
      <c r="G403" s="3" t="e">
        <f t="array" ref="G403">IF(OR(EXACT(A403,VALUE('ESO Dungeon constants'!$I$3:$I$100))),"X","")</f>
        <v>#VALUE!</v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25">
        <f t="shared" si="40"/>
        <v>715</v>
      </c>
      <c r="M403" s="25">
        <f t="shared" si="41"/>
        <v>684</v>
      </c>
    </row>
    <row r="404" spans="1:13" x14ac:dyDescent="0.25">
      <c r="A404" s="13">
        <v>719</v>
      </c>
      <c r="B404" s="5">
        <v>402</v>
      </c>
      <c r="C404" s="5">
        <v>1011</v>
      </c>
      <c r="D404" s="4" t="str">
        <f>VLOOKUP(A404,'ESO zone names'!$A$2:$F$9999,4,FALSE)</f>
        <v>Der zeitlose Thronsaal</v>
      </c>
      <c r="E404" s="4" t="str">
        <f>VLOOKUP(A404,'ESO zone names'!$A$2:$F$9999,5,FALSE)</f>
        <v>Time-Lost Throne Room</v>
      </c>
      <c r="F404" s="4" t="str">
        <f>VLOOKUP(A404,'ESO zone names'!$A$2:$F$9999,6,FALSE)</f>
        <v>Salle du trône perdue dans le temps</v>
      </c>
      <c r="G404" s="3" t="e">
        <f t="array" ref="G404">IF(OR(EXACT(A404,VALUE('ESO Dungeon constants'!$I$3:$I$100))),"X","")</f>
        <v>#VALUE!</v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25">
        <f t="shared" si="40"/>
        <v>719</v>
      </c>
      <c r="M404" s="25">
        <f t="shared" si="41"/>
        <v>1011</v>
      </c>
    </row>
    <row r="405" spans="1:13" x14ac:dyDescent="0.25">
      <c r="A405" s="13">
        <v>723</v>
      </c>
      <c r="B405" s="5">
        <v>403</v>
      </c>
      <c r="C405" s="5">
        <v>199</v>
      </c>
      <c r="D405" s="4" t="str">
        <f>VLOOKUP(A405,'ESO zone names'!$A$2:$F$9999,4,FALSE)</f>
        <v>Herzenskummer</v>
      </c>
      <c r="E405" s="4" t="str">
        <f>VLOOKUP(A405,'ESO zone names'!$A$2:$F$9999,5,FALSE)</f>
        <v>Heart's Grief</v>
      </c>
      <c r="F405" s="4" t="str">
        <f>VLOOKUP(A405,'ESO zone names'!$A$2:$F$9999,6,FALSE)</f>
        <v>La Peine de cœur</v>
      </c>
      <c r="G405" s="3" t="e">
        <f t="array" ref="G405">IF(OR(EXACT(A405,VALUE('ESO Dungeon constants'!$I$3:$I$100))),"X","")</f>
        <v>#VALUE!</v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25">
        <f t="shared" si="40"/>
        <v>723</v>
      </c>
      <c r="M405" s="25">
        <f t="shared" si="41"/>
        <v>199</v>
      </c>
    </row>
    <row r="406" spans="1:13" x14ac:dyDescent="0.25">
      <c r="A406" s="13">
        <v>724</v>
      </c>
      <c r="B406" s="5">
        <v>404</v>
      </c>
      <c r="C406" s="5">
        <v>684</v>
      </c>
      <c r="D406" s="4" t="str">
        <f>VLOOKUP(A406,'ESO zone names'!$A$2:$F$9999,4,FALSE)</f>
        <v>Der Kummer</v>
      </c>
      <c r="E406" s="4" t="str">
        <f>VLOOKUP(A406,'ESO zone names'!$A$2:$F$9999,5,FALSE)</f>
        <v>Sorrow</v>
      </c>
      <c r="F406" s="4" t="str">
        <f>VLOOKUP(A406,'ESO zone names'!$A$2:$F$9999,6,FALSE)</f>
        <v>Chagrin</v>
      </c>
      <c r="G406" s="3" t="e">
        <f t="array" ref="G406">IF(OR(EXACT(A406,VALUE('ESO Dungeon constants'!$I$3:$I$100))),"X","")</f>
        <v>#VALUE!</v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25">
        <f t="shared" si="40"/>
        <v>724</v>
      </c>
      <c r="M406" s="25">
        <f t="shared" si="41"/>
        <v>684</v>
      </c>
    </row>
    <row r="407" spans="1:13" x14ac:dyDescent="0.25">
      <c r="A407" s="13">
        <v>725</v>
      </c>
      <c r="B407" s="5">
        <v>405</v>
      </c>
      <c r="C407" s="5">
        <v>816</v>
      </c>
      <c r="D407" s="4" t="str">
        <f>VLOOKUP(A407,'ESO zone names'!$A$2:$F$9999,4,FALSE)</f>
        <v>Schlund von Lorkhaj</v>
      </c>
      <c r="E407" s="4" t="str">
        <f>VLOOKUP(A407,'ESO zone names'!$A$2:$F$9999,5,FALSE)</f>
        <v>Maw of Lorkhaj</v>
      </c>
      <c r="F407" s="4" t="str">
        <f>VLOOKUP(A407,'ESO zone names'!$A$2:$F$9999,6,FALSE)</f>
        <v>La Gueule de Lorkhaj</v>
      </c>
      <c r="G407" s="3" t="e">
        <f t="array" ref="G407">IF(OR(EXACT(A407,VALUE('ESO Dungeon constants'!$I$3:$I$100))),"X","")</f>
        <v>#VALUE!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25">
        <f t="shared" si="40"/>
        <v>725</v>
      </c>
      <c r="M407" s="25">
        <f t="shared" si="41"/>
        <v>816</v>
      </c>
    </row>
    <row r="408" spans="1:13" x14ac:dyDescent="0.25">
      <c r="A408" s="13">
        <v>726</v>
      </c>
      <c r="B408" s="5">
        <v>406</v>
      </c>
      <c r="C408" s="5">
        <v>726</v>
      </c>
      <c r="D408" s="4" t="str">
        <f>VLOOKUP(A408,'ESO zone names'!$A$2:$F$9999,4,FALSE)</f>
        <v>Trübmoor</v>
      </c>
      <c r="E408" s="4" t="str">
        <f>VLOOKUP(A408,'ESO zone names'!$A$2:$F$9999,5,FALSE)</f>
        <v>Murkmire</v>
      </c>
      <c r="F408" s="4" t="str">
        <f>VLOOKUP(A408,'ESO zone names'!$A$2:$F$9999,6,FALSE)</f>
        <v>Tourbevase</v>
      </c>
      <c r="G408" s="3" t="e">
        <f t="array" ref="G408">IF(OR(EXACT(A408,VALUE('ESO Dungeon constants'!$I$3:$I$100))),"X","")</f>
        <v>#VALUE!</v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25">
        <f t="shared" si="40"/>
        <v>726</v>
      </c>
      <c r="M408" s="25">
        <f t="shared" si="41"/>
        <v>726</v>
      </c>
    </row>
    <row r="409" spans="1:13" x14ac:dyDescent="0.25">
      <c r="A409" s="13">
        <v>745</v>
      </c>
      <c r="B409" s="5">
        <v>407</v>
      </c>
      <c r="C409" s="5">
        <v>41</v>
      </c>
      <c r="D409" s="4" t="str">
        <f>VLOOKUP(A409,'ESO zone names'!$A$2:$F$9999,4,FALSE)</f>
        <v>Der Kohlenkamm</v>
      </c>
      <c r="E409" s="4" t="str">
        <f>VLOOKUP(A409,'ESO zone names'!$A$2:$F$9999,5,FALSE)</f>
        <v>Charred Ridge</v>
      </c>
      <c r="F409" s="4" t="str">
        <f>VLOOKUP(A409,'ESO zone names'!$A$2:$F$9999,6,FALSE)</f>
        <v>La Corniche calcinée</v>
      </c>
      <c r="G409" s="3" t="e">
        <f t="array" ref="G409">IF(OR(EXACT(A409,VALUE('ESO Dungeon constants'!$I$3:$I$100))),"X","")</f>
        <v>#VALUE!</v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25">
        <f t="shared" si="40"/>
        <v>745</v>
      </c>
      <c r="M409" s="25">
        <f t="shared" si="41"/>
        <v>41</v>
      </c>
    </row>
    <row r="410" spans="1:13" x14ac:dyDescent="0.25">
      <c r="A410" s="13">
        <v>746</v>
      </c>
      <c r="B410" s="5">
        <v>408</v>
      </c>
      <c r="C410" s="5">
        <v>381</v>
      </c>
      <c r="D410" s="4" t="str">
        <f>VLOOKUP(A410,'ESO zone names'!$A$2:$F$9999,4,FALSE)</f>
        <v>Der Vulkhelwacht-Unterschlupf</v>
      </c>
      <c r="E410" s="4" t="str">
        <f>VLOOKUP(A410,'ESO zone names'!$A$2:$F$9999,5,FALSE)</f>
        <v>Vulkhel Guard Outlaws Refuge</v>
      </c>
      <c r="F410" s="4" t="str">
        <f>VLOOKUP(A410,'ESO zone names'!$A$2:$F$9999,6,FALSE)</f>
        <v>Le Refuge de hors-la-loi du Guet de Vulkhel</v>
      </c>
      <c r="G410" s="3" t="e">
        <f t="array" ref="G410">IF(OR(EXACT(A410,VALUE('ESO Dungeon constants'!$I$3:$I$100))),"X","")</f>
        <v>#VALUE!</v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25">
        <f t="shared" si="40"/>
        <v>746</v>
      </c>
      <c r="M410" s="25">
        <f t="shared" si="41"/>
        <v>381</v>
      </c>
    </row>
    <row r="411" spans="1:13" x14ac:dyDescent="0.25">
      <c r="A411" s="13">
        <v>747</v>
      </c>
      <c r="B411" s="5">
        <v>409</v>
      </c>
      <c r="C411" s="5">
        <v>383</v>
      </c>
      <c r="D411" s="4" t="str">
        <f>VLOOKUP(A411,'ESO zone names'!$A$2:$F$9999,4,FALSE)</f>
        <v>Der Eldenwurz-Unterschlupf</v>
      </c>
      <c r="E411" s="4" t="str">
        <f>VLOOKUP(A411,'ESO zone names'!$A$2:$F$9999,5,FALSE)</f>
        <v>Elden Root Outlaws Refuge</v>
      </c>
      <c r="F411" s="4" t="str">
        <f>VLOOKUP(A411,'ESO zone names'!$A$2:$F$9999,6,FALSE)</f>
        <v>Le Refuge de hors-la-loi de Faneracine</v>
      </c>
      <c r="G411" s="3" t="e">
        <f t="array" ref="G411">IF(OR(EXACT(A411,VALUE('ESO Dungeon constants'!$I$3:$I$100))),"X","")</f>
        <v>#VALUE!</v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25">
        <f t="shared" si="40"/>
        <v>747</v>
      </c>
      <c r="M411" s="25">
        <f t="shared" si="41"/>
        <v>383</v>
      </c>
    </row>
    <row r="412" spans="1:13" x14ac:dyDescent="0.25">
      <c r="A412" s="13">
        <v>748</v>
      </c>
      <c r="B412" s="5">
        <v>410</v>
      </c>
      <c r="C412" s="5">
        <v>108</v>
      </c>
      <c r="D412" s="4" t="str">
        <f>VLOOKUP(A412,'ESO zone names'!$A$2:$F$9999,4,FALSE)</f>
        <v>Der Marbruk-Unterschlupf</v>
      </c>
      <c r="E412" s="4" t="str">
        <f>VLOOKUP(A412,'ESO zone names'!$A$2:$F$9999,5,FALSE)</f>
        <v>Marbruk Outlaws Refuge</v>
      </c>
      <c r="F412" s="4" t="str">
        <f>VLOOKUP(A412,'ESO zone names'!$A$2:$F$9999,6,FALSE)</f>
        <v>Le Refuge de hors-la-loi de Marbruk</v>
      </c>
      <c r="G412" s="3" t="e">
        <f t="array" ref="G412">IF(OR(EXACT(A412,VALUE('ESO Dungeon constants'!$I$3:$I$100))),"X","")</f>
        <v>#VALUE!</v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25">
        <f t="shared" si="40"/>
        <v>748</v>
      </c>
      <c r="M412" s="25">
        <f t="shared" si="41"/>
        <v>108</v>
      </c>
    </row>
    <row r="413" spans="1:13" x14ac:dyDescent="0.25">
      <c r="A413" s="13">
        <v>749</v>
      </c>
      <c r="B413" s="5">
        <v>411</v>
      </c>
      <c r="C413" s="5">
        <v>58</v>
      </c>
      <c r="D413" s="4" t="str">
        <f>VLOOKUP(A413,'ESO zone names'!$A$2:$F$9999,4,FALSE)</f>
        <v>Der Velynhafen-Unterschlupf</v>
      </c>
      <c r="E413" s="4" t="str">
        <f>VLOOKUP(A413,'ESO zone names'!$A$2:$F$9999,5,FALSE)</f>
        <v>Velyn Harbor Outlaws Refuge</v>
      </c>
      <c r="F413" s="4" t="str">
        <f>VLOOKUP(A413,'ESO zone names'!$A$2:$F$9999,6,FALSE)</f>
        <v>Le Refuge de hors-la-loi de Port Vélyn</v>
      </c>
      <c r="G413" s="3" t="e">
        <f t="array" ref="G413">IF(OR(EXACT(A413,VALUE('ESO Dungeon constants'!$I$3:$I$100))),"X","")</f>
        <v>#VALUE!</v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25">
        <f t="shared" si="40"/>
        <v>749</v>
      </c>
      <c r="M413" s="25">
        <f t="shared" si="41"/>
        <v>58</v>
      </c>
    </row>
    <row r="414" spans="1:13" x14ac:dyDescent="0.25">
      <c r="A414" s="13">
        <v>750</v>
      </c>
      <c r="B414" s="5">
        <v>412</v>
      </c>
      <c r="C414" s="5">
        <v>382</v>
      </c>
      <c r="D414" s="4" t="str">
        <f>VLOOKUP(A414,'ESO zone names'!$A$2:$F$9999,4,FALSE)</f>
        <v>Der Knurr'kha-Unterschlupf</v>
      </c>
      <c r="E414" s="4" t="str">
        <f>VLOOKUP(A414,'ESO zone names'!$A$2:$F$9999,5,FALSE)</f>
        <v>Rawl'kha Outlaws Refuge</v>
      </c>
      <c r="F414" s="4" t="str">
        <f>VLOOKUP(A414,'ESO zone names'!$A$2:$F$9999,6,FALSE)</f>
        <v>Le Refuge de hors-la-loi de Rawl'kha</v>
      </c>
      <c r="G414" s="3" t="e">
        <f t="array" ref="G414">IF(OR(EXACT(A414,VALUE('ESO Dungeon constants'!$I$3:$I$100))),"X","")</f>
        <v>#VALUE!</v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25">
        <f t="shared" si="40"/>
        <v>750</v>
      </c>
      <c r="M414" s="25">
        <f t="shared" si="41"/>
        <v>382</v>
      </c>
    </row>
    <row r="415" spans="1:13" x14ac:dyDescent="0.25">
      <c r="A415" s="13">
        <v>751</v>
      </c>
      <c r="B415" s="5">
        <v>413</v>
      </c>
      <c r="C415" s="5">
        <v>888</v>
      </c>
      <c r="D415" s="4" t="str">
        <f>VLOOKUP(A415,'ESO zone names'!$A$2:$F$9999,4,FALSE)</f>
        <v>Der Belkarth-Unterschlupf</v>
      </c>
      <c r="E415" s="4" t="str">
        <f>VLOOKUP(A415,'ESO zone names'!$A$2:$F$9999,5,FALSE)</f>
        <v>Belkarth Outlaws Refuge</v>
      </c>
      <c r="F415" s="4" t="str">
        <f>VLOOKUP(A415,'ESO zone names'!$A$2:$F$9999,6,FALSE)</f>
        <v>Le Refuge de hors-la-loi de Belkarth</v>
      </c>
      <c r="G415" s="3" t="e">
        <f t="array" ref="G415">IF(OR(EXACT(A415,VALUE('ESO Dungeon constants'!$I$3:$I$100))),"X","")</f>
        <v>#VALUE!</v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25">
        <f t="shared" si="40"/>
        <v>751</v>
      </c>
      <c r="M415" s="25">
        <f t="shared" si="41"/>
        <v>888</v>
      </c>
    </row>
    <row r="416" spans="1:13" x14ac:dyDescent="0.25">
      <c r="A416" s="13">
        <v>752</v>
      </c>
      <c r="B416" s="5">
        <v>414</v>
      </c>
      <c r="C416" s="5">
        <v>19</v>
      </c>
      <c r="D416" s="4" t="str">
        <f>VLOOKUP(A416,'ESO zone names'!$A$2:$F$9999,4,FALSE)</f>
        <v>Der Wegesruh-Unterschlupf</v>
      </c>
      <c r="E416" s="4" t="str">
        <f>VLOOKUP(A416,'ESO zone names'!$A$2:$F$9999,5,FALSE)</f>
        <v>Wayrest Outlaws Refuge</v>
      </c>
      <c r="F416" s="4" t="str">
        <f>VLOOKUP(A416,'ESO zone names'!$A$2:$F$9999,6,FALSE)</f>
        <v>Le Refuge de hors-la-loi d'Haltevoie</v>
      </c>
      <c r="G416" s="3" t="e">
        <f t="array" ref="G416">IF(OR(EXACT(A416,VALUE('ESO Dungeon constants'!$I$3:$I$100))),"X","")</f>
        <v>#VALUE!</v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25">
        <f t="shared" si="40"/>
        <v>752</v>
      </c>
      <c r="M416" s="25">
        <f t="shared" si="41"/>
        <v>19</v>
      </c>
    </row>
    <row r="417" spans="1:13" x14ac:dyDescent="0.25">
      <c r="A417" s="13">
        <v>753</v>
      </c>
      <c r="B417" s="5">
        <v>415</v>
      </c>
      <c r="C417" s="5">
        <v>3</v>
      </c>
      <c r="D417" s="4" t="str">
        <f>VLOOKUP(A417,'ESO zone names'!$A$2:$F$9999,4,FALSE)</f>
        <v>Der Dolchsturz-Unterschlupf</v>
      </c>
      <c r="E417" s="4" t="str">
        <f>VLOOKUP(A417,'ESO zone names'!$A$2:$F$9999,5,FALSE)</f>
        <v>Daggerfall Outlaws Refuge</v>
      </c>
      <c r="F417" s="4" t="str">
        <f>VLOOKUP(A417,'ESO zone names'!$A$2:$F$9999,6,FALSE)</f>
        <v>Le Refuge de hors-la-loi de Daguefilante</v>
      </c>
      <c r="G417" s="3" t="e">
        <f t="array" ref="G417">IF(OR(EXACT(A417,VALUE('ESO Dungeon constants'!$I$3:$I$100))),"X","")</f>
        <v>#VALUE!</v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25">
        <f t="shared" si="40"/>
        <v>753</v>
      </c>
      <c r="M417" s="25">
        <f t="shared" si="41"/>
        <v>3</v>
      </c>
    </row>
    <row r="418" spans="1:13" x14ac:dyDescent="0.25">
      <c r="A418" s="13">
        <v>754</v>
      </c>
      <c r="B418" s="5">
        <v>416</v>
      </c>
      <c r="C418" s="5">
        <v>92</v>
      </c>
      <c r="D418" s="4" t="str">
        <f>VLOOKUP(A418,'ESO zone names'!$A$2:$F$9999,4,FALSE)</f>
        <v>Der Immerfort-Unterschlupf</v>
      </c>
      <c r="E418" s="4" t="str">
        <f>VLOOKUP(A418,'ESO zone names'!$A$2:$F$9999,5,FALSE)</f>
        <v>Evermore Outlaws Refuge</v>
      </c>
      <c r="F418" s="4" t="str">
        <f>VLOOKUP(A418,'ESO zone names'!$A$2:$F$9999,6,FALSE)</f>
        <v>Le Refuge de hors-la-loi d'Abondance</v>
      </c>
      <c r="G418" s="3" t="e">
        <f t="array" ref="G418">IF(OR(EXACT(A418,VALUE('ESO Dungeon constants'!$I$3:$I$100))),"X","")</f>
        <v>#VALUE!</v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25">
        <f t="shared" si="40"/>
        <v>754</v>
      </c>
      <c r="M418" s="25">
        <f t="shared" si="41"/>
        <v>92</v>
      </c>
    </row>
    <row r="419" spans="1:13" x14ac:dyDescent="0.25">
      <c r="A419" s="13">
        <v>755</v>
      </c>
      <c r="B419" s="5">
        <v>417</v>
      </c>
      <c r="C419" s="5">
        <v>20</v>
      </c>
      <c r="D419" s="4" t="str">
        <f>VLOOKUP(A419,'ESO zone names'!$A$2:$F$9999,4,FALSE)</f>
        <v>Der Schornhelm-Unterschlupf</v>
      </c>
      <c r="E419" s="4" t="str">
        <f>VLOOKUP(A419,'ESO zone names'!$A$2:$F$9999,5,FALSE)</f>
        <v>Shornhelm Outlaws Refuge</v>
      </c>
      <c r="F419" s="4" t="str">
        <f>VLOOKUP(A419,'ESO zone names'!$A$2:$F$9999,6,FALSE)</f>
        <v>Le Refuge de hors-la-loi de Taillemont</v>
      </c>
      <c r="G419" s="3" t="e">
        <f t="array" ref="G419">IF(OR(EXACT(A419,VALUE('ESO Dungeon constants'!$I$3:$I$100))),"X","")</f>
        <v>#VALUE!</v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25">
        <f t="shared" si="40"/>
        <v>755</v>
      </c>
      <c r="M419" s="25">
        <f t="shared" si="41"/>
        <v>20</v>
      </c>
    </row>
    <row r="420" spans="1:13" x14ac:dyDescent="0.25">
      <c r="A420" s="13">
        <v>756</v>
      </c>
      <c r="B420" s="5">
        <v>418</v>
      </c>
      <c r="C420" s="5">
        <v>104</v>
      </c>
      <c r="D420" s="4" t="str">
        <f>VLOOKUP(A420,'ESO zone names'!$A$2:$F$9999,4,FALSE)</f>
        <v>Der Schildwacht-Unterschlupf</v>
      </c>
      <c r="E420" s="4" t="str">
        <f>VLOOKUP(A420,'ESO zone names'!$A$2:$F$9999,5,FALSE)</f>
        <v>Sentinel Outlaws Refuge</v>
      </c>
      <c r="F420" s="4" t="str">
        <f>VLOOKUP(A420,'ESO zone names'!$A$2:$F$9999,6,FALSE)</f>
        <v>Le Refuge de hors-la-loi de Sentinelle</v>
      </c>
      <c r="G420" s="3" t="e">
        <f t="array" ref="G420">IF(OR(EXACT(A420,VALUE('ESO Dungeon constants'!$I$3:$I$100))),"X","")</f>
        <v>#VALUE!</v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25">
        <f t="shared" si="40"/>
        <v>756</v>
      </c>
      <c r="M420" s="25">
        <f t="shared" si="41"/>
        <v>104</v>
      </c>
    </row>
    <row r="421" spans="1:13" x14ac:dyDescent="0.25">
      <c r="A421" s="13">
        <v>757</v>
      </c>
      <c r="B421" s="5">
        <v>419</v>
      </c>
      <c r="C421" s="5">
        <v>41</v>
      </c>
      <c r="D421" s="4" t="str">
        <f>VLOOKUP(A421,'ESO zone names'!$A$2:$F$9999,4,FALSE)</f>
        <v>Der Davons-Wacht-Unterschlupf</v>
      </c>
      <c r="E421" s="4" t="str">
        <f>VLOOKUP(A421,'ESO zone names'!$A$2:$F$9999,5,FALSE)</f>
        <v>Davon's Watch Outlaws Refuge</v>
      </c>
      <c r="F421" s="4" t="str">
        <f>VLOOKUP(A421,'ESO zone names'!$A$2:$F$9999,6,FALSE)</f>
        <v>Le Refuge de hors-la-loi du Guet de Davon</v>
      </c>
      <c r="G421" s="3" t="e">
        <f t="array" ref="G421">IF(OR(EXACT(A421,VALUE('ESO Dungeon constants'!$I$3:$I$100))),"X","")</f>
        <v>#VALUE!</v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25">
        <f t="shared" si="40"/>
        <v>757</v>
      </c>
      <c r="M421" s="25">
        <f t="shared" si="41"/>
        <v>41</v>
      </c>
    </row>
    <row r="422" spans="1:13" x14ac:dyDescent="0.25">
      <c r="A422" s="13">
        <v>758</v>
      </c>
      <c r="B422" s="5">
        <v>420</v>
      </c>
      <c r="C422" s="5">
        <v>101</v>
      </c>
      <c r="D422" s="4" t="str">
        <f>VLOOKUP(A422,'ESO zone names'!$A$2:$F$9999,4,FALSE)</f>
        <v>Der Windhelm-Unterschlupf</v>
      </c>
      <c r="E422" s="4" t="str">
        <f>VLOOKUP(A422,'ESO zone names'!$A$2:$F$9999,5,FALSE)</f>
        <v>Windhelm Outlaws Refuge</v>
      </c>
      <c r="F422" s="4" t="str">
        <f>VLOOKUP(A422,'ESO zone names'!$A$2:$F$9999,6,FALSE)</f>
        <v>Le Refuge de hors-la-loi de Vendeaume</v>
      </c>
      <c r="G422" s="3" t="e">
        <f t="array" ref="G422">IF(OR(EXACT(A422,VALUE('ESO Dungeon constants'!$I$3:$I$100))),"X","")</f>
        <v>#VALUE!</v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25">
        <f t="shared" si="40"/>
        <v>758</v>
      </c>
      <c r="M422" s="25">
        <f t="shared" si="41"/>
        <v>101</v>
      </c>
    </row>
    <row r="423" spans="1:13" x14ac:dyDescent="0.25">
      <c r="A423" s="13">
        <v>759</v>
      </c>
      <c r="B423" s="5">
        <v>421</v>
      </c>
      <c r="C423" s="5">
        <v>117</v>
      </c>
      <c r="D423" s="4" t="str">
        <f>VLOOKUP(A423,'ESO zone names'!$A$2:$F$9999,4,FALSE)</f>
        <v>Der Sturmfeste-Unterschlupf</v>
      </c>
      <c r="E423" s="4" t="str">
        <f>VLOOKUP(A423,'ESO zone names'!$A$2:$F$9999,5,FALSE)</f>
        <v>Stormhold Outlaws Refuge</v>
      </c>
      <c r="F423" s="4" t="str">
        <f>VLOOKUP(A423,'ESO zone names'!$A$2:$F$9999,6,FALSE)</f>
        <v>Le Refuge de hors-la-loi de Fort-tempête</v>
      </c>
      <c r="G423" s="3" t="e">
        <f t="array" ref="G423">IF(OR(EXACT(A423,VALUE('ESO Dungeon constants'!$I$3:$I$100))),"X","")</f>
        <v>#VALUE!</v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25">
        <f t="shared" si="40"/>
        <v>759</v>
      </c>
      <c r="M423" s="25">
        <f t="shared" si="41"/>
        <v>117</v>
      </c>
    </row>
    <row r="424" spans="1:13" x14ac:dyDescent="0.25">
      <c r="A424" s="13">
        <v>760</v>
      </c>
      <c r="B424" s="5">
        <v>422</v>
      </c>
      <c r="C424" s="5">
        <v>57</v>
      </c>
      <c r="D424" s="4" t="str">
        <f>VLOOKUP(A424,'ESO zone names'!$A$2:$F$9999,4,FALSE)</f>
        <v>Der Gramfeste-Unterschlupf</v>
      </c>
      <c r="E424" s="4" t="str">
        <f>VLOOKUP(A424,'ESO zone names'!$A$2:$F$9999,5,FALSE)</f>
        <v>Mournhold Outlaws Refuge</v>
      </c>
      <c r="F424" s="4" t="str">
        <f>VLOOKUP(A424,'ESO zone names'!$A$2:$F$9999,6,FALSE)</f>
        <v>Le Refuge de hors-la-loi de Longsanglot</v>
      </c>
      <c r="G424" s="3" t="e">
        <f t="array" ref="G424">IF(OR(EXACT(A424,VALUE('ESO Dungeon constants'!$I$3:$I$100))),"X","")</f>
        <v>#VALUE!</v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25">
        <f t="shared" si="40"/>
        <v>760</v>
      </c>
      <c r="M424" s="25">
        <f t="shared" si="41"/>
        <v>57</v>
      </c>
    </row>
    <row r="425" spans="1:13" x14ac:dyDescent="0.25">
      <c r="A425" s="13">
        <v>761</v>
      </c>
      <c r="B425" s="5">
        <v>423</v>
      </c>
      <c r="C425" s="5">
        <v>103</v>
      </c>
      <c r="D425" s="4" t="str">
        <f>VLOOKUP(A425,'ESO zone names'!$A$2:$F$9999,4,FALSE)</f>
        <v>Der Riften-Unterschlupf</v>
      </c>
      <c r="E425" s="4" t="str">
        <f>VLOOKUP(A425,'ESO zone names'!$A$2:$F$9999,5,FALSE)</f>
        <v>Riften Outlaws Refuge</v>
      </c>
      <c r="F425" s="4" t="str">
        <f>VLOOKUP(A425,'ESO zone names'!$A$2:$F$9999,6,FALSE)</f>
        <v>Le Refuge de hors-la-loi de Faillaise</v>
      </c>
      <c r="G425" s="3" t="e">
        <f t="array" ref="G425">IF(OR(EXACT(A425,VALUE('ESO Dungeon constants'!$I$3:$I$100))),"X","")</f>
        <v>#VALUE!</v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25">
        <f t="shared" si="40"/>
        <v>761</v>
      </c>
      <c r="M425" s="25">
        <f t="shared" si="41"/>
        <v>103</v>
      </c>
    </row>
    <row r="426" spans="1:13" x14ac:dyDescent="0.25">
      <c r="A426" s="13">
        <v>763</v>
      </c>
      <c r="B426" s="5">
        <v>424</v>
      </c>
      <c r="C426" s="5">
        <v>816</v>
      </c>
      <c r="D426" s="4" t="str">
        <f>VLOOKUP(A426,'ESO zone names'!$A$2:$F$9999,4,FALSE)</f>
        <v>Abgelegene Kanalisation</v>
      </c>
      <c r="E426" s="4" t="str">
        <f>VLOOKUP(A426,'ESO zone names'!$A$2:$F$9999,5,FALSE)</f>
        <v>Secluded Sewers</v>
      </c>
      <c r="F426" s="4" t="str">
        <f>VLOOKUP(A426,'ESO zone names'!$A$2:$F$9999,6,FALSE)</f>
        <v>Les Égouts reculés</v>
      </c>
      <c r="G426" s="3" t="e">
        <f t="array" ref="G426">IF(OR(EXACT(A426,VALUE('ESO Dungeon constants'!$I$3:$I$100))),"X","")</f>
        <v>#VALUE!</v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25">
        <f t="shared" si="40"/>
        <v>763</v>
      </c>
      <c r="M426" s="25">
        <f t="shared" si="41"/>
        <v>816</v>
      </c>
    </row>
    <row r="427" spans="1:13" x14ac:dyDescent="0.25">
      <c r="A427" s="13">
        <v>764</v>
      </c>
      <c r="B427" s="5">
        <v>425</v>
      </c>
      <c r="C427" s="5">
        <v>816</v>
      </c>
      <c r="D427" s="4" t="str">
        <f>VLOOKUP(A427,'ESO zone names'!$A$2:$F$9999,4,FALSE)</f>
        <v>Unterirdische Grabstätte</v>
      </c>
      <c r="E427" s="4" t="str">
        <f>VLOOKUP(A427,'ESO zone names'!$A$2:$F$9999,5,FALSE)</f>
        <v>Underground Sepulcher</v>
      </c>
      <c r="F427" s="4" t="str">
        <f>VLOOKUP(A427,'ESO zone names'!$A$2:$F$9999,6,FALSE)</f>
        <v>Sépulcre souterrain</v>
      </c>
      <c r="G427" s="3" t="e">
        <f t="array" ref="G427">IF(OR(EXACT(A427,VALUE('ESO Dungeon constants'!$I$3:$I$100))),"X","")</f>
        <v>#VALUE!</v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25">
        <f t="shared" si="40"/>
        <v>764</v>
      </c>
      <c r="M427" s="25">
        <f t="shared" si="41"/>
        <v>816</v>
      </c>
    </row>
    <row r="428" spans="1:13" x14ac:dyDescent="0.25">
      <c r="A428" s="13">
        <v>765</v>
      </c>
      <c r="B428" s="5">
        <v>426</v>
      </c>
      <c r="C428" s="5">
        <v>823</v>
      </c>
      <c r="D428" s="4" t="str">
        <f>VLOOKUP(A428,'ESO zone names'!$A$2:$F$9999,4,FALSE)</f>
        <v>Schmugglernest</v>
      </c>
      <c r="E428" s="4" t="str">
        <f>VLOOKUP(A428,'ESO zone names'!$A$2:$F$9999,5,FALSE)</f>
        <v>Smuggler's Den</v>
      </c>
      <c r="F428" s="4" t="str">
        <f>VLOOKUP(A428,'ESO zone names'!$A$2:$F$9999,6,FALSE)</f>
        <v>L’Antre des contrebandiers</v>
      </c>
      <c r="G428" s="3" t="e">
        <f t="array" ref="G428">IF(OR(EXACT(A428,VALUE('ESO Dungeon constants'!$I$3:$I$100))),"X","")</f>
        <v>#VALUE!</v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25">
        <f t="shared" si="40"/>
        <v>765</v>
      </c>
      <c r="M428" s="25">
        <f t="shared" si="41"/>
        <v>823</v>
      </c>
    </row>
    <row r="429" spans="1:13" x14ac:dyDescent="0.25">
      <c r="A429" s="13">
        <v>766</v>
      </c>
      <c r="B429" s="5">
        <v>427</v>
      </c>
      <c r="C429" s="5">
        <v>823</v>
      </c>
      <c r="D429" s="4" t="str">
        <f>VLOOKUP(A429,'ESO zone names'!$A$2:$F$9999,4,FALSE)</f>
        <v>Die Händlerbucht</v>
      </c>
      <c r="E429" s="4" t="str">
        <f>VLOOKUP(A429,'ESO zone names'!$A$2:$F$9999,5,FALSE)</f>
        <v>Trader's Cove</v>
      </c>
      <c r="F429" s="4" t="str">
        <f>VLOOKUP(A429,'ESO zone names'!$A$2:$F$9999,6,FALSE)</f>
        <v>La Crique du marchand</v>
      </c>
      <c r="G429" s="3" t="e">
        <f t="array" ref="G429">IF(OR(EXACT(A429,VALUE('ESO Dungeon constants'!$I$3:$I$100))),"X","")</f>
        <v>#VALUE!</v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25">
        <f t="shared" si="40"/>
        <v>766</v>
      </c>
      <c r="M429" s="25">
        <f t="shared" si="41"/>
        <v>823</v>
      </c>
    </row>
    <row r="430" spans="1:13" x14ac:dyDescent="0.25">
      <c r="A430" s="13">
        <v>767</v>
      </c>
      <c r="B430" s="5">
        <v>428</v>
      </c>
      <c r="C430" s="5">
        <v>816</v>
      </c>
      <c r="D430" s="4" t="str">
        <f>VLOOKUP(A430,'ESO zone names'!$A$2:$F$9999,4,FALSE)</f>
        <v>Die Todkuhlenhallen</v>
      </c>
      <c r="E430" s="4" t="str">
        <f>VLOOKUP(A430,'ESO zone names'!$A$2:$F$9999,5,FALSE)</f>
        <v>Deadhollow Halls</v>
      </c>
      <c r="F430" s="4" t="str">
        <f>VLOOKUP(A430,'ESO zone names'!$A$2:$F$9999,6,FALSE)</f>
        <v>Les Salles du Sépulcre</v>
      </c>
      <c r="G430" s="3" t="e">
        <f t="array" ref="G430">IF(OR(EXACT(A430,VALUE('ESO Dungeon constants'!$I$3:$I$100))),"X","")</f>
        <v>#VALUE!</v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25">
        <f t="shared" si="40"/>
        <v>767</v>
      </c>
      <c r="M430" s="25">
        <f t="shared" si="41"/>
        <v>816</v>
      </c>
    </row>
    <row r="431" spans="1:13" x14ac:dyDescent="0.25">
      <c r="A431" s="13">
        <v>769</v>
      </c>
      <c r="B431" s="5">
        <v>429</v>
      </c>
      <c r="C431" s="5">
        <v>823</v>
      </c>
      <c r="D431" s="4" t="str">
        <f>VLOOKUP(A431,'ESO zone names'!$A$2:$F$9999,4,FALSE)</f>
        <v>Kanalbehausung</v>
      </c>
      <c r="E431" s="4" t="str">
        <f>VLOOKUP(A431,'ESO zone names'!$A$2:$F$9999,5,FALSE)</f>
        <v>Sewer Tenement</v>
      </c>
      <c r="F431" s="4" t="str">
        <f>VLOOKUP(A431,'ESO zone names'!$A$2:$F$9999,6,FALSE)</f>
        <v>Le Bidonville des égouts</v>
      </c>
      <c r="G431" s="3" t="e">
        <f t="array" ref="G431">IF(OR(EXACT(A431,VALUE('ESO Dungeon constants'!$I$3:$I$100))),"X","")</f>
        <v>#VALUE!</v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25">
        <f t="shared" si="40"/>
        <v>769</v>
      </c>
      <c r="M431" s="25">
        <f t="shared" si="41"/>
        <v>823</v>
      </c>
    </row>
    <row r="432" spans="1:13" x14ac:dyDescent="0.25">
      <c r="A432" s="13">
        <v>770</v>
      </c>
      <c r="B432" s="5">
        <v>430</v>
      </c>
      <c r="C432" s="5">
        <v>816</v>
      </c>
      <c r="D432" s="4" t="str">
        <f>VLOOKUP(A432,'ESO zone names'!$A$2:$F$9999,4,FALSE)</f>
        <v>Das Versteck</v>
      </c>
      <c r="E432" s="4" t="str">
        <f>VLOOKUP(A432,'ESO zone names'!$A$2:$F$9999,5,FALSE)</f>
        <v>The Hideaway</v>
      </c>
      <c r="F432" s="4" t="str">
        <f>VLOOKUP(A432,'ESO zone names'!$A$2:$F$9999,6,FALSE)</f>
        <v>La Cachette</v>
      </c>
      <c r="G432" s="3" t="e">
        <f t="array" ref="G432">IF(OR(EXACT(A432,VALUE('ESO Dungeon constants'!$I$3:$I$100))),"X","")</f>
        <v>#VALUE!</v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25">
        <f t="shared" si="40"/>
        <v>770</v>
      </c>
      <c r="M432" s="25">
        <f t="shared" si="41"/>
        <v>816</v>
      </c>
    </row>
    <row r="433" spans="1:13" x14ac:dyDescent="0.25">
      <c r="A433" s="13">
        <v>771</v>
      </c>
      <c r="B433" s="5">
        <v>431</v>
      </c>
      <c r="C433" s="5">
        <v>816</v>
      </c>
      <c r="D433" s="4" t="str">
        <f>VLOOKUP(A433,'ESO zone names'!$A$2:$F$9999,4,FALSE)</f>
        <v>Die funkelnde Grotte</v>
      </c>
      <c r="E433" s="4" t="str">
        <f>VLOOKUP(A433,'ESO zone names'!$A$2:$F$9999,5,FALSE)</f>
        <v>Glittering Grotto</v>
      </c>
      <c r="F433" s="4" t="str">
        <f>VLOOKUP(A433,'ESO zone names'!$A$2:$F$9999,6,FALSE)</f>
        <v>La grotte scintillante</v>
      </c>
      <c r="G433" s="3" t="e">
        <f t="array" ref="G433">IF(OR(EXACT(A433,VALUE('ESO Dungeon constants'!$I$3:$I$100))),"X","")</f>
        <v>#VALUE!</v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25">
        <f t="shared" si="40"/>
        <v>771</v>
      </c>
      <c r="M433" s="25">
        <f t="shared" si="41"/>
        <v>816</v>
      </c>
    </row>
    <row r="434" spans="1:13" x14ac:dyDescent="0.25">
      <c r="A434" s="13">
        <v>773</v>
      </c>
      <c r="B434" s="5">
        <v>432</v>
      </c>
      <c r="C434" s="5">
        <v>117</v>
      </c>
      <c r="D434" s="4" t="str">
        <f>VLOOKUP(A434,'ESO zone names'!$A$2:$F$9999,4,FALSE)</f>
        <v>Die Kaltblutkaverne</v>
      </c>
      <c r="E434" s="4" t="str">
        <f>VLOOKUP(A434,'ESO zone names'!$A$2:$F$9999,5,FALSE)</f>
        <v>Cold-Blood Cavern</v>
      </c>
      <c r="F434" s="4" t="str">
        <f>VLOOKUP(A434,'ESO zone names'!$A$2:$F$9999,6,FALSE)</f>
        <v>La caverne du Sang-froid</v>
      </c>
      <c r="G434" s="3" t="e">
        <f t="array" ref="G434">IF(OR(EXACT(A434,VALUE('ESO Dungeon constants'!$I$3:$I$100))),"X","")</f>
        <v>#VALUE!</v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25">
        <f t="shared" si="40"/>
        <v>773</v>
      </c>
      <c r="M434" s="25">
        <f t="shared" si="41"/>
        <v>117</v>
      </c>
    </row>
    <row r="435" spans="1:13" x14ac:dyDescent="0.25">
      <c r="A435" s="13">
        <v>774</v>
      </c>
      <c r="B435" s="5">
        <v>433</v>
      </c>
      <c r="C435" s="5">
        <v>1086</v>
      </c>
      <c r="D435" s="4" t="str">
        <f>VLOOKUP(A435,'ESO zone names'!$A$2:$F$9999,4,FALSE)</f>
        <v>Zuckerschlingers Versteck</v>
      </c>
      <c r="E435" s="4" t="str">
        <f>VLOOKUP(A435,'ESO zone names'!$A$2:$F$9999,5,FALSE)</f>
        <v>Sugar-Slinger's Den</v>
      </c>
      <c r="F435" s="4" t="str">
        <f>VLOOKUP(A435,'ESO zone names'!$A$2:$F$9999,6,FALSE)</f>
        <v>L’antre de Lance-sucre</v>
      </c>
      <c r="G435" s="3" t="e">
        <f t="array" ref="G435">IF(OR(EXACT(A435,VALUE('ESO Dungeon constants'!$I$3:$I$100))),"X","")</f>
        <v>#VALUE!</v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25">
        <f t="shared" si="40"/>
        <v>774</v>
      </c>
      <c r="M435" s="25">
        <f t="shared" si="41"/>
        <v>1086</v>
      </c>
    </row>
    <row r="436" spans="1:13" x14ac:dyDescent="0.25">
      <c r="A436" s="13">
        <v>775</v>
      </c>
      <c r="B436" s="5">
        <v>434</v>
      </c>
      <c r="C436" s="5">
        <v>775</v>
      </c>
      <c r="D436" s="4" t="str">
        <f>VLOOKUP(A436,'ESO zone names'!$A$2:$F$9999,4,FALSE)</f>
        <v>Bandit 14</v>
      </c>
      <c r="E436" s="4" t="str">
        <f>VLOOKUP(A436,'ESO zone names'!$A$2:$F$9999,5,FALSE)</f>
        <v>Bandit 14</v>
      </c>
      <c r="F436" s="4" t="str">
        <f>VLOOKUP(A436,'ESO zone names'!$A$2:$F$9999,6,FALSE)</f>
        <v>Bandit 14</v>
      </c>
      <c r="G436" s="3" t="e">
        <f t="array" ref="G436">IF(OR(EXACT(A436,VALUE('ESO Dungeon constants'!$I$3:$I$100))),"X","")</f>
        <v>#VALUE!</v>
      </c>
      <c r="H436" s="3" t="str">
        <f t="shared" si="36"/>
        <v>X</v>
      </c>
      <c r="I436" s="3" t="str">
        <f t="shared" si="37"/>
        <v/>
      </c>
      <c r="J436" s="3" t="str">
        <f t="shared" si="38"/>
        <v/>
      </c>
      <c r="K436" s="3" t="str">
        <f t="shared" si="39"/>
        <v/>
      </c>
      <c r="L436" s="25">
        <f t="shared" si="40"/>
        <v>775</v>
      </c>
      <c r="M436" s="25">
        <f t="shared" si="41"/>
        <v>775</v>
      </c>
    </row>
    <row r="437" spans="1:13" x14ac:dyDescent="0.25">
      <c r="A437" s="13">
        <v>776</v>
      </c>
      <c r="B437" s="5">
        <v>435</v>
      </c>
      <c r="C437" s="5">
        <v>776</v>
      </c>
      <c r="D437" s="4" t="str">
        <f>VLOOKUP(A437,'ESO zone names'!$A$2:$F$9999,4,FALSE)</f>
        <v>Bandit 15</v>
      </c>
      <c r="E437" s="4" t="str">
        <f>VLOOKUP(A437,'ESO zone names'!$A$2:$F$9999,5,FALSE)</f>
        <v>Bandit 15</v>
      </c>
      <c r="F437" s="4" t="str">
        <f>VLOOKUP(A437,'ESO zone names'!$A$2:$F$9999,6,FALSE)</f>
        <v>Bandit 15</v>
      </c>
      <c r="G437" s="3" t="e">
        <f t="array" ref="G437">IF(OR(EXACT(A437,VALUE('ESO Dungeon constants'!$I$3:$I$100))),"X","")</f>
        <v>#VALUE!</v>
      </c>
      <c r="H437" s="3" t="str">
        <f t="shared" si="36"/>
        <v>X</v>
      </c>
      <c r="I437" s="3" t="str">
        <f t="shared" si="37"/>
        <v/>
      </c>
      <c r="J437" s="3" t="str">
        <f t="shared" si="38"/>
        <v/>
      </c>
      <c r="K437" s="3" t="str">
        <f t="shared" si="39"/>
        <v/>
      </c>
      <c r="L437" s="25">
        <f t="shared" si="40"/>
        <v>776</v>
      </c>
      <c r="M437" s="25">
        <f t="shared" si="41"/>
        <v>776</v>
      </c>
    </row>
    <row r="438" spans="1:13" x14ac:dyDescent="0.25">
      <c r="A438" s="13">
        <v>777</v>
      </c>
      <c r="B438" s="5">
        <v>436</v>
      </c>
      <c r="C438" s="5">
        <v>777</v>
      </c>
      <c r="D438" s="4" t="str">
        <f>VLOOKUP(A438,'ESO zone names'!$A$2:$F$9999,4,FALSE)</f>
        <v>Bandit 16</v>
      </c>
      <c r="E438" s="4" t="str">
        <f>VLOOKUP(A438,'ESO zone names'!$A$2:$F$9999,5,FALSE)</f>
        <v>Bandit 16</v>
      </c>
      <c r="F438" s="4" t="str">
        <f>VLOOKUP(A438,'ESO zone names'!$A$2:$F$9999,6,FALSE)</f>
        <v>Bandit 16</v>
      </c>
      <c r="G438" s="3" t="e">
        <f t="array" ref="G438">IF(OR(EXACT(A438,VALUE('ESO Dungeon constants'!$I$3:$I$100))),"X","")</f>
        <v>#VALUE!</v>
      </c>
      <c r="H438" s="3" t="str">
        <f t="shared" si="36"/>
        <v>X</v>
      </c>
      <c r="I438" s="3" t="str">
        <f t="shared" si="37"/>
        <v/>
      </c>
      <c r="J438" s="3" t="str">
        <f t="shared" si="38"/>
        <v/>
      </c>
      <c r="K438" s="3" t="str">
        <f t="shared" si="39"/>
        <v/>
      </c>
      <c r="L438" s="25">
        <f t="shared" si="40"/>
        <v>777</v>
      </c>
      <c r="M438" s="25">
        <f t="shared" si="41"/>
        <v>777</v>
      </c>
    </row>
    <row r="439" spans="1:13" x14ac:dyDescent="0.25">
      <c r="A439" s="13">
        <v>778</v>
      </c>
      <c r="B439" s="5">
        <v>437</v>
      </c>
      <c r="C439" s="5">
        <v>778</v>
      </c>
      <c r="D439" s="4" t="str">
        <f>VLOOKUP(A439,'ESO zone names'!$A$2:$F$9999,4,FALSE)</f>
        <v>Bandit 17</v>
      </c>
      <c r="E439" s="4" t="str">
        <f>VLOOKUP(A439,'ESO zone names'!$A$2:$F$9999,5,FALSE)</f>
        <v>Bandit 17</v>
      </c>
      <c r="F439" s="4" t="str">
        <f>VLOOKUP(A439,'ESO zone names'!$A$2:$F$9999,6,FALSE)</f>
        <v>Bandit 17</v>
      </c>
      <c r="G439" s="3" t="e">
        <f t="array" ref="G439">IF(OR(EXACT(A439,VALUE('ESO Dungeon constants'!$I$3:$I$100))),"X","")</f>
        <v>#VALUE!</v>
      </c>
      <c r="H439" s="3" t="str">
        <f t="shared" si="36"/>
        <v>X</v>
      </c>
      <c r="I439" s="3" t="str">
        <f t="shared" si="37"/>
        <v/>
      </c>
      <c r="J439" s="3" t="str">
        <f t="shared" si="38"/>
        <v/>
      </c>
      <c r="K439" s="3" t="str">
        <f t="shared" si="39"/>
        <v/>
      </c>
      <c r="L439" s="25">
        <f t="shared" si="40"/>
        <v>778</v>
      </c>
      <c r="M439" s="25">
        <f t="shared" si="41"/>
        <v>778</v>
      </c>
    </row>
    <row r="440" spans="1:13" x14ac:dyDescent="0.25">
      <c r="A440" s="13">
        <v>779</v>
      </c>
      <c r="B440" s="5">
        <v>438</v>
      </c>
      <c r="C440" s="5">
        <v>779</v>
      </c>
      <c r="D440" s="4" t="str">
        <f>VLOOKUP(A440,'ESO zone names'!$A$2:$F$9999,4,FALSE)</f>
        <v>Bandit 18</v>
      </c>
      <c r="E440" s="4" t="str">
        <f>VLOOKUP(A440,'ESO zone names'!$A$2:$F$9999,5,FALSE)</f>
        <v>Bandit 18</v>
      </c>
      <c r="F440" s="4" t="str">
        <f>VLOOKUP(A440,'ESO zone names'!$A$2:$F$9999,6,FALSE)</f>
        <v>Bandit 18</v>
      </c>
      <c r="G440" s="3" t="e">
        <f t="array" ref="G440">IF(OR(EXACT(A440,VALUE('ESO Dungeon constants'!$I$3:$I$100))),"X","")</f>
        <v>#VALUE!</v>
      </c>
      <c r="H440" s="3" t="str">
        <f t="shared" si="36"/>
        <v>X</v>
      </c>
      <c r="I440" s="3" t="str">
        <f t="shared" si="37"/>
        <v/>
      </c>
      <c r="J440" s="3" t="str">
        <f t="shared" si="38"/>
        <v/>
      </c>
      <c r="K440" s="3" t="str">
        <f t="shared" si="39"/>
        <v/>
      </c>
      <c r="L440" s="25">
        <f t="shared" si="40"/>
        <v>779</v>
      </c>
      <c r="M440" s="25">
        <f t="shared" si="41"/>
        <v>779</v>
      </c>
    </row>
    <row r="441" spans="1:13" x14ac:dyDescent="0.25">
      <c r="A441" s="13">
        <v>780</v>
      </c>
      <c r="B441" s="5">
        <v>439</v>
      </c>
      <c r="C441" s="5">
        <v>684</v>
      </c>
      <c r="D441" s="4" t="str">
        <f>VLOOKUP(A441,'ESO zone names'!$A$2:$F$9999,4,FALSE)</f>
        <v>Der Orsinium-Unterschlupf</v>
      </c>
      <c r="E441" s="4" t="str">
        <f>VLOOKUP(A441,'ESO zone names'!$A$2:$F$9999,5,FALSE)</f>
        <v>Orsinium Outlaws Refuge</v>
      </c>
      <c r="F441" s="4" t="str">
        <f>VLOOKUP(A441,'ESO zone names'!$A$2:$F$9999,6,FALSE)</f>
        <v>Le refuge de hors-la-loi d'Orsinium</v>
      </c>
      <c r="G441" s="3" t="e">
        <f t="array" ref="G441">IF(OR(EXACT(A441,VALUE('ESO Dungeon constants'!$I$3:$I$100))),"X","")</f>
        <v>#VALUE!</v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25">
        <f t="shared" si="40"/>
        <v>780</v>
      </c>
      <c r="M441" s="25">
        <f t="shared" si="41"/>
        <v>684</v>
      </c>
    </row>
    <row r="442" spans="1:13" x14ac:dyDescent="0.25">
      <c r="A442" s="13">
        <v>781</v>
      </c>
      <c r="B442" s="5">
        <v>440</v>
      </c>
      <c r="C442" s="5">
        <v>781</v>
      </c>
      <c r="D442" s="4" t="str">
        <f>VLOOKUP(A442,'ESO zone names'!$A$2:$F$9999,4,FALSE)</f>
        <v>Bandit 20</v>
      </c>
      <c r="E442" s="4" t="str">
        <f>VLOOKUP(A442,'ESO zone names'!$A$2:$F$9999,5,FALSE)</f>
        <v>Bandit 20</v>
      </c>
      <c r="F442" s="4" t="str">
        <f>VLOOKUP(A442,'ESO zone names'!$A$2:$F$9999,6,FALSE)</f>
        <v>Bandit 20</v>
      </c>
      <c r="G442" s="3" t="e">
        <f t="array" ref="G442">IF(OR(EXACT(A442,VALUE('ESO Dungeon constants'!$I$3:$I$100))),"X","")</f>
        <v>#VALUE!</v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25">
        <f t="shared" si="40"/>
        <v>781</v>
      </c>
      <c r="M442" s="25">
        <f t="shared" si="41"/>
        <v>781</v>
      </c>
    </row>
    <row r="443" spans="1:13" x14ac:dyDescent="0.25">
      <c r="A443" s="13">
        <v>782</v>
      </c>
      <c r="B443" s="5">
        <v>441</v>
      </c>
      <c r="C443" s="5">
        <v>782</v>
      </c>
      <c r="D443" s="4" t="str">
        <f>VLOOKUP(A443,'ESO zone names'!$A$2:$F$9999,4,FALSE)</f>
        <v>Bandit 21</v>
      </c>
      <c r="E443" s="4" t="str">
        <f>VLOOKUP(A443,'ESO zone names'!$A$2:$F$9999,5,FALSE)</f>
        <v>Bandit 21</v>
      </c>
      <c r="F443" s="4" t="str">
        <f>VLOOKUP(A443,'ESO zone names'!$A$2:$F$9999,6,FALSE)</f>
        <v>Bandit 21</v>
      </c>
      <c r="G443" s="3" t="e">
        <f t="array" ref="G443">IF(OR(EXACT(A443,VALUE('ESO Dungeon constants'!$I$3:$I$100))),"X","")</f>
        <v>#VALUE!</v>
      </c>
      <c r="H443" s="3" t="str">
        <f t="shared" si="36"/>
        <v>X</v>
      </c>
      <c r="I443" s="3" t="str">
        <f t="shared" si="37"/>
        <v/>
      </c>
      <c r="J443" s="3" t="str">
        <f t="shared" si="38"/>
        <v/>
      </c>
      <c r="K443" s="3" t="str">
        <f t="shared" si="39"/>
        <v/>
      </c>
      <c r="L443" s="25">
        <f t="shared" si="40"/>
        <v>782</v>
      </c>
      <c r="M443" s="25">
        <f t="shared" si="41"/>
        <v>782</v>
      </c>
    </row>
    <row r="444" spans="1:13" x14ac:dyDescent="0.25">
      <c r="A444" s="13">
        <v>783</v>
      </c>
      <c r="B444" s="5">
        <v>442</v>
      </c>
      <c r="C444" s="5">
        <v>783</v>
      </c>
      <c r="D444" s="4" t="str">
        <f>VLOOKUP(A444,'ESO zone names'!$A$2:$F$9999,4,FALSE)</f>
        <v>Bandit 22</v>
      </c>
      <c r="E444" s="4" t="str">
        <f>VLOOKUP(A444,'ESO zone names'!$A$2:$F$9999,5,FALSE)</f>
        <v>Bandit 22</v>
      </c>
      <c r="F444" s="4" t="str">
        <f>VLOOKUP(A444,'ESO zone names'!$A$2:$F$9999,6,FALSE)</f>
        <v>Bandit 22</v>
      </c>
      <c r="G444" s="3" t="e">
        <f t="array" ref="G444">IF(OR(EXACT(A444,VALUE('ESO Dungeon constants'!$I$3:$I$100))),"X","")</f>
        <v>#VALUE!</v>
      </c>
      <c r="H444" s="3" t="str">
        <f t="shared" si="36"/>
        <v>X</v>
      </c>
      <c r="I444" s="3" t="str">
        <f t="shared" si="37"/>
        <v/>
      </c>
      <c r="J444" s="3" t="str">
        <f t="shared" si="38"/>
        <v/>
      </c>
      <c r="K444" s="3" t="str">
        <f t="shared" si="39"/>
        <v/>
      </c>
      <c r="L444" s="25">
        <f t="shared" si="40"/>
        <v>783</v>
      </c>
      <c r="M444" s="25">
        <f t="shared" si="41"/>
        <v>783</v>
      </c>
    </row>
    <row r="445" spans="1:13" x14ac:dyDescent="0.25">
      <c r="A445" s="13">
        <v>784</v>
      </c>
      <c r="B445" s="5">
        <v>443</v>
      </c>
      <c r="C445" s="5">
        <v>784</v>
      </c>
      <c r="D445" s="4" t="str">
        <f>VLOOKUP(A445,'ESO zone names'!$A$2:$F$9999,4,FALSE)</f>
        <v>Bandit 23</v>
      </c>
      <c r="E445" s="4" t="str">
        <f>VLOOKUP(A445,'ESO zone names'!$A$2:$F$9999,5,FALSE)</f>
        <v>Bandit 23</v>
      </c>
      <c r="F445" s="4" t="str">
        <f>VLOOKUP(A445,'ESO zone names'!$A$2:$F$9999,6,FALSE)</f>
        <v>Bandit 23</v>
      </c>
      <c r="G445" s="3" t="e">
        <f t="array" ref="G445">IF(OR(EXACT(A445,VALUE('ESO Dungeon constants'!$I$3:$I$100))),"X","")</f>
        <v>#VALUE!</v>
      </c>
      <c r="H445" s="3" t="str">
        <f t="shared" si="36"/>
        <v>X</v>
      </c>
      <c r="I445" s="3" t="str">
        <f t="shared" si="37"/>
        <v/>
      </c>
      <c r="J445" s="3" t="str">
        <f t="shared" si="38"/>
        <v/>
      </c>
      <c r="K445" s="3" t="str">
        <f t="shared" si="39"/>
        <v/>
      </c>
      <c r="L445" s="25">
        <f t="shared" si="40"/>
        <v>784</v>
      </c>
      <c r="M445" s="25">
        <f t="shared" si="41"/>
        <v>784</v>
      </c>
    </row>
    <row r="446" spans="1:13" x14ac:dyDescent="0.25">
      <c r="A446" s="13">
        <v>785</v>
      </c>
      <c r="B446" s="5">
        <v>444</v>
      </c>
      <c r="C446" s="5">
        <v>785</v>
      </c>
      <c r="D446" s="4" t="str">
        <f>VLOOKUP(A446,'ESO zone names'!$A$2:$F$9999,4,FALSE)</f>
        <v>Bandit 24</v>
      </c>
      <c r="E446" s="4" t="str">
        <f>VLOOKUP(A446,'ESO zone names'!$A$2:$F$9999,5,FALSE)</f>
        <v>Bandit 24</v>
      </c>
      <c r="F446" s="4" t="str">
        <f>VLOOKUP(A446,'ESO zone names'!$A$2:$F$9999,6,FALSE)</f>
        <v>Bandit 24</v>
      </c>
      <c r="G446" s="3" t="e">
        <f t="array" ref="G446">IF(OR(EXACT(A446,VALUE('ESO Dungeon constants'!$I$3:$I$100))),"X","")</f>
        <v>#VALUE!</v>
      </c>
      <c r="H446" s="3" t="str">
        <f t="shared" si="36"/>
        <v>X</v>
      </c>
      <c r="I446" s="3" t="str">
        <f t="shared" si="37"/>
        <v/>
      </c>
      <c r="J446" s="3" t="str">
        <f t="shared" si="38"/>
        <v/>
      </c>
      <c r="K446" s="3" t="str">
        <f t="shared" si="39"/>
        <v/>
      </c>
      <c r="L446" s="25">
        <f t="shared" si="40"/>
        <v>785</v>
      </c>
      <c r="M446" s="25">
        <f t="shared" si="41"/>
        <v>785</v>
      </c>
    </row>
    <row r="447" spans="1:13" x14ac:dyDescent="0.25">
      <c r="A447" s="13">
        <v>786</v>
      </c>
      <c r="B447" s="5">
        <v>445</v>
      </c>
      <c r="C447" s="5">
        <v>786</v>
      </c>
      <c r="D447" s="4" t="str">
        <f>VLOOKUP(A447,'ESO zone names'!$A$2:$F$9999,4,FALSE)</f>
        <v>Bandit 25</v>
      </c>
      <c r="E447" s="4" t="str">
        <f>VLOOKUP(A447,'ESO zone names'!$A$2:$F$9999,5,FALSE)</f>
        <v>Bandit 25</v>
      </c>
      <c r="F447" s="4" t="str">
        <f>VLOOKUP(A447,'ESO zone names'!$A$2:$F$9999,6,FALSE)</f>
        <v>Bandit 25</v>
      </c>
      <c r="G447" s="3" t="e">
        <f t="array" ref="G447">IF(OR(EXACT(A447,VALUE('ESO Dungeon constants'!$I$3:$I$100))),"X","")</f>
        <v>#VALUE!</v>
      </c>
      <c r="H447" s="3" t="str">
        <f t="shared" si="36"/>
        <v>X</v>
      </c>
      <c r="I447" s="3" t="str">
        <f t="shared" si="37"/>
        <v/>
      </c>
      <c r="J447" s="3" t="str">
        <f t="shared" si="38"/>
        <v/>
      </c>
      <c r="K447" s="3" t="str">
        <f t="shared" si="39"/>
        <v/>
      </c>
      <c r="L447" s="25">
        <f t="shared" si="40"/>
        <v>786</v>
      </c>
      <c r="M447" s="25">
        <f t="shared" si="41"/>
        <v>786</v>
      </c>
    </row>
    <row r="448" spans="1:13" x14ac:dyDescent="0.25">
      <c r="A448" s="13">
        <v>787</v>
      </c>
      <c r="B448" s="5">
        <v>446</v>
      </c>
      <c r="C448" s="5">
        <v>787</v>
      </c>
      <c r="D448" s="4" t="str">
        <f>VLOOKUP(A448,'ESO zone names'!$A$2:$F$9999,4,FALSE)</f>
        <v>Bandit 26</v>
      </c>
      <c r="E448" s="4" t="str">
        <f>VLOOKUP(A448,'ESO zone names'!$A$2:$F$9999,5,FALSE)</f>
        <v>Bandit 26</v>
      </c>
      <c r="F448" s="4" t="str">
        <f>VLOOKUP(A448,'ESO zone names'!$A$2:$F$9999,6,FALSE)</f>
        <v>Bandit 26</v>
      </c>
      <c r="G448" s="3" t="e">
        <f t="array" ref="G448">IF(OR(EXACT(A448,VALUE('ESO Dungeon constants'!$I$3:$I$100))),"X","")</f>
        <v>#VALUE!</v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25">
        <f t="shared" si="40"/>
        <v>787</v>
      </c>
      <c r="M448" s="25">
        <f t="shared" si="41"/>
        <v>787</v>
      </c>
    </row>
    <row r="449" spans="1:13" x14ac:dyDescent="0.25">
      <c r="A449" s="13">
        <v>788</v>
      </c>
      <c r="B449" s="5">
        <v>447</v>
      </c>
      <c r="C449" s="5">
        <v>788</v>
      </c>
      <c r="D449" s="4" t="str">
        <f>VLOOKUP(A449,'ESO zone names'!$A$2:$F$9999,4,FALSE)</f>
        <v>Bandit 27</v>
      </c>
      <c r="E449" s="4" t="str">
        <f>VLOOKUP(A449,'ESO zone names'!$A$2:$F$9999,5,FALSE)</f>
        <v>Bandit 27</v>
      </c>
      <c r="F449" s="4" t="str">
        <f>VLOOKUP(A449,'ESO zone names'!$A$2:$F$9999,6,FALSE)</f>
        <v>Bandit 27</v>
      </c>
      <c r="G449" s="3" t="e">
        <f t="array" ref="G449">IF(OR(EXACT(A449,VALUE('ESO Dungeon constants'!$I$3:$I$100))),"X","")</f>
        <v>#VALUE!</v>
      </c>
      <c r="H449" s="3" t="str">
        <f t="shared" si="36"/>
        <v>X</v>
      </c>
      <c r="I449" s="3" t="str">
        <f t="shared" si="37"/>
        <v/>
      </c>
      <c r="J449" s="3" t="str">
        <f t="shared" si="38"/>
        <v/>
      </c>
      <c r="K449" s="3" t="str">
        <f t="shared" si="39"/>
        <v/>
      </c>
      <c r="L449" s="25">
        <f t="shared" si="40"/>
        <v>788</v>
      </c>
      <c r="M449" s="25">
        <f t="shared" si="41"/>
        <v>788</v>
      </c>
    </row>
    <row r="450" spans="1:13" x14ac:dyDescent="0.25">
      <c r="A450" s="13">
        <v>789</v>
      </c>
      <c r="B450" s="5">
        <v>448</v>
      </c>
      <c r="C450" s="5">
        <v>789</v>
      </c>
      <c r="D450" s="4" t="str">
        <f>VLOOKUP(A450,'ESO zone names'!$A$2:$F$9999,4,FALSE)</f>
        <v>Bandit 28</v>
      </c>
      <c r="E450" s="4" t="str">
        <f>VLOOKUP(A450,'ESO zone names'!$A$2:$F$9999,5,FALSE)</f>
        <v>Bandit 28</v>
      </c>
      <c r="F450" s="4" t="str">
        <f>VLOOKUP(A450,'ESO zone names'!$A$2:$F$9999,6,FALSE)</f>
        <v>Bandit 28</v>
      </c>
      <c r="G450" s="3" t="e">
        <f t="array" ref="G450">IF(OR(EXACT(A450,VALUE('ESO Dungeon constants'!$I$3:$I$100))),"X","")</f>
        <v>#VALUE!</v>
      </c>
      <c r="H450" s="3" t="str">
        <f t="shared" si="36"/>
        <v>X</v>
      </c>
      <c r="I450" s="3" t="str">
        <f t="shared" si="37"/>
        <v/>
      </c>
      <c r="J450" s="3" t="str">
        <f t="shared" si="38"/>
        <v/>
      </c>
      <c r="K450" s="3" t="str">
        <f t="shared" si="39"/>
        <v/>
      </c>
      <c r="L450" s="25">
        <f t="shared" si="40"/>
        <v>789</v>
      </c>
      <c r="M450" s="25">
        <f t="shared" si="41"/>
        <v>789</v>
      </c>
    </row>
    <row r="451" spans="1:13" x14ac:dyDescent="0.25">
      <c r="A451" s="13">
        <v>790</v>
      </c>
      <c r="B451" s="5">
        <v>449</v>
      </c>
      <c r="C451" s="5">
        <v>790</v>
      </c>
      <c r="D451" s="4" t="str">
        <f>VLOOKUP(A451,'ESO zone names'!$A$2:$F$9999,4,FALSE)</f>
        <v>Bandit 29</v>
      </c>
      <c r="E451" s="4" t="str">
        <f>VLOOKUP(A451,'ESO zone names'!$A$2:$F$9999,5,FALSE)</f>
        <v>Bandit 29</v>
      </c>
      <c r="F451" s="4" t="str">
        <f>VLOOKUP(A451,'ESO zone names'!$A$2:$F$9999,6,FALSE)</f>
        <v>Bandit 29</v>
      </c>
      <c r="G451" s="3" t="e">
        <f t="array" ref="G451">IF(OR(EXACT(A451,VALUE('ESO Dungeon constants'!$I$3:$I$100))),"X","")</f>
        <v>#VALUE!</v>
      </c>
      <c r="H451" s="3" t="str">
        <f t="shared" si="36"/>
        <v>X</v>
      </c>
      <c r="I451" s="3" t="str">
        <f t="shared" si="37"/>
        <v/>
      </c>
      <c r="J451" s="3" t="str">
        <f t="shared" si="38"/>
        <v/>
      </c>
      <c r="K451" s="3" t="str">
        <f t="shared" si="39"/>
        <v/>
      </c>
      <c r="L451" s="25">
        <f t="shared" si="40"/>
        <v>790</v>
      </c>
      <c r="M451" s="25">
        <f t="shared" si="41"/>
        <v>790</v>
      </c>
    </row>
    <row r="452" spans="1:13" x14ac:dyDescent="0.25">
      <c r="A452" s="13">
        <v>791</v>
      </c>
      <c r="B452" s="5">
        <v>450</v>
      </c>
      <c r="C452" s="5">
        <v>791</v>
      </c>
      <c r="D452" s="4" t="str">
        <f>VLOOKUP(A452,'ESO zone names'!$A$2:$F$9999,4,FALSE)</f>
        <v>Bandit 30</v>
      </c>
      <c r="E452" s="4" t="str">
        <f>VLOOKUP(A452,'ESO zone names'!$A$2:$F$9999,5,FALSE)</f>
        <v>Bandit 30</v>
      </c>
      <c r="F452" s="4" t="str">
        <f>VLOOKUP(A452,'ESO zone names'!$A$2:$F$9999,6,FALSE)</f>
        <v>Bandit 30</v>
      </c>
      <c r="G452" s="3" t="e">
        <f t="array" ref="G452">IF(OR(EXACT(A452,VALUE('ESO Dungeon constants'!$I$3:$I$100))),"X","")</f>
        <v>#VALUE!</v>
      </c>
      <c r="H452" s="3" t="str">
        <f t="shared" ref="H452:H515" si="42">IF(EXACT(A452,C452),"X","")</f>
        <v>X</v>
      </c>
      <c r="I452" s="3" t="str">
        <f t="shared" ref="I452:I515" si="43">IF(A452&lt;&gt;C452,VLOOKUP(C452,$A$3:$D$9999,4,FALSE),"")</f>
        <v/>
      </c>
      <c r="J452" s="3" t="str">
        <f t="shared" ref="J452:J515" si="44">IF(A452&lt;&gt;C452,VLOOKUP(C452,$A$3:$E$9999,5,FALSE),"")</f>
        <v/>
      </c>
      <c r="K452" s="3" t="str">
        <f t="shared" ref="K452:K515" si="45">IF(A452&lt;&gt;C452,VLOOKUP(C452,$A$3:$F$9999,6,FALSE),"")</f>
        <v/>
      </c>
      <c r="L452" s="25">
        <f t="shared" ref="L452:L515" si="46">A452</f>
        <v>791</v>
      </c>
      <c r="M452" s="25">
        <f t="shared" ref="M452:M515" si="47">C452</f>
        <v>791</v>
      </c>
    </row>
    <row r="453" spans="1:13" x14ac:dyDescent="0.25">
      <c r="A453" s="13">
        <v>792</v>
      </c>
      <c r="B453" s="5">
        <v>451</v>
      </c>
      <c r="C453" s="5">
        <v>792</v>
      </c>
      <c r="D453" s="4" t="str">
        <f>VLOOKUP(A453,'ESO zone names'!$A$2:$F$9999,4,FALSE)</f>
        <v>Bandit 31</v>
      </c>
      <c r="E453" s="4" t="str">
        <f>VLOOKUP(A453,'ESO zone names'!$A$2:$F$9999,5,FALSE)</f>
        <v>Bandit 31</v>
      </c>
      <c r="F453" s="4" t="str">
        <f>VLOOKUP(A453,'ESO zone names'!$A$2:$F$9999,6,FALSE)</f>
        <v>Bandit 31</v>
      </c>
      <c r="G453" s="3" t="e">
        <f t="array" ref="G453">IF(OR(EXACT(A453,VALUE('ESO Dungeon constants'!$I$3:$I$100))),"X","")</f>
        <v>#VALUE!</v>
      </c>
      <c r="H453" s="3" t="str">
        <f t="shared" si="42"/>
        <v>X</v>
      </c>
      <c r="I453" s="3" t="str">
        <f t="shared" si="43"/>
        <v/>
      </c>
      <c r="J453" s="3" t="str">
        <f t="shared" si="44"/>
        <v/>
      </c>
      <c r="K453" s="3" t="str">
        <f t="shared" si="45"/>
        <v/>
      </c>
      <c r="L453" s="25">
        <f t="shared" si="46"/>
        <v>792</v>
      </c>
      <c r="M453" s="25">
        <f t="shared" si="47"/>
        <v>792</v>
      </c>
    </row>
    <row r="454" spans="1:13" x14ac:dyDescent="0.25">
      <c r="A454" s="13">
        <v>793</v>
      </c>
      <c r="B454" s="5">
        <v>452</v>
      </c>
      <c r="C454" s="5">
        <v>793</v>
      </c>
      <c r="D454" s="4" t="str">
        <f>VLOOKUP(A454,'ESO zone names'!$A$2:$F$9999,4,FALSE)</f>
        <v>Bandit 32</v>
      </c>
      <c r="E454" s="4" t="str">
        <f>VLOOKUP(A454,'ESO zone names'!$A$2:$F$9999,5,FALSE)</f>
        <v>Bandit 32</v>
      </c>
      <c r="F454" s="4" t="str">
        <f>VLOOKUP(A454,'ESO zone names'!$A$2:$F$9999,6,FALSE)</f>
        <v>Bandit 32</v>
      </c>
      <c r="G454" s="3" t="e">
        <f t="array" ref="G454">IF(OR(EXACT(A454,VALUE('ESO Dungeon constants'!$I$3:$I$100))),"X","")</f>
        <v>#VALUE!</v>
      </c>
      <c r="H454" s="3" t="str">
        <f t="shared" si="42"/>
        <v>X</v>
      </c>
      <c r="I454" s="3" t="str">
        <f t="shared" si="43"/>
        <v/>
      </c>
      <c r="J454" s="3" t="str">
        <f t="shared" si="44"/>
        <v/>
      </c>
      <c r="K454" s="3" t="str">
        <f t="shared" si="45"/>
        <v/>
      </c>
      <c r="L454" s="25">
        <f t="shared" si="46"/>
        <v>793</v>
      </c>
      <c r="M454" s="25">
        <f t="shared" si="47"/>
        <v>793</v>
      </c>
    </row>
    <row r="455" spans="1:13" x14ac:dyDescent="0.25">
      <c r="A455" s="13">
        <v>794</v>
      </c>
      <c r="B455" s="5">
        <v>453</v>
      </c>
      <c r="C455" s="5">
        <v>794</v>
      </c>
      <c r="D455" s="4" t="str">
        <f>VLOOKUP(A455,'ESO zone names'!$A$2:$F$9999,4,FALSE)</f>
        <v>Bandit 33</v>
      </c>
      <c r="E455" s="4" t="str">
        <f>VLOOKUP(A455,'ESO zone names'!$A$2:$F$9999,5,FALSE)</f>
        <v>Bandit 33</v>
      </c>
      <c r="F455" s="4" t="str">
        <f>VLOOKUP(A455,'ESO zone names'!$A$2:$F$9999,6,FALSE)</f>
        <v>Bandit 33</v>
      </c>
      <c r="G455" s="3" t="e">
        <f t="array" ref="G455">IF(OR(EXACT(A455,VALUE('ESO Dungeon constants'!$I$3:$I$100))),"X","")</f>
        <v>#VALUE!</v>
      </c>
      <c r="H455" s="3" t="str">
        <f t="shared" si="42"/>
        <v>X</v>
      </c>
      <c r="I455" s="3" t="str">
        <f t="shared" si="43"/>
        <v/>
      </c>
      <c r="J455" s="3" t="str">
        <f t="shared" si="44"/>
        <v/>
      </c>
      <c r="K455" s="3" t="str">
        <f t="shared" si="45"/>
        <v/>
      </c>
      <c r="L455" s="25">
        <f t="shared" si="46"/>
        <v>794</v>
      </c>
      <c r="M455" s="25">
        <f t="shared" si="47"/>
        <v>794</v>
      </c>
    </row>
    <row r="456" spans="1:13" x14ac:dyDescent="0.25">
      <c r="A456" s="13">
        <v>795</v>
      </c>
      <c r="B456" s="5">
        <v>454</v>
      </c>
      <c r="C456" s="5">
        <v>795</v>
      </c>
      <c r="D456" s="4" t="str">
        <f>VLOOKUP(A456,'ESO zone names'!$A$2:$F$9999,4,FALSE)</f>
        <v>Bandit 34</v>
      </c>
      <c r="E456" s="4" t="str">
        <f>VLOOKUP(A456,'ESO zone names'!$A$2:$F$9999,5,FALSE)</f>
        <v>Bandit 34</v>
      </c>
      <c r="F456" s="4" t="str">
        <f>VLOOKUP(A456,'ESO zone names'!$A$2:$F$9999,6,FALSE)</f>
        <v>Bandit 34</v>
      </c>
      <c r="G456" s="3" t="e">
        <f t="array" ref="G456">IF(OR(EXACT(A456,VALUE('ESO Dungeon constants'!$I$3:$I$100))),"X","")</f>
        <v>#VALUE!</v>
      </c>
      <c r="H456" s="3" t="str">
        <f t="shared" si="42"/>
        <v>X</v>
      </c>
      <c r="I456" s="3" t="str">
        <f t="shared" si="43"/>
        <v/>
      </c>
      <c r="J456" s="3" t="str">
        <f t="shared" si="44"/>
        <v/>
      </c>
      <c r="K456" s="3" t="str">
        <f t="shared" si="45"/>
        <v/>
      </c>
      <c r="L456" s="25">
        <f t="shared" si="46"/>
        <v>795</v>
      </c>
      <c r="M456" s="25">
        <f t="shared" si="47"/>
        <v>795</v>
      </c>
    </row>
    <row r="457" spans="1:13" x14ac:dyDescent="0.25">
      <c r="A457" s="13">
        <v>796</v>
      </c>
      <c r="B457" s="5">
        <v>455</v>
      </c>
      <c r="C457" s="5">
        <v>796</v>
      </c>
      <c r="D457" s="4" t="str">
        <f>VLOOKUP(A457,'ESO zone names'!$A$2:$F$9999,4,FALSE)</f>
        <v>Bandit 35</v>
      </c>
      <c r="E457" s="4" t="str">
        <f>VLOOKUP(A457,'ESO zone names'!$A$2:$F$9999,5,FALSE)</f>
        <v>Bandit 35</v>
      </c>
      <c r="F457" s="4" t="str">
        <f>VLOOKUP(A457,'ESO zone names'!$A$2:$F$9999,6,FALSE)</f>
        <v>Bandit 35</v>
      </c>
      <c r="G457" s="3" t="e">
        <f t="array" ref="G457">IF(OR(EXACT(A457,VALUE('ESO Dungeon constants'!$I$3:$I$100))),"X","")</f>
        <v>#VALUE!</v>
      </c>
      <c r="H457" s="3" t="str">
        <f t="shared" si="42"/>
        <v>X</v>
      </c>
      <c r="I457" s="3" t="str">
        <f t="shared" si="43"/>
        <v/>
      </c>
      <c r="J457" s="3" t="str">
        <f t="shared" si="44"/>
        <v/>
      </c>
      <c r="K457" s="3" t="str">
        <f t="shared" si="45"/>
        <v/>
      </c>
      <c r="L457" s="25">
        <f t="shared" si="46"/>
        <v>796</v>
      </c>
      <c r="M457" s="25">
        <f t="shared" si="47"/>
        <v>796</v>
      </c>
    </row>
    <row r="458" spans="1:13" x14ac:dyDescent="0.25">
      <c r="A458" s="13">
        <v>797</v>
      </c>
      <c r="B458" s="5">
        <v>456</v>
      </c>
      <c r="C458" s="5">
        <v>797</v>
      </c>
      <c r="D458" s="4" t="str">
        <f>VLOOKUP(A458,'ESO zone names'!$A$2:$F$9999,4,FALSE)</f>
        <v>Bandit 36</v>
      </c>
      <c r="E458" s="4" t="str">
        <f>VLOOKUP(A458,'ESO zone names'!$A$2:$F$9999,5,FALSE)</f>
        <v>Bandit 36</v>
      </c>
      <c r="F458" s="4" t="str">
        <f>VLOOKUP(A458,'ESO zone names'!$A$2:$F$9999,6,FALSE)</f>
        <v>Bandit 36</v>
      </c>
      <c r="G458" s="3" t="e">
        <f t="array" ref="G458">IF(OR(EXACT(A458,VALUE('ESO Dungeon constants'!$I$3:$I$100))),"X","")</f>
        <v>#VALUE!</v>
      </c>
      <c r="H458" s="3" t="str">
        <f t="shared" si="42"/>
        <v>X</v>
      </c>
      <c r="I458" s="3" t="str">
        <f t="shared" si="43"/>
        <v/>
      </c>
      <c r="J458" s="3" t="str">
        <f t="shared" si="44"/>
        <v/>
      </c>
      <c r="K458" s="3" t="str">
        <f t="shared" si="45"/>
        <v/>
      </c>
      <c r="L458" s="25">
        <f t="shared" si="46"/>
        <v>797</v>
      </c>
      <c r="M458" s="25">
        <f t="shared" si="47"/>
        <v>797</v>
      </c>
    </row>
    <row r="459" spans="1:13" x14ac:dyDescent="0.25">
      <c r="A459" s="13">
        <v>798</v>
      </c>
      <c r="B459" s="5">
        <v>457</v>
      </c>
      <c r="C459" s="5">
        <v>798</v>
      </c>
      <c r="D459" s="4" t="str">
        <f>VLOOKUP(A459,'ESO zone names'!$A$2:$F$9999,4,FALSE)</f>
        <v>Bandit 37</v>
      </c>
      <c r="E459" s="4" t="str">
        <f>VLOOKUP(A459,'ESO zone names'!$A$2:$F$9999,5,FALSE)</f>
        <v>Bandit 37</v>
      </c>
      <c r="F459" s="4" t="str">
        <f>VLOOKUP(A459,'ESO zone names'!$A$2:$F$9999,6,FALSE)</f>
        <v>Bandit 37</v>
      </c>
      <c r="G459" s="3" t="e">
        <f t="array" ref="G459">IF(OR(EXACT(A459,VALUE('ESO Dungeon constants'!$I$3:$I$100))),"X","")</f>
        <v>#VALUE!</v>
      </c>
      <c r="H459" s="3" t="str">
        <f t="shared" si="42"/>
        <v>X</v>
      </c>
      <c r="I459" s="3" t="str">
        <f t="shared" si="43"/>
        <v/>
      </c>
      <c r="J459" s="3" t="str">
        <f t="shared" si="44"/>
        <v/>
      </c>
      <c r="K459" s="3" t="str">
        <f t="shared" si="45"/>
        <v/>
      </c>
      <c r="L459" s="25">
        <f t="shared" si="46"/>
        <v>798</v>
      </c>
      <c r="M459" s="25">
        <f t="shared" si="47"/>
        <v>798</v>
      </c>
    </row>
    <row r="460" spans="1:13" x14ac:dyDescent="0.25">
      <c r="A460" s="13">
        <v>799</v>
      </c>
      <c r="B460" s="5">
        <v>458</v>
      </c>
      <c r="C460" s="5">
        <v>799</v>
      </c>
      <c r="D460" s="4" t="str">
        <f>VLOOKUP(A460,'ESO zone names'!$A$2:$F$9999,4,FALSE)</f>
        <v>Bandit 38</v>
      </c>
      <c r="E460" s="4" t="str">
        <f>VLOOKUP(A460,'ESO zone names'!$A$2:$F$9999,5,FALSE)</f>
        <v>Bandit 38</v>
      </c>
      <c r="F460" s="4" t="str">
        <f>VLOOKUP(A460,'ESO zone names'!$A$2:$F$9999,6,FALSE)</f>
        <v>Bandit 38</v>
      </c>
      <c r="G460" s="3" t="e">
        <f t="array" ref="G460">IF(OR(EXACT(A460,VALUE('ESO Dungeon constants'!$I$3:$I$100))),"X","")</f>
        <v>#VALUE!</v>
      </c>
      <c r="H460" s="3" t="str">
        <f t="shared" si="42"/>
        <v>X</v>
      </c>
      <c r="I460" s="3" t="str">
        <f t="shared" si="43"/>
        <v/>
      </c>
      <c r="J460" s="3" t="str">
        <f t="shared" si="44"/>
        <v/>
      </c>
      <c r="K460" s="3" t="str">
        <f t="shared" si="45"/>
        <v/>
      </c>
      <c r="L460" s="25">
        <f t="shared" si="46"/>
        <v>799</v>
      </c>
      <c r="M460" s="25">
        <f t="shared" si="47"/>
        <v>799</v>
      </c>
    </row>
    <row r="461" spans="1:13" x14ac:dyDescent="0.25">
      <c r="A461" s="13">
        <v>800</v>
      </c>
      <c r="B461" s="5">
        <v>459</v>
      </c>
      <c r="C461" s="5">
        <v>800</v>
      </c>
      <c r="D461" s="4" t="str">
        <f>VLOOKUP(A461,'ESO zone names'!$A$2:$F$9999,4,FALSE)</f>
        <v>Bandit 39</v>
      </c>
      <c r="E461" s="4" t="str">
        <f>VLOOKUP(A461,'ESO zone names'!$A$2:$F$9999,5,FALSE)</f>
        <v>Bandit 39</v>
      </c>
      <c r="F461" s="4" t="str">
        <f>VLOOKUP(A461,'ESO zone names'!$A$2:$F$9999,6,FALSE)</f>
        <v>Bandit 39</v>
      </c>
      <c r="G461" s="3" t="e">
        <f t="array" ref="G461">IF(OR(EXACT(A461,VALUE('ESO Dungeon constants'!$I$3:$I$100))),"X","")</f>
        <v>#VALUE!</v>
      </c>
      <c r="H461" s="3" t="str">
        <f t="shared" si="42"/>
        <v>X</v>
      </c>
      <c r="I461" s="3" t="str">
        <f t="shared" si="43"/>
        <v/>
      </c>
      <c r="J461" s="3" t="str">
        <f t="shared" si="44"/>
        <v/>
      </c>
      <c r="K461" s="3" t="str">
        <f t="shared" si="45"/>
        <v/>
      </c>
      <c r="L461" s="25">
        <f t="shared" si="46"/>
        <v>800</v>
      </c>
      <c r="M461" s="25">
        <f t="shared" si="47"/>
        <v>800</v>
      </c>
    </row>
    <row r="462" spans="1:13" x14ac:dyDescent="0.25">
      <c r="A462" s="13">
        <v>801</v>
      </c>
      <c r="B462" s="5">
        <v>460</v>
      </c>
      <c r="C462" s="5">
        <v>801</v>
      </c>
      <c r="D462" s="4" t="str">
        <f>VLOOKUP(A462,'ESO zone names'!$A$2:$F$9999,4,FALSE)</f>
        <v>Bandit 40</v>
      </c>
      <c r="E462" s="4" t="str">
        <f>VLOOKUP(A462,'ESO zone names'!$A$2:$F$9999,5,FALSE)</f>
        <v>Bandit 40</v>
      </c>
      <c r="F462" s="4" t="str">
        <f>VLOOKUP(A462,'ESO zone names'!$A$2:$F$9999,6,FALSE)</f>
        <v>Bandit 40</v>
      </c>
      <c r="G462" s="3" t="e">
        <f t="array" ref="G462">IF(OR(EXACT(A462,VALUE('ESO Dungeon constants'!$I$3:$I$100))),"X","")</f>
        <v>#VALUE!</v>
      </c>
      <c r="H462" s="3" t="str">
        <f t="shared" si="42"/>
        <v>X</v>
      </c>
      <c r="I462" s="3" t="str">
        <f t="shared" si="43"/>
        <v/>
      </c>
      <c r="J462" s="3" t="str">
        <f t="shared" si="44"/>
        <v/>
      </c>
      <c r="K462" s="3" t="str">
        <f t="shared" si="45"/>
        <v/>
      </c>
      <c r="L462" s="25">
        <f t="shared" si="46"/>
        <v>801</v>
      </c>
      <c r="M462" s="25">
        <f t="shared" si="47"/>
        <v>801</v>
      </c>
    </row>
    <row r="463" spans="1:13" x14ac:dyDescent="0.25">
      <c r="A463" s="13">
        <v>802</v>
      </c>
      <c r="B463" s="5">
        <v>461</v>
      </c>
      <c r="C463" s="5">
        <v>802</v>
      </c>
      <c r="D463" s="4" t="str">
        <f>VLOOKUP(A463,'ESO zone names'!$A$2:$F$9999,4,FALSE)</f>
        <v>Bandit 41</v>
      </c>
      <c r="E463" s="4" t="str">
        <f>VLOOKUP(A463,'ESO zone names'!$A$2:$F$9999,5,FALSE)</f>
        <v>Bandit 41</v>
      </c>
      <c r="F463" s="4" t="str">
        <f>VLOOKUP(A463,'ESO zone names'!$A$2:$F$9999,6,FALSE)</f>
        <v>Bandit 41</v>
      </c>
      <c r="G463" s="3" t="e">
        <f t="array" ref="G463">IF(OR(EXACT(A463,VALUE('ESO Dungeon constants'!$I$3:$I$100))),"X","")</f>
        <v>#VALUE!</v>
      </c>
      <c r="H463" s="3" t="str">
        <f t="shared" si="42"/>
        <v>X</v>
      </c>
      <c r="I463" s="3" t="str">
        <f t="shared" si="43"/>
        <v/>
      </c>
      <c r="J463" s="3" t="str">
        <f t="shared" si="44"/>
        <v/>
      </c>
      <c r="K463" s="3" t="str">
        <f t="shared" si="45"/>
        <v/>
      </c>
      <c r="L463" s="25">
        <f t="shared" si="46"/>
        <v>802</v>
      </c>
      <c r="M463" s="25">
        <f t="shared" si="47"/>
        <v>802</v>
      </c>
    </row>
    <row r="464" spans="1:13" x14ac:dyDescent="0.25">
      <c r="A464" s="13">
        <v>803</v>
      </c>
      <c r="B464" s="5">
        <v>462</v>
      </c>
      <c r="C464" s="5">
        <v>803</v>
      </c>
      <c r="D464" s="4" t="str">
        <f>VLOOKUP(A464,'ESO zone names'!$A$2:$F$9999,4,FALSE)</f>
        <v>Bandit 42</v>
      </c>
      <c r="E464" s="4" t="str">
        <f>VLOOKUP(A464,'ESO zone names'!$A$2:$F$9999,5,FALSE)</f>
        <v>Bandit 42</v>
      </c>
      <c r="F464" s="4" t="str">
        <f>VLOOKUP(A464,'ESO zone names'!$A$2:$F$9999,6,FALSE)</f>
        <v>Bandit 42</v>
      </c>
      <c r="G464" s="3" t="e">
        <f t="array" ref="G464">IF(OR(EXACT(A464,VALUE('ESO Dungeon constants'!$I$3:$I$100))),"X","")</f>
        <v>#VALUE!</v>
      </c>
      <c r="H464" s="3" t="str">
        <f t="shared" si="42"/>
        <v>X</v>
      </c>
      <c r="I464" s="3" t="str">
        <f t="shared" si="43"/>
        <v/>
      </c>
      <c r="J464" s="3" t="str">
        <f t="shared" si="44"/>
        <v/>
      </c>
      <c r="K464" s="3" t="str">
        <f t="shared" si="45"/>
        <v/>
      </c>
      <c r="L464" s="25">
        <f t="shared" si="46"/>
        <v>803</v>
      </c>
      <c r="M464" s="25">
        <f t="shared" si="47"/>
        <v>803</v>
      </c>
    </row>
    <row r="465" spans="1:13" x14ac:dyDescent="0.25">
      <c r="A465" s="13">
        <v>804</v>
      </c>
      <c r="B465" s="5">
        <v>463</v>
      </c>
      <c r="C465" s="5">
        <v>804</v>
      </c>
      <c r="D465" s="4" t="str">
        <f>VLOOKUP(A465,'ESO zone names'!$A$2:$F$9999,4,FALSE)</f>
        <v>Bandit 43</v>
      </c>
      <c r="E465" s="4" t="str">
        <f>VLOOKUP(A465,'ESO zone names'!$A$2:$F$9999,5,FALSE)</f>
        <v>Bandit 43</v>
      </c>
      <c r="F465" s="4" t="str">
        <f>VLOOKUP(A465,'ESO zone names'!$A$2:$F$9999,6,FALSE)</f>
        <v>Bandit 43</v>
      </c>
      <c r="G465" s="3" t="e">
        <f t="array" ref="G465">IF(OR(EXACT(A465,VALUE('ESO Dungeon constants'!$I$3:$I$100))),"X","")</f>
        <v>#VALUE!</v>
      </c>
      <c r="H465" s="3" t="str">
        <f t="shared" si="42"/>
        <v>X</v>
      </c>
      <c r="I465" s="3" t="str">
        <f t="shared" si="43"/>
        <v/>
      </c>
      <c r="J465" s="3" t="str">
        <f t="shared" si="44"/>
        <v/>
      </c>
      <c r="K465" s="3" t="str">
        <f t="shared" si="45"/>
        <v/>
      </c>
      <c r="L465" s="25">
        <f t="shared" si="46"/>
        <v>804</v>
      </c>
      <c r="M465" s="25">
        <f t="shared" si="47"/>
        <v>804</v>
      </c>
    </row>
    <row r="466" spans="1:13" x14ac:dyDescent="0.25">
      <c r="A466" s="13">
        <v>805</v>
      </c>
      <c r="B466" s="5">
        <v>464</v>
      </c>
      <c r="C466" s="5">
        <v>805</v>
      </c>
      <c r="D466" s="4" t="str">
        <f>VLOOKUP(A466,'ESO zone names'!$A$2:$F$9999,4,FALSE)</f>
        <v>Bandit 44</v>
      </c>
      <c r="E466" s="4" t="str">
        <f>VLOOKUP(A466,'ESO zone names'!$A$2:$F$9999,5,FALSE)</f>
        <v>Bandit 44</v>
      </c>
      <c r="F466" s="4" t="str">
        <f>VLOOKUP(A466,'ESO zone names'!$A$2:$F$9999,6,FALSE)</f>
        <v>Bandit 44</v>
      </c>
      <c r="G466" s="3" t="e">
        <f t="array" ref="G466">IF(OR(EXACT(A466,VALUE('ESO Dungeon constants'!$I$3:$I$100))),"X","")</f>
        <v>#VALUE!</v>
      </c>
      <c r="H466" s="3" t="str">
        <f t="shared" si="42"/>
        <v>X</v>
      </c>
      <c r="I466" s="3" t="str">
        <f t="shared" si="43"/>
        <v/>
      </c>
      <c r="J466" s="3" t="str">
        <f t="shared" si="44"/>
        <v/>
      </c>
      <c r="K466" s="3" t="str">
        <f t="shared" si="45"/>
        <v/>
      </c>
      <c r="L466" s="25">
        <f t="shared" si="46"/>
        <v>805</v>
      </c>
      <c r="M466" s="25">
        <f t="shared" si="47"/>
        <v>805</v>
      </c>
    </row>
    <row r="467" spans="1:13" x14ac:dyDescent="0.25">
      <c r="A467" s="13">
        <v>806</v>
      </c>
      <c r="B467" s="5">
        <v>465</v>
      </c>
      <c r="C467" s="5">
        <v>806</v>
      </c>
      <c r="D467" s="4" t="str">
        <f>VLOOKUP(A467,'ESO zone names'!$A$2:$F$9999,4,FALSE)</f>
        <v>Bandit 45</v>
      </c>
      <c r="E467" s="4" t="str">
        <f>VLOOKUP(A467,'ESO zone names'!$A$2:$F$9999,5,FALSE)</f>
        <v>Bandit 45</v>
      </c>
      <c r="F467" s="4" t="str">
        <f>VLOOKUP(A467,'ESO zone names'!$A$2:$F$9999,6,FALSE)</f>
        <v>Bandit 45</v>
      </c>
      <c r="G467" s="3" t="e">
        <f t="array" ref="G467">IF(OR(EXACT(A467,VALUE('ESO Dungeon constants'!$I$3:$I$100))),"X","")</f>
        <v>#VALUE!</v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25">
        <f t="shared" si="46"/>
        <v>806</v>
      </c>
      <c r="M467" s="25">
        <f t="shared" si="47"/>
        <v>806</v>
      </c>
    </row>
    <row r="468" spans="1:13" x14ac:dyDescent="0.25">
      <c r="A468" s="13">
        <v>807</v>
      </c>
      <c r="B468" s="5">
        <v>466</v>
      </c>
      <c r="C468" s="5">
        <v>807</v>
      </c>
      <c r="D468" s="4" t="str">
        <f>VLOOKUP(A468,'ESO zone names'!$A$2:$F$9999,4,FALSE)</f>
        <v>Bandit 46</v>
      </c>
      <c r="E468" s="4" t="str">
        <f>VLOOKUP(A468,'ESO zone names'!$A$2:$F$9999,5,FALSE)</f>
        <v>Bandit 46</v>
      </c>
      <c r="F468" s="4" t="str">
        <f>VLOOKUP(A468,'ESO zone names'!$A$2:$F$9999,6,FALSE)</f>
        <v>Bandit 46</v>
      </c>
      <c r="G468" s="3" t="e">
        <f t="array" ref="G468">IF(OR(EXACT(A468,VALUE('ESO Dungeon constants'!$I$3:$I$100))),"X","")</f>
        <v>#VALUE!</v>
      </c>
      <c r="H468" s="3" t="str">
        <f t="shared" si="42"/>
        <v>X</v>
      </c>
      <c r="I468" s="3" t="str">
        <f t="shared" si="43"/>
        <v/>
      </c>
      <c r="J468" s="3" t="str">
        <f t="shared" si="44"/>
        <v/>
      </c>
      <c r="K468" s="3" t="str">
        <f t="shared" si="45"/>
        <v/>
      </c>
      <c r="L468" s="25">
        <f t="shared" si="46"/>
        <v>807</v>
      </c>
      <c r="M468" s="25">
        <f t="shared" si="47"/>
        <v>807</v>
      </c>
    </row>
    <row r="469" spans="1:13" x14ac:dyDescent="0.25">
      <c r="A469" s="13">
        <v>808</v>
      </c>
      <c r="B469" s="5">
        <v>467</v>
      </c>
      <c r="C469" s="5">
        <v>808</v>
      </c>
      <c r="D469" s="4" t="str">
        <f>VLOOKUP(A469,'ESO zone names'!$A$2:$F$9999,4,FALSE)</f>
        <v>Bandit 47</v>
      </c>
      <c r="E469" s="4" t="str">
        <f>VLOOKUP(A469,'ESO zone names'!$A$2:$F$9999,5,FALSE)</f>
        <v>Bandit 47</v>
      </c>
      <c r="F469" s="4" t="str">
        <f>VLOOKUP(A469,'ESO zone names'!$A$2:$F$9999,6,FALSE)</f>
        <v>Bandit 47</v>
      </c>
      <c r="G469" s="3" t="e">
        <f t="array" ref="G469">IF(OR(EXACT(A469,VALUE('ESO Dungeon constants'!$I$3:$I$100))),"X","")</f>
        <v>#VALUE!</v>
      </c>
      <c r="H469" s="3" t="str">
        <f t="shared" si="42"/>
        <v>X</v>
      </c>
      <c r="I469" s="3" t="str">
        <f t="shared" si="43"/>
        <v/>
      </c>
      <c r="J469" s="3" t="str">
        <f t="shared" si="44"/>
        <v/>
      </c>
      <c r="K469" s="3" t="str">
        <f t="shared" si="45"/>
        <v/>
      </c>
      <c r="L469" s="25">
        <f t="shared" si="46"/>
        <v>808</v>
      </c>
      <c r="M469" s="25">
        <f t="shared" si="47"/>
        <v>808</v>
      </c>
    </row>
    <row r="470" spans="1:13" x14ac:dyDescent="0.25">
      <c r="A470" s="13">
        <v>809</v>
      </c>
      <c r="B470" s="5">
        <v>468</v>
      </c>
      <c r="C470" s="5">
        <v>199</v>
      </c>
      <c r="D470" s="4" t="str">
        <f>VLOOKUP(A470,'ESO zone names'!$A$2:$F$9999,4,FALSE)</f>
        <v>Der Wehklagende Kerker</v>
      </c>
      <c r="E470" s="4" t="str">
        <f>VLOOKUP(A470,'ESO zone names'!$A$2:$F$9999,5,FALSE)</f>
        <v>The Wailing Prison</v>
      </c>
      <c r="F470" s="4" t="str">
        <f>VLOOKUP(A470,'ESO zone names'!$A$2:$F$9999,6,FALSE)</f>
        <v>La Prison des lamentations</v>
      </c>
      <c r="G470" s="3" t="e">
        <f t="array" ref="G470">IF(OR(EXACT(A470,VALUE('ESO Dungeon constants'!$I$3:$I$100))),"X","")</f>
        <v>#VALUE!</v>
      </c>
      <c r="H470" s="3" t="str">
        <f t="shared" si="42"/>
        <v/>
      </c>
      <c r="I470" s="3" t="str">
        <f t="shared" si="43"/>
        <v>Die Zuflucht</v>
      </c>
      <c r="J470" s="3" t="str">
        <f t="shared" si="44"/>
        <v>The Harborage</v>
      </c>
      <c r="K470" s="3" t="str">
        <f t="shared" si="45"/>
        <v>Le port</v>
      </c>
      <c r="L470" s="25">
        <f t="shared" si="46"/>
        <v>809</v>
      </c>
      <c r="M470" s="25">
        <f t="shared" si="47"/>
        <v>199</v>
      </c>
    </row>
    <row r="471" spans="1:13" x14ac:dyDescent="0.25">
      <c r="A471" s="13">
        <v>810</v>
      </c>
      <c r="B471" s="5">
        <v>469</v>
      </c>
      <c r="C471" s="5">
        <v>381</v>
      </c>
      <c r="D471" s="4" t="str">
        <f>VLOOKUP(A471,'ESO zone names'!$A$2:$F$9999,4,FALSE)</f>
        <v>Schmugglertunnel</v>
      </c>
      <c r="E471" s="4" t="str">
        <f>VLOOKUP(A471,'ESO zone names'!$A$2:$F$9999,5,FALSE)</f>
        <v>Smuggler's Tunnel</v>
      </c>
      <c r="F471" s="4" t="str">
        <f>VLOOKUP(A471,'ESO zone names'!$A$2:$F$9999,6,FALSE)</f>
        <v>Tunnel de contrebande</v>
      </c>
      <c r="G471" s="3" t="e">
        <f t="array" ref="G471">IF(OR(EXACT(A471,VALUE('ESO Dungeon constants'!$I$3:$I$100))),"X","")</f>
        <v>#VALUE!</v>
      </c>
      <c r="H471" s="3" t="str">
        <f t="shared" si="42"/>
        <v/>
      </c>
      <c r="I471" s="3" t="str">
        <f t="shared" si="43"/>
        <v>Auridon</v>
      </c>
      <c r="J471" s="3" t="str">
        <f t="shared" si="44"/>
        <v>Auridon</v>
      </c>
      <c r="K471" s="3" t="str">
        <f t="shared" si="45"/>
        <v>Auridia</v>
      </c>
      <c r="L471" s="25">
        <f t="shared" si="46"/>
        <v>810</v>
      </c>
      <c r="M471" s="25">
        <f t="shared" si="47"/>
        <v>381</v>
      </c>
    </row>
    <row r="472" spans="1:13" x14ac:dyDescent="0.25">
      <c r="A472" s="13">
        <v>811</v>
      </c>
      <c r="B472" s="5">
        <v>470</v>
      </c>
      <c r="C472" s="5">
        <v>535</v>
      </c>
      <c r="D472" s="4" t="str">
        <f>VLOOKUP(A472,'ESO zone names'!$A$2:$F$9999,4,FALSE)</f>
        <v>Carzogs Verderben</v>
      </c>
      <c r="E472" s="4" t="str">
        <f>VLOOKUP(A472,'ESO zone names'!$A$2:$F$9999,5,FALSE)</f>
        <v>Ancient Carzog's Demise</v>
      </c>
      <c r="F472" s="4" t="str">
        <f>VLOOKUP(A472,'ESO zone names'!$A$2:$F$9999,6,FALSE)</f>
        <v>La Chute de Carzog antique</v>
      </c>
      <c r="G472" s="3" t="e">
        <f t="array" ref="G472">IF(OR(EXACT(A472,VALUE('ESO Dungeon constants'!$I$3:$I$100))),"X","")</f>
        <v>#VALUE!</v>
      </c>
      <c r="H472" s="3" t="str">
        <f t="shared" si="42"/>
        <v/>
      </c>
      <c r="I472" s="3" t="str">
        <f t="shared" si="43"/>
        <v>Betnikh</v>
      </c>
      <c r="J472" s="3" t="str">
        <f t="shared" si="44"/>
        <v>Betnikh</v>
      </c>
      <c r="K472" s="3" t="str">
        <f t="shared" si="45"/>
        <v>Betnikh</v>
      </c>
      <c r="L472" s="25">
        <f t="shared" si="46"/>
        <v>811</v>
      </c>
      <c r="M472" s="25">
        <f t="shared" si="47"/>
        <v>535</v>
      </c>
    </row>
    <row r="473" spans="1:13" x14ac:dyDescent="0.25">
      <c r="A473" s="13">
        <v>814</v>
      </c>
      <c r="B473" s="5">
        <v>471</v>
      </c>
      <c r="C473" s="5">
        <v>684</v>
      </c>
      <c r="D473" s="4" t="str">
        <f>VLOOKUP(A473,'ESO zone names'!$A$2:$F$9999,4,FALSE)</f>
        <v>Der Tempel des Zorns</v>
      </c>
      <c r="E473" s="4" t="str">
        <f>VLOOKUP(A473,'ESO zone names'!$A$2:$F$9999,5,FALSE)</f>
        <v>Temple of Ire</v>
      </c>
      <c r="F473" s="4" t="str">
        <f>VLOOKUP(A473,'ESO zone names'!$A$2:$F$9999,6,FALSE)</f>
        <v>Le temple du courroux</v>
      </c>
      <c r="G473" s="3" t="e">
        <f t="array" ref="G473">IF(OR(EXACT(A473,VALUE('ESO Dungeon constants'!$I$3:$I$100))),"X","")</f>
        <v>#VALUE!</v>
      </c>
      <c r="H473" s="3" t="str">
        <f t="shared" si="42"/>
        <v/>
      </c>
      <c r="I473" s="3" t="str">
        <f t="shared" si="43"/>
        <v>Wrothgar</v>
      </c>
      <c r="J473" s="3" t="str">
        <f t="shared" si="44"/>
        <v>Wrothgar</v>
      </c>
      <c r="K473" s="3" t="str">
        <f t="shared" si="45"/>
        <v>Wrothgar</v>
      </c>
      <c r="L473" s="25">
        <f t="shared" si="46"/>
        <v>814</v>
      </c>
      <c r="M473" s="25">
        <f t="shared" si="47"/>
        <v>684</v>
      </c>
    </row>
    <row r="474" spans="1:13" x14ac:dyDescent="0.25">
      <c r="A474" s="13">
        <v>815</v>
      </c>
      <c r="B474" s="5">
        <v>472</v>
      </c>
      <c r="C474" s="5">
        <v>684</v>
      </c>
      <c r="D474" s="4" t="str">
        <f>VLOOKUP(A474,'ESO zone names'!$A$2:$F$9999,4,FALSE)</f>
        <v>Die Felsfeste</v>
      </c>
      <c r="E474" s="4" t="str">
        <f>VLOOKUP(A474,'ESO zone names'!$A$2:$F$9999,5,FALSE)</f>
        <v>Scarp Keep</v>
      </c>
      <c r="F474" s="4" t="str">
        <f>VLOOKUP(A474,'ESO zone names'!$A$2:$F$9999,6,FALSE)</f>
        <v>Le Fort de l'Escarpe</v>
      </c>
      <c r="G474" s="3" t="e">
        <f t="array" ref="G474">IF(OR(EXACT(A474,VALUE('ESO Dungeon constants'!$I$3:$I$100))),"X","")</f>
        <v>#VALUE!</v>
      </c>
      <c r="H474" s="3" t="str">
        <f t="shared" si="42"/>
        <v/>
      </c>
      <c r="I474" s="3" t="str">
        <f t="shared" si="43"/>
        <v>Wrothgar</v>
      </c>
      <c r="J474" s="3" t="str">
        <f t="shared" si="44"/>
        <v>Wrothgar</v>
      </c>
      <c r="K474" s="3" t="str">
        <f t="shared" si="45"/>
        <v>Wrothgar</v>
      </c>
      <c r="L474" s="25">
        <f t="shared" si="46"/>
        <v>815</v>
      </c>
      <c r="M474" s="25">
        <f t="shared" si="47"/>
        <v>684</v>
      </c>
    </row>
    <row r="475" spans="1:13" x14ac:dyDescent="0.25">
      <c r="A475" s="13">
        <v>816</v>
      </c>
      <c r="B475" s="5">
        <v>473</v>
      </c>
      <c r="C475" s="5">
        <v>816</v>
      </c>
      <c r="D475" s="4" t="str">
        <f>VLOOKUP(A475,'ESO zone names'!$A$2:$F$9999,4,FALSE)</f>
        <v>Hews Fluch</v>
      </c>
      <c r="E475" s="4" t="str">
        <f>VLOOKUP(A475,'ESO zone names'!$A$2:$F$9999,5,FALSE)</f>
        <v>Hew's Bane</v>
      </c>
      <c r="F475" s="4" t="str">
        <f>VLOOKUP(A475,'ESO zone names'!$A$2:$F$9999,6,FALSE)</f>
        <v>Le Trépas des Cognées</v>
      </c>
      <c r="G475" s="3" t="e">
        <f t="array" ref="G475">IF(OR(EXACT(A475,VALUE('ESO Dungeon constants'!$I$3:$I$100))),"X","")</f>
        <v>#VALUE!</v>
      </c>
      <c r="H475" s="3" t="str">
        <f t="shared" si="42"/>
        <v>X</v>
      </c>
      <c r="I475" s="3" t="str">
        <f t="shared" si="43"/>
        <v/>
      </c>
      <c r="J475" s="3" t="str">
        <f t="shared" si="44"/>
        <v/>
      </c>
      <c r="K475" s="3" t="str">
        <f t="shared" si="45"/>
        <v/>
      </c>
      <c r="L475" s="25">
        <f t="shared" si="46"/>
        <v>816</v>
      </c>
      <c r="M475" s="25">
        <f t="shared" si="47"/>
        <v>816</v>
      </c>
    </row>
    <row r="476" spans="1:13" x14ac:dyDescent="0.25">
      <c r="A476" s="13">
        <v>817</v>
      </c>
      <c r="B476" s="5">
        <v>474</v>
      </c>
      <c r="C476" s="5">
        <v>816</v>
      </c>
      <c r="D476" s="4" t="str">
        <f>VLOOKUP(A476,'ESO zone names'!$A$2:$F$9999,4,FALSE)</f>
        <v>Bahrahas Düsternis</v>
      </c>
      <c r="E476" s="4" t="str">
        <f>VLOOKUP(A476,'ESO zone names'!$A$2:$F$9999,5,FALSE)</f>
        <v>Bahraha's Gloom</v>
      </c>
      <c r="F476" s="4" t="str">
        <f>VLOOKUP(A476,'ESO zone names'!$A$2:$F$9999,6,FALSE)</f>
        <v>Les Pénombres de Bahraha</v>
      </c>
      <c r="G476" s="3" t="e">
        <f t="array" ref="G476">IF(OR(EXACT(A476,VALUE('ESO Dungeon constants'!$I$3:$I$100))),"X","")</f>
        <v>#VALUE!</v>
      </c>
      <c r="H476" s="3" t="str">
        <f t="shared" si="42"/>
        <v/>
      </c>
      <c r="I476" s="3" t="str">
        <f t="shared" si="43"/>
        <v>Hews Fluch</v>
      </c>
      <c r="J476" s="3" t="str">
        <f t="shared" si="44"/>
        <v>Hew's Bane</v>
      </c>
      <c r="K476" s="3" t="str">
        <f t="shared" si="45"/>
        <v>Le Trépas des Cognées</v>
      </c>
      <c r="L476" s="25">
        <f t="shared" si="46"/>
        <v>817</v>
      </c>
      <c r="M476" s="25">
        <f t="shared" si="47"/>
        <v>816</v>
      </c>
    </row>
    <row r="477" spans="1:13" x14ac:dyDescent="0.25">
      <c r="A477" s="13">
        <v>818</v>
      </c>
      <c r="B477" s="5">
        <v>475</v>
      </c>
      <c r="C477" s="5">
        <v>816</v>
      </c>
      <c r="D477" s="4" t="str">
        <f>VLOOKUP(A477,'ESO zone names'!$A$2:$F$9999,4,FALSE)</f>
        <v>Das Hauptquartier des Eisenrads</v>
      </c>
      <c r="E477" s="4" t="str">
        <f>VLOOKUP(A477,'ESO zone names'!$A$2:$F$9999,5,FALSE)</f>
        <v>Iron Wheel Headquarters</v>
      </c>
      <c r="F477" s="4" t="str">
        <f>VLOOKUP(A477,'ESO zone names'!$A$2:$F$9999,6,FALSE)</f>
        <v>Le quartier général de la Roue de Fer</v>
      </c>
      <c r="G477" s="3" t="e">
        <f t="array" ref="G477">IF(OR(EXACT(A477,VALUE('ESO Dungeon constants'!$I$3:$I$100))),"X","")</f>
        <v>#VALUE!</v>
      </c>
      <c r="H477" s="3" t="str">
        <f t="shared" si="42"/>
        <v/>
      </c>
      <c r="I477" s="3" t="str">
        <f t="shared" si="43"/>
        <v>Hews Fluch</v>
      </c>
      <c r="J477" s="3" t="str">
        <f t="shared" si="44"/>
        <v>Hew's Bane</v>
      </c>
      <c r="K477" s="3" t="str">
        <f t="shared" si="45"/>
        <v>Le Trépas des Cognées</v>
      </c>
      <c r="L477" s="25">
        <f t="shared" si="46"/>
        <v>818</v>
      </c>
      <c r="M477" s="25">
        <f t="shared" si="47"/>
        <v>816</v>
      </c>
    </row>
    <row r="478" spans="1:13" x14ac:dyDescent="0.25">
      <c r="A478" s="13">
        <v>819</v>
      </c>
      <c r="B478" s="5">
        <v>476</v>
      </c>
      <c r="C478" s="5">
        <v>816</v>
      </c>
      <c r="D478" s="4" t="str">
        <f>VLOOKUP(A478,'ESO zone names'!$A$2:$F$9999,4,FALSE)</f>
        <v>Das al-Danobia-Grabmal</v>
      </c>
      <c r="E478" s="4" t="str">
        <f>VLOOKUP(A478,'ESO zone names'!$A$2:$F$9999,5,FALSE)</f>
        <v>Al-Danobia Tomb</v>
      </c>
      <c r="F478" s="4" t="str">
        <f>VLOOKUP(A478,'ESO zone names'!$A$2:$F$9999,6,FALSE)</f>
        <v>Le Tombeau d'al-Danobia</v>
      </c>
      <c r="G478" s="3" t="e">
        <f t="array" ref="G478">IF(OR(EXACT(A478,VALUE('ESO Dungeon constants'!$I$3:$I$100))),"X","")</f>
        <v>#VALUE!</v>
      </c>
      <c r="H478" s="3" t="str">
        <f t="shared" si="42"/>
        <v/>
      </c>
      <c r="I478" s="3" t="str">
        <f t="shared" si="43"/>
        <v>Hews Fluch</v>
      </c>
      <c r="J478" s="3" t="str">
        <f t="shared" si="44"/>
        <v>Hew's Bane</v>
      </c>
      <c r="K478" s="3" t="str">
        <f t="shared" si="45"/>
        <v>Le Trépas des Cognées</v>
      </c>
      <c r="L478" s="25">
        <f t="shared" si="46"/>
        <v>819</v>
      </c>
      <c r="M478" s="25">
        <f t="shared" si="47"/>
        <v>816</v>
      </c>
    </row>
    <row r="479" spans="1:13" x14ac:dyDescent="0.25">
      <c r="A479" s="13">
        <v>820</v>
      </c>
      <c r="B479" s="5">
        <v>477</v>
      </c>
      <c r="C479" s="5">
        <v>816</v>
      </c>
      <c r="D479" s="4" t="str">
        <f>VLOOKUP(A479,'ESO zone names'!$A$2:$F$9999,4,FALSE)</f>
        <v>Hubalajads Palast</v>
      </c>
      <c r="E479" s="4" t="str">
        <f>VLOOKUP(A479,'ESO zone names'!$A$2:$F$9999,5,FALSE)</f>
        <v>Hubalajad Palace</v>
      </c>
      <c r="F479" s="4" t="str">
        <f>VLOOKUP(A479,'ESO zone names'!$A$2:$F$9999,6,FALSE)</f>
        <v>Le palais d'Hubalajad</v>
      </c>
      <c r="G479" s="3" t="e">
        <f t="array" ref="G479">IF(OR(EXACT(A479,VALUE('ESO Dungeon constants'!$I$3:$I$100))),"X","")</f>
        <v>#VALUE!</v>
      </c>
      <c r="H479" s="3" t="str">
        <f t="shared" si="42"/>
        <v/>
      </c>
      <c r="I479" s="3" t="str">
        <f t="shared" si="43"/>
        <v>Hews Fluch</v>
      </c>
      <c r="J479" s="3" t="str">
        <f t="shared" si="44"/>
        <v>Hew's Bane</v>
      </c>
      <c r="K479" s="3" t="str">
        <f t="shared" si="45"/>
        <v>Le Trépas des Cognées</v>
      </c>
      <c r="L479" s="25">
        <f t="shared" si="46"/>
        <v>820</v>
      </c>
      <c r="M479" s="25">
        <f t="shared" si="47"/>
        <v>816</v>
      </c>
    </row>
    <row r="480" spans="1:13" x14ac:dyDescent="0.25">
      <c r="A480" s="13">
        <v>821</v>
      </c>
      <c r="B480" s="5">
        <v>478</v>
      </c>
      <c r="C480" s="5">
        <v>816</v>
      </c>
      <c r="D480" s="4" t="str">
        <f>VLOOKUP(A480,'ESO zone names'!$A$2:$F$9999,4,FALSE)</f>
        <v>Diebesnest</v>
      </c>
      <c r="E480" s="4" t="str">
        <f>VLOOKUP(A480,'ESO zone names'!$A$2:$F$9999,5,FALSE)</f>
        <v>Thieves Den</v>
      </c>
      <c r="F480" s="4" t="str">
        <f>VLOOKUP(A480,'ESO zone names'!$A$2:$F$9999,6,FALSE)</f>
        <v>L’Antre des voleurs</v>
      </c>
      <c r="G480" s="3" t="e">
        <f t="array" ref="G480">IF(OR(EXACT(A480,VALUE('ESO Dungeon constants'!$I$3:$I$100))),"X","")</f>
        <v>#VALUE!</v>
      </c>
      <c r="H480" s="3" t="str">
        <f t="shared" si="42"/>
        <v/>
      </c>
      <c r="I480" s="3" t="str">
        <f t="shared" si="43"/>
        <v>Hews Fluch</v>
      </c>
      <c r="J480" s="3" t="str">
        <f t="shared" si="44"/>
        <v>Hew's Bane</v>
      </c>
      <c r="K480" s="3" t="str">
        <f t="shared" si="45"/>
        <v>Le Trépas des Cognées</v>
      </c>
      <c r="L480" s="25">
        <f t="shared" si="46"/>
        <v>821</v>
      </c>
      <c r="M480" s="25">
        <f t="shared" si="47"/>
        <v>816</v>
      </c>
    </row>
    <row r="481" spans="1:13" x14ac:dyDescent="0.25">
      <c r="A481" s="13">
        <v>823</v>
      </c>
      <c r="B481" s="5">
        <v>479</v>
      </c>
      <c r="C481" s="5">
        <v>823</v>
      </c>
      <c r="D481" s="4" t="str">
        <f>VLOOKUP(A481,'ESO zone names'!$A$2:$F$9999,4,FALSE)</f>
        <v>Die Goldküste</v>
      </c>
      <c r="E481" s="4" t="str">
        <f>VLOOKUP(A481,'ESO zone names'!$A$2:$F$9999,5,FALSE)</f>
        <v>Gold Coast</v>
      </c>
      <c r="F481" s="4" t="str">
        <f>VLOOKUP(A481,'ESO zone names'!$A$2:$F$9999,6,FALSE)</f>
        <v>La Côte d'or</v>
      </c>
      <c r="G481" s="3" t="e">
        <f t="array" ref="G481">IF(OR(EXACT(A481,VALUE('ESO Dungeon constants'!$I$3:$I$100))),"X","")</f>
        <v>#VALUE!</v>
      </c>
      <c r="H481" s="3" t="str">
        <f t="shared" si="42"/>
        <v>X</v>
      </c>
      <c r="I481" s="3" t="str">
        <f t="shared" si="43"/>
        <v/>
      </c>
      <c r="J481" s="3" t="str">
        <f t="shared" si="44"/>
        <v/>
      </c>
      <c r="K481" s="3" t="str">
        <f t="shared" si="45"/>
        <v/>
      </c>
      <c r="L481" s="25">
        <f t="shared" si="46"/>
        <v>823</v>
      </c>
      <c r="M481" s="25">
        <f t="shared" si="47"/>
        <v>823</v>
      </c>
    </row>
    <row r="482" spans="1:13" x14ac:dyDescent="0.25">
      <c r="A482" s="13">
        <v>824</v>
      </c>
      <c r="B482" s="5">
        <v>480</v>
      </c>
      <c r="C482" s="5">
        <v>823</v>
      </c>
      <c r="D482" s="4" t="str">
        <f>VLOOKUP(A482,'ESO zone names'!$A$2:$F$9999,4,FALSE)</f>
        <v>Die Hrotahöhle</v>
      </c>
      <c r="E482" s="4" t="str">
        <f>VLOOKUP(A482,'ESO zone names'!$A$2:$F$9999,5,FALSE)</f>
        <v>Hrota Cave</v>
      </c>
      <c r="F482" s="4" t="str">
        <f>VLOOKUP(A482,'ESO zone names'!$A$2:$F$9999,6,FALSE)</f>
        <v>La grotte de Hrota</v>
      </c>
      <c r="G482" s="3" t="e">
        <f t="array" ref="G482">IF(OR(EXACT(A482,VALUE('ESO Dungeon constants'!$I$3:$I$100))),"X","")</f>
        <v>#VALUE!</v>
      </c>
      <c r="H482" s="3" t="str">
        <f t="shared" si="42"/>
        <v/>
      </c>
      <c r="I482" s="3" t="str">
        <f t="shared" si="43"/>
        <v>Die Goldküste</v>
      </c>
      <c r="J482" s="3" t="str">
        <f t="shared" si="44"/>
        <v>Gold Coast</v>
      </c>
      <c r="K482" s="3" t="str">
        <f t="shared" si="45"/>
        <v>La Côte d'or</v>
      </c>
      <c r="L482" s="25">
        <f t="shared" si="46"/>
        <v>824</v>
      </c>
      <c r="M482" s="25">
        <f t="shared" si="47"/>
        <v>823</v>
      </c>
    </row>
    <row r="483" spans="1:13" x14ac:dyDescent="0.25">
      <c r="A483" s="13">
        <v>825</v>
      </c>
      <c r="B483" s="5">
        <v>481</v>
      </c>
      <c r="C483" s="5">
        <v>823</v>
      </c>
      <c r="D483" s="4" t="str">
        <f>VLOOKUP(A483,'ESO zone names'!$A$2:$F$9999,4,FALSE)</f>
        <v>Garlas Agea</v>
      </c>
      <c r="E483" s="4" t="str">
        <f>VLOOKUP(A483,'ESO zone names'!$A$2:$F$9999,5,FALSE)</f>
        <v>Garlas Agea</v>
      </c>
      <c r="F483" s="4" t="str">
        <f>VLOOKUP(A483,'ESO zone names'!$A$2:$F$9999,6,FALSE)</f>
        <v>Garlas Agéa</v>
      </c>
      <c r="G483" s="3" t="e">
        <f t="array" ref="G483">IF(OR(EXACT(A483,VALUE('ESO Dungeon constants'!$I$3:$I$100))),"X","")</f>
        <v>#VALUE!</v>
      </c>
      <c r="H483" s="3" t="str">
        <f t="shared" si="42"/>
        <v/>
      </c>
      <c r="I483" s="3" t="str">
        <f t="shared" si="43"/>
        <v>Die Goldküste</v>
      </c>
      <c r="J483" s="3" t="str">
        <f t="shared" si="44"/>
        <v>Gold Coast</v>
      </c>
      <c r="K483" s="3" t="str">
        <f t="shared" si="45"/>
        <v>La Côte d'or</v>
      </c>
      <c r="L483" s="25">
        <f t="shared" si="46"/>
        <v>825</v>
      </c>
      <c r="M483" s="25">
        <f t="shared" si="47"/>
        <v>823</v>
      </c>
    </row>
    <row r="484" spans="1:13" x14ac:dyDescent="0.25">
      <c r="A484" s="13">
        <v>826</v>
      </c>
      <c r="B484" s="5">
        <v>482</v>
      </c>
      <c r="C484" s="5">
        <v>823</v>
      </c>
      <c r="D484" s="4" t="str">
        <f>VLOOKUP(A484,'ESO zone names'!$A$2:$F$9999,4,FALSE)</f>
        <v>Freistatt der Dunklen Bruderschaft</v>
      </c>
      <c r="E484" s="4" t="str">
        <f>VLOOKUP(A484,'ESO zone names'!$A$2:$F$9999,5,FALSE)</f>
        <v>Dark Brotherhood Sanctuary</v>
      </c>
      <c r="F484" s="4" t="str">
        <f>VLOOKUP(A484,'ESO zone names'!$A$2:$F$9999,6,FALSE)</f>
        <v>Sanctuaire de la Confrérie noire</v>
      </c>
      <c r="G484" s="3" t="e">
        <f t="array" ref="G484">IF(OR(EXACT(A484,VALUE('ESO Dungeon constants'!$I$3:$I$100))),"X","")</f>
        <v>#VALUE!</v>
      </c>
      <c r="H484" s="3" t="str">
        <f t="shared" si="42"/>
        <v/>
      </c>
      <c r="I484" s="3" t="str">
        <f t="shared" si="43"/>
        <v>Die Goldküste</v>
      </c>
      <c r="J484" s="3" t="str">
        <f t="shared" si="44"/>
        <v>Gold Coast</v>
      </c>
      <c r="K484" s="3" t="str">
        <f t="shared" si="45"/>
        <v>La Côte d'or</v>
      </c>
      <c r="L484" s="25">
        <f t="shared" si="46"/>
        <v>826</v>
      </c>
      <c r="M484" s="25">
        <f t="shared" si="47"/>
        <v>823</v>
      </c>
    </row>
    <row r="485" spans="1:13" x14ac:dyDescent="0.25">
      <c r="A485" s="13">
        <v>827</v>
      </c>
      <c r="B485" s="5">
        <v>483</v>
      </c>
      <c r="C485" s="5">
        <v>823</v>
      </c>
      <c r="D485" s="4" t="str">
        <f>VLOOKUP(A485,'ESO zone names'!$A$2:$F$9999,4,FALSE)</f>
        <v>Das Jarol-Anwesen</v>
      </c>
      <c r="E485" s="4" t="str">
        <f>VLOOKUP(A485,'ESO zone names'!$A$2:$F$9999,5,FALSE)</f>
        <v>Jarol Estate</v>
      </c>
      <c r="F485" s="4" t="str">
        <f>VLOOKUP(A485,'ESO zone names'!$A$2:$F$9999,6,FALSE)</f>
        <v>La Propriété Jarol</v>
      </c>
      <c r="G485" s="3" t="e">
        <f t="array" ref="G485">IF(OR(EXACT(A485,VALUE('ESO Dungeon constants'!$I$3:$I$100))),"X","")</f>
        <v>#VALUE!</v>
      </c>
      <c r="H485" s="3" t="str">
        <f t="shared" si="42"/>
        <v/>
      </c>
      <c r="I485" s="3" t="str">
        <f t="shared" si="43"/>
        <v>Die Goldküste</v>
      </c>
      <c r="J485" s="3" t="str">
        <f t="shared" si="44"/>
        <v>Gold Coast</v>
      </c>
      <c r="K485" s="3" t="str">
        <f t="shared" si="45"/>
        <v>La Côte d'or</v>
      </c>
      <c r="L485" s="25">
        <f t="shared" si="46"/>
        <v>827</v>
      </c>
      <c r="M485" s="25">
        <f t="shared" si="47"/>
        <v>823</v>
      </c>
    </row>
    <row r="486" spans="1:13" x14ac:dyDescent="0.25">
      <c r="A486" s="13">
        <v>828</v>
      </c>
      <c r="B486" s="5">
        <v>484</v>
      </c>
      <c r="C486" s="5">
        <v>823</v>
      </c>
      <c r="D486" s="4" t="str">
        <f>VLOOKUP(A486,'ESO zone names'!$A$2:$F$9999,4,FALSE)</f>
        <v>Das at-Himah-Anwesen</v>
      </c>
      <c r="E486" s="4" t="str">
        <f>VLOOKUP(A486,'ESO zone names'!$A$2:$F$9999,5,FALSE)</f>
        <v>At-Himah Estate</v>
      </c>
      <c r="F486" s="4" t="str">
        <f>VLOOKUP(A486,'ESO zone names'!$A$2:$F$9999,6,FALSE)</f>
        <v>La Propriété at-Himah</v>
      </c>
      <c r="G486" s="3" t="e">
        <f t="array" ref="G486">IF(OR(EXACT(A486,VALUE('ESO Dungeon constants'!$I$3:$I$100))),"X","")</f>
        <v>#VALUE!</v>
      </c>
      <c r="H486" s="3" t="str">
        <f t="shared" si="42"/>
        <v/>
      </c>
      <c r="I486" s="3" t="str">
        <f t="shared" si="43"/>
        <v>Die Goldküste</v>
      </c>
      <c r="J486" s="3" t="str">
        <f t="shared" si="44"/>
        <v>Gold Coast</v>
      </c>
      <c r="K486" s="3" t="str">
        <f t="shared" si="45"/>
        <v>La Côte d'or</v>
      </c>
      <c r="L486" s="25">
        <f t="shared" si="46"/>
        <v>828</v>
      </c>
      <c r="M486" s="25">
        <f t="shared" si="47"/>
        <v>823</v>
      </c>
    </row>
    <row r="487" spans="1:13" x14ac:dyDescent="0.25">
      <c r="A487" s="13">
        <v>829</v>
      </c>
      <c r="B487" s="5">
        <v>485</v>
      </c>
      <c r="C487" s="5">
        <v>823</v>
      </c>
      <c r="D487" s="4" t="str">
        <f>VLOOKUP(A487,'ESO zone names'!$A$2:$F$9999,4,FALSE)</f>
        <v>Rittersgrab</v>
      </c>
      <c r="E487" s="4" t="str">
        <f>VLOOKUP(A487,'ESO zone names'!$A$2:$F$9999,5,FALSE)</f>
        <v>Knightsgrave</v>
      </c>
      <c r="F487" s="4" t="str">
        <f>VLOOKUP(A487,'ESO zone names'!$A$2:$F$9999,6,FALSE)</f>
        <v>Chevaliers-en-terre</v>
      </c>
      <c r="G487" s="3" t="e">
        <f t="array" ref="G487">IF(OR(EXACT(A487,VALUE('ESO Dungeon constants'!$I$3:$I$100))),"X","")</f>
        <v>#VALUE!</v>
      </c>
      <c r="H487" s="3" t="str">
        <f t="shared" si="42"/>
        <v/>
      </c>
      <c r="I487" s="3" t="str">
        <f t="shared" si="43"/>
        <v>Die Goldküste</v>
      </c>
      <c r="J487" s="3" t="str">
        <f t="shared" si="44"/>
        <v>Gold Coast</v>
      </c>
      <c r="K487" s="3" t="str">
        <f t="shared" si="45"/>
        <v>La Côte d'or</v>
      </c>
      <c r="L487" s="25">
        <f t="shared" si="46"/>
        <v>829</v>
      </c>
      <c r="M487" s="25">
        <f t="shared" si="47"/>
        <v>823</v>
      </c>
    </row>
    <row r="488" spans="1:13" x14ac:dyDescent="0.25">
      <c r="A488" s="13">
        <v>831</v>
      </c>
      <c r="B488" s="5">
        <v>486</v>
      </c>
      <c r="C488" s="5">
        <v>823</v>
      </c>
      <c r="D488" s="4" t="str">
        <f>VLOOKUP(A488,'ESO zone names'!$A$2:$F$9999,4,FALSE)</f>
        <v>Das Kastell von Anwil</v>
      </c>
      <c r="E488" s="4" t="str">
        <f>VLOOKUP(A488,'ESO zone names'!$A$2:$F$9999,5,FALSE)</f>
        <v>Anvil Castle</v>
      </c>
      <c r="F488" s="4" t="str">
        <f>VLOOKUP(A488,'ESO zone names'!$A$2:$F$9999,6,FALSE)</f>
        <v>Le château de Cœur-Enclume</v>
      </c>
      <c r="G488" s="3" t="e">
        <f t="array" ref="G488">IF(OR(EXACT(A488,VALUE('ESO Dungeon constants'!$I$3:$I$100))),"X","")</f>
        <v>#VALUE!</v>
      </c>
      <c r="H488" s="3" t="str">
        <f t="shared" si="42"/>
        <v/>
      </c>
      <c r="I488" s="3" t="str">
        <f t="shared" si="43"/>
        <v>Die Goldküste</v>
      </c>
      <c r="J488" s="3" t="str">
        <f t="shared" si="44"/>
        <v>Gold Coast</v>
      </c>
      <c r="K488" s="3" t="str">
        <f t="shared" si="45"/>
        <v>La Côte d'or</v>
      </c>
      <c r="L488" s="25">
        <f t="shared" si="46"/>
        <v>831</v>
      </c>
      <c r="M488" s="25">
        <f t="shared" si="47"/>
        <v>823</v>
      </c>
    </row>
    <row r="489" spans="1:13" x14ac:dyDescent="0.25">
      <c r="A489" s="13">
        <v>832</v>
      </c>
      <c r="B489" s="5">
        <v>487</v>
      </c>
      <c r="C489" s="5">
        <v>823</v>
      </c>
      <c r="D489" s="4" t="str">
        <f>VLOOKUP(A489,'ESO zone names'!$A$2:$F$9999,4,FALSE)</f>
        <v>Das Kastell Kvatch</v>
      </c>
      <c r="E489" s="4" t="str">
        <f>VLOOKUP(A489,'ESO zone names'!$A$2:$F$9999,5,FALSE)</f>
        <v>Castle Kvatch</v>
      </c>
      <c r="F489" s="4" t="str">
        <f>VLOOKUP(A489,'ESO zone names'!$A$2:$F$9999,6,FALSE)</f>
        <v>Le château Kvatch</v>
      </c>
      <c r="G489" s="3" t="e">
        <f t="array" ref="G489">IF(OR(EXACT(A489,VALUE('ESO Dungeon constants'!$I$3:$I$100))),"X","")</f>
        <v>#VALUE!</v>
      </c>
      <c r="H489" s="3" t="str">
        <f t="shared" si="42"/>
        <v/>
      </c>
      <c r="I489" s="3" t="str">
        <f t="shared" si="43"/>
        <v>Die Goldküste</v>
      </c>
      <c r="J489" s="3" t="str">
        <f t="shared" si="44"/>
        <v>Gold Coast</v>
      </c>
      <c r="K489" s="3" t="str">
        <f t="shared" si="45"/>
        <v>La Côte d'or</v>
      </c>
      <c r="L489" s="25">
        <f t="shared" si="46"/>
        <v>832</v>
      </c>
      <c r="M489" s="25">
        <f t="shared" si="47"/>
        <v>823</v>
      </c>
    </row>
    <row r="490" spans="1:13" x14ac:dyDescent="0.25">
      <c r="A490" s="13">
        <v>833</v>
      </c>
      <c r="B490" s="5">
        <v>488</v>
      </c>
      <c r="C490" s="5">
        <v>823</v>
      </c>
      <c r="D490" s="4" t="str">
        <f>VLOOKUP(A490,'ESO zone names'!$A$2:$F$9999,4,FALSE)</f>
        <v>Die Enklave des Stundenglases</v>
      </c>
      <c r="E490" s="4" t="str">
        <f>VLOOKUP(A490,'ESO zone names'!$A$2:$F$9999,5,FALSE)</f>
        <v>Enclave of the Hourglass</v>
      </c>
      <c r="F490" s="4" t="str">
        <f>VLOOKUP(A490,'ESO zone names'!$A$2:$F$9999,6,FALSE)</f>
        <v>L’enclave du Sablier</v>
      </c>
      <c r="G490" s="3" t="e">
        <f t="array" ref="G490">IF(OR(EXACT(A490,VALUE('ESO Dungeon constants'!$I$3:$I$100))),"X","")</f>
        <v>#VALUE!</v>
      </c>
      <c r="H490" s="3" t="str">
        <f t="shared" si="42"/>
        <v/>
      </c>
      <c r="I490" s="3" t="str">
        <f t="shared" si="43"/>
        <v>Die Goldküste</v>
      </c>
      <c r="J490" s="3" t="str">
        <f t="shared" si="44"/>
        <v>Gold Coast</v>
      </c>
      <c r="K490" s="3" t="str">
        <f t="shared" si="45"/>
        <v>La Côte d'or</v>
      </c>
      <c r="L490" s="25">
        <f t="shared" si="46"/>
        <v>833</v>
      </c>
      <c r="M490" s="25">
        <f t="shared" si="47"/>
        <v>823</v>
      </c>
    </row>
    <row r="491" spans="1:13" x14ac:dyDescent="0.25">
      <c r="A491" s="13">
        <v>834</v>
      </c>
      <c r="B491" s="5">
        <v>489</v>
      </c>
      <c r="C491" s="5">
        <v>816</v>
      </c>
      <c r="D491" s="4" t="str">
        <f>VLOOKUP(A491,'ESO zone names'!$A$2:$F$9999,4,FALSE)</f>
        <v>Die Fulstrom-Heimstätte</v>
      </c>
      <c r="E491" s="4" t="str">
        <f>VLOOKUP(A491,'ESO zone names'!$A$2:$F$9999,5,FALSE)</f>
        <v>Fulstrom Homestead</v>
      </c>
      <c r="F491" s="4" t="str">
        <f>VLOOKUP(A491,'ESO zone names'!$A$2:$F$9999,6,FALSE)</f>
        <v>Le domaine de Fulstrom</v>
      </c>
      <c r="G491" s="3" t="e">
        <f t="array" ref="G491">IF(OR(EXACT(A491,VALUE('ESO Dungeon constants'!$I$3:$I$100))),"X","")</f>
        <v>#VALUE!</v>
      </c>
      <c r="H491" s="3" t="str">
        <f t="shared" si="42"/>
        <v/>
      </c>
      <c r="I491" s="3" t="str">
        <f t="shared" si="43"/>
        <v>Hews Fluch</v>
      </c>
      <c r="J491" s="3" t="str">
        <f t="shared" si="44"/>
        <v>Hew's Bane</v>
      </c>
      <c r="K491" s="3" t="str">
        <f t="shared" si="45"/>
        <v>Le Trépas des Cognées</v>
      </c>
      <c r="L491" s="25">
        <f t="shared" si="46"/>
        <v>834</v>
      </c>
      <c r="M491" s="25">
        <f t="shared" si="47"/>
        <v>816</v>
      </c>
    </row>
    <row r="492" spans="1:13" x14ac:dyDescent="0.25">
      <c r="A492" s="13">
        <v>836</v>
      </c>
      <c r="B492" s="5">
        <v>490</v>
      </c>
      <c r="C492" s="5">
        <v>823</v>
      </c>
      <c r="D492" s="4" t="str">
        <f>VLOOKUP(A492,'ESO zone names'!$A$2:$F$9999,4,FALSE)</f>
        <v>Die Kathedrale von Akatosh</v>
      </c>
      <c r="E492" s="4" t="str">
        <f>VLOOKUP(A492,'ESO zone names'!$A$2:$F$9999,5,FALSE)</f>
        <v>Cathedral of Akatosh</v>
      </c>
      <c r="F492" s="4" t="str">
        <f>VLOOKUP(A492,'ESO zone names'!$A$2:$F$9999,6,FALSE)</f>
        <v>La cathédrale d'Akatosh</v>
      </c>
      <c r="G492" s="3" t="e">
        <f t="array" ref="G492">IF(OR(EXACT(A492,VALUE('ESO Dungeon constants'!$I$3:$I$100))),"X","")</f>
        <v>#VALUE!</v>
      </c>
      <c r="H492" s="3" t="str">
        <f t="shared" si="42"/>
        <v/>
      </c>
      <c r="I492" s="3" t="str">
        <f t="shared" si="43"/>
        <v>Die Goldküste</v>
      </c>
      <c r="J492" s="3" t="str">
        <f t="shared" si="44"/>
        <v>Gold Coast</v>
      </c>
      <c r="K492" s="3" t="str">
        <f t="shared" si="45"/>
        <v>La Côte d'or</v>
      </c>
      <c r="L492" s="25">
        <f t="shared" si="46"/>
        <v>836</v>
      </c>
      <c r="M492" s="25">
        <f t="shared" si="47"/>
        <v>823</v>
      </c>
    </row>
    <row r="493" spans="1:13" x14ac:dyDescent="0.25">
      <c r="A493" s="13">
        <v>837</v>
      </c>
      <c r="B493" s="5">
        <v>491</v>
      </c>
      <c r="C493" s="5">
        <v>823</v>
      </c>
      <c r="D493" s="4" t="str">
        <f>VLOOKUP(A493,'ESO zone names'!$A$2:$F$9999,4,FALSE)</f>
        <v>Der Anwil-Unterschlupf</v>
      </c>
      <c r="E493" s="4" t="str">
        <f>VLOOKUP(A493,'ESO zone names'!$A$2:$F$9999,5,FALSE)</f>
        <v>Anvil Outlaws Refuge</v>
      </c>
      <c r="F493" s="4" t="str">
        <f>VLOOKUP(A493,'ESO zone names'!$A$2:$F$9999,6,FALSE)</f>
        <v>Refuge de hors-la-loi de Cœur-Enclume</v>
      </c>
      <c r="G493" s="3" t="e">
        <f t="array" ref="G493">IF(OR(EXACT(A493,VALUE('ESO Dungeon constants'!$I$3:$I$100))),"X","")</f>
        <v>#VALUE!</v>
      </c>
      <c r="H493" s="3" t="str">
        <f t="shared" si="42"/>
        <v/>
      </c>
      <c r="I493" s="3" t="str">
        <f t="shared" si="43"/>
        <v>Die Goldküste</v>
      </c>
      <c r="J493" s="3" t="str">
        <f t="shared" si="44"/>
        <v>Gold Coast</v>
      </c>
      <c r="K493" s="3" t="str">
        <f t="shared" si="45"/>
        <v>La Côte d'or</v>
      </c>
      <c r="L493" s="25">
        <f t="shared" si="46"/>
        <v>837</v>
      </c>
      <c r="M493" s="25">
        <f t="shared" si="47"/>
        <v>823</v>
      </c>
    </row>
    <row r="494" spans="1:13" x14ac:dyDescent="0.25">
      <c r="A494" s="13">
        <v>841</v>
      </c>
      <c r="B494" s="5">
        <v>492</v>
      </c>
      <c r="C494" s="5">
        <v>823</v>
      </c>
      <c r="D494" s="4" t="str">
        <f>VLOOKUP(A494,'ESO zone names'!$A$2:$F$9999,4,FALSE)</f>
        <v>Der Holzfällerpfad durch die Jerallberge</v>
      </c>
      <c r="E494" s="4" t="str">
        <f>VLOOKUP(A494,'ESO zone names'!$A$2:$F$9999,5,FALSE)</f>
        <v>Jerall Mountains Logging Track</v>
      </c>
      <c r="F494" s="4" t="str">
        <f>VLOOKUP(A494,'ESO zone names'!$A$2:$F$9999,6,FALSE)</f>
        <v>La piste de bûcherons des monts Jerall</v>
      </c>
      <c r="G494" s="3" t="e">
        <f t="array" ref="G494">IF(OR(EXACT(A494,VALUE('ESO Dungeon constants'!$I$3:$I$100))),"X","")</f>
        <v>#VALUE!</v>
      </c>
      <c r="H494" s="3" t="str">
        <f t="shared" si="42"/>
        <v/>
      </c>
      <c r="I494" s="3" t="str">
        <f t="shared" si="43"/>
        <v>Die Goldküste</v>
      </c>
      <c r="J494" s="3" t="str">
        <f t="shared" si="44"/>
        <v>Gold Coast</v>
      </c>
      <c r="K494" s="3" t="str">
        <f t="shared" si="45"/>
        <v>La Côte d'or</v>
      </c>
      <c r="L494" s="25">
        <f t="shared" si="46"/>
        <v>841</v>
      </c>
      <c r="M494" s="25">
        <f t="shared" si="47"/>
        <v>823</v>
      </c>
    </row>
    <row r="495" spans="1:13" x14ac:dyDescent="0.25">
      <c r="A495" s="13">
        <v>842</v>
      </c>
      <c r="B495" s="5">
        <v>493</v>
      </c>
      <c r="C495" s="5">
        <v>823</v>
      </c>
      <c r="D495" s="4" t="str">
        <f>VLOOKUP(A495,'ESO zone names'!$A$2:$F$9999,4,FALSE)</f>
        <v>Das Grenzland von Dunkelforst</v>
      </c>
      <c r="E495" s="4" t="str">
        <f>VLOOKUP(A495,'ESO zone names'!$A$2:$F$9999,5,FALSE)</f>
        <v>Blackwood Borderlands</v>
      </c>
      <c r="F495" s="4" t="str">
        <f>VLOOKUP(A495,'ESO zone names'!$A$2:$F$9999,6,FALSE)</f>
        <v>La frontière du Bois noir</v>
      </c>
      <c r="G495" s="3" t="e">
        <f t="array" ref="G495">IF(OR(EXACT(A495,VALUE('ESO Dungeon constants'!$I$3:$I$100))),"X","")</f>
        <v>#VALUE!</v>
      </c>
      <c r="H495" s="3" t="str">
        <f t="shared" si="42"/>
        <v/>
      </c>
      <c r="I495" s="3" t="str">
        <f t="shared" si="43"/>
        <v>Die Goldküste</v>
      </c>
      <c r="J495" s="3" t="str">
        <f t="shared" si="44"/>
        <v>Gold Coast</v>
      </c>
      <c r="K495" s="3" t="str">
        <f t="shared" si="45"/>
        <v>La Côte d'or</v>
      </c>
      <c r="L495" s="25">
        <f t="shared" si="46"/>
        <v>842</v>
      </c>
      <c r="M495" s="25">
        <f t="shared" si="47"/>
        <v>823</v>
      </c>
    </row>
    <row r="496" spans="1:13" x14ac:dyDescent="0.25">
      <c r="A496" s="13">
        <v>843</v>
      </c>
      <c r="B496" s="5">
        <v>494</v>
      </c>
      <c r="C496" s="5">
        <v>117</v>
      </c>
      <c r="D496" s="4" t="str">
        <f>VLOOKUP(A496,'ESO zone names'!$A$2:$F$9999,4,FALSE)</f>
        <v>Die Ruinen von Mazzatun</v>
      </c>
      <c r="E496" s="4" t="str">
        <f>VLOOKUP(A496,'ESO zone names'!$A$2:$F$9999,5,FALSE)</f>
        <v>Ruins of Mazzatun</v>
      </c>
      <c r="F496" s="4" t="str">
        <f>VLOOKUP(A496,'ESO zone names'!$A$2:$F$9999,6,FALSE)</f>
        <v>Les Ruines de Mazzatun</v>
      </c>
      <c r="G496" s="3" t="e">
        <f t="array" ref="G496">IF(OR(EXACT(A496,VALUE('ESO Dungeon constants'!$I$3:$I$100))),"X","")</f>
        <v>#VALUE!</v>
      </c>
      <c r="H496" s="3" t="str">
        <f t="shared" si="42"/>
        <v/>
      </c>
      <c r="I496" s="3" t="str">
        <f t="shared" si="43"/>
        <v>Schattenfenn</v>
      </c>
      <c r="J496" s="3" t="str">
        <f t="shared" si="44"/>
        <v>Shadowfen</v>
      </c>
      <c r="K496" s="3" t="str">
        <f t="shared" si="45"/>
        <v>Fangeombre</v>
      </c>
      <c r="L496" s="25">
        <f t="shared" si="46"/>
        <v>843</v>
      </c>
      <c r="M496" s="25">
        <f t="shared" si="47"/>
        <v>117</v>
      </c>
    </row>
    <row r="497" spans="1:13" x14ac:dyDescent="0.25">
      <c r="A497" s="13">
        <v>844</v>
      </c>
      <c r="B497" s="5">
        <v>495</v>
      </c>
      <c r="C497" s="5">
        <v>816</v>
      </c>
      <c r="D497" s="4" t="str">
        <f>VLOOKUP(A497,'ESO zone names'!$A$2:$F$9999,4,FALSE)</f>
        <v>Das Sulima-Herrenhaus</v>
      </c>
      <c r="E497" s="4" t="str">
        <f>VLOOKUP(A497,'ESO zone names'!$A$2:$F$9999,5,FALSE)</f>
        <v>Sulima Mansion</v>
      </c>
      <c r="F497" s="4" t="str">
        <f>VLOOKUP(A497,'ESO zone names'!$A$2:$F$9999,6,FALSE)</f>
        <v>Le Manoir de Sulima</v>
      </c>
      <c r="G497" s="3" t="e">
        <f t="array" ref="G497">IF(OR(EXACT(A497,VALUE('ESO Dungeon constants'!$I$3:$I$100))),"X","")</f>
        <v>#VALUE!</v>
      </c>
      <c r="H497" s="3" t="str">
        <f t="shared" si="42"/>
        <v/>
      </c>
      <c r="I497" s="3" t="str">
        <f t="shared" si="43"/>
        <v>Hews Fluch</v>
      </c>
      <c r="J497" s="3" t="str">
        <f t="shared" si="44"/>
        <v>Hew's Bane</v>
      </c>
      <c r="K497" s="3" t="str">
        <f t="shared" si="45"/>
        <v>Le Trépas des Cognées</v>
      </c>
      <c r="L497" s="25">
        <f t="shared" si="46"/>
        <v>844</v>
      </c>
      <c r="M497" s="25">
        <f t="shared" si="47"/>
        <v>816</v>
      </c>
    </row>
    <row r="498" spans="1:13" x14ac:dyDescent="0.25">
      <c r="A498" s="13">
        <v>845</v>
      </c>
      <c r="B498" s="5">
        <v>496</v>
      </c>
      <c r="C498" s="5">
        <v>816</v>
      </c>
      <c r="D498" s="4" t="str">
        <f>VLOOKUP(A498,'ESO zone names'!$A$2:$F$9999,4,FALSE)</f>
        <v>Das Velmont-Herrenhaus</v>
      </c>
      <c r="E498" s="4" t="str">
        <f>VLOOKUP(A498,'ESO zone names'!$A$2:$F$9999,5,FALSE)</f>
        <v>Velmont Mansion</v>
      </c>
      <c r="F498" s="4" t="str">
        <f>VLOOKUP(A498,'ESO zone names'!$A$2:$F$9999,6,FALSE)</f>
        <v>Le Manoir Velmont</v>
      </c>
      <c r="G498" s="3" t="e">
        <f t="array" ref="G498">IF(OR(EXACT(A498,VALUE('ESO Dungeon constants'!$I$3:$I$100))),"X","")</f>
        <v>#VALUE!</v>
      </c>
      <c r="H498" s="3" t="str">
        <f t="shared" si="42"/>
        <v/>
      </c>
      <c r="I498" s="3" t="str">
        <f t="shared" si="43"/>
        <v>Hews Fluch</v>
      </c>
      <c r="J498" s="3" t="str">
        <f t="shared" si="44"/>
        <v>Hew's Bane</v>
      </c>
      <c r="K498" s="3" t="str">
        <f t="shared" si="45"/>
        <v>Le Trépas des Cognées</v>
      </c>
      <c r="L498" s="25">
        <f t="shared" si="46"/>
        <v>845</v>
      </c>
      <c r="M498" s="25">
        <f t="shared" si="47"/>
        <v>816</v>
      </c>
    </row>
    <row r="499" spans="1:13" x14ac:dyDescent="0.25">
      <c r="A499" s="13">
        <v>848</v>
      </c>
      <c r="B499" s="5">
        <v>497</v>
      </c>
      <c r="C499" s="5">
        <v>117</v>
      </c>
      <c r="D499" s="4" t="str">
        <f>VLOOKUP(A499,'ESO zone names'!$A$2:$F$9999,4,FALSE)</f>
        <v>Die Wiege der Schatten</v>
      </c>
      <c r="E499" s="4" t="str">
        <f>VLOOKUP(A499,'ESO zone names'!$A$2:$F$9999,5,FALSE)</f>
        <v>Cradle of Shadows</v>
      </c>
      <c r="F499" s="4" t="str">
        <f>VLOOKUP(A499,'ESO zone names'!$A$2:$F$9999,6,FALSE)</f>
        <v>Le Berceau des ombres</v>
      </c>
      <c r="G499" s="3" t="e">
        <f t="array" ref="G499">IF(OR(EXACT(A499,VALUE('ESO Dungeon constants'!$I$3:$I$100))),"X","")</f>
        <v>#VALUE!</v>
      </c>
      <c r="H499" s="3" t="str">
        <f t="shared" si="42"/>
        <v/>
      </c>
      <c r="I499" s="3" t="str">
        <f t="shared" si="43"/>
        <v>Schattenfenn</v>
      </c>
      <c r="J499" s="3" t="str">
        <f t="shared" si="44"/>
        <v>Shadowfen</v>
      </c>
      <c r="K499" s="3" t="str">
        <f t="shared" si="45"/>
        <v>Fangeombre</v>
      </c>
      <c r="L499" s="25">
        <f t="shared" si="46"/>
        <v>848</v>
      </c>
      <c r="M499" s="25">
        <f t="shared" si="47"/>
        <v>117</v>
      </c>
    </row>
    <row r="500" spans="1:13" x14ac:dyDescent="0.25">
      <c r="A500" s="13">
        <v>849</v>
      </c>
      <c r="B500" s="5">
        <v>498</v>
      </c>
      <c r="C500" s="5">
        <v>849</v>
      </c>
      <c r="D500" s="4" t="str">
        <f>VLOOKUP(A500,'ESO zone names'!$A$2:$F$9999,4,FALSE)</f>
        <v>Vvardenfell</v>
      </c>
      <c r="E500" s="4" t="str">
        <f>VLOOKUP(A500,'ESO zone names'!$A$2:$F$9999,5,FALSE)</f>
        <v>Vvardenfell</v>
      </c>
      <c r="F500" s="4" t="str">
        <f>VLOOKUP(A500,'ESO zone names'!$A$2:$F$9999,6,FALSE)</f>
        <v>Vvardenfell</v>
      </c>
      <c r="G500" s="3" t="e">
        <f t="array" ref="G500">IF(OR(EXACT(A500,VALUE('ESO Dungeon constants'!$I$3:$I$100))),"X","")</f>
        <v>#VALUE!</v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25">
        <f t="shared" si="46"/>
        <v>849</v>
      </c>
      <c r="M500" s="25">
        <f t="shared" si="47"/>
        <v>849</v>
      </c>
    </row>
    <row r="501" spans="1:13" x14ac:dyDescent="0.25">
      <c r="A501" s="13">
        <v>852</v>
      </c>
      <c r="B501" s="5">
        <v>499</v>
      </c>
      <c r="C501" s="5">
        <v>3</v>
      </c>
      <c r="D501" s="4" t="str">
        <f>VLOOKUP(A501,'ESO zone names'!$A$2:$F$9999,4,FALSE)</f>
        <v>Kapitän Margaux' Heim</v>
      </c>
      <c r="E501" s="4" t="str">
        <f>VLOOKUP(A501,'ESO zone names'!$A$2:$F$9999,5,FALSE)</f>
        <v>Captain Margaux's Place</v>
      </c>
      <c r="F501" s="4" t="str">
        <f>VLOOKUP(A501,'ESO zone names'!$A$2:$F$9999,6,FALSE)</f>
        <v>Chez le capitaine Margaux</v>
      </c>
      <c r="G501" s="3" t="e">
        <f t="array" ref="G501">IF(OR(EXACT(A501,VALUE('ESO Dungeon constants'!$I$3:$I$100))),"X","")</f>
        <v>#VALUE!</v>
      </c>
      <c r="H501" s="3" t="str">
        <f t="shared" si="42"/>
        <v/>
      </c>
      <c r="I501" s="3" t="str">
        <f t="shared" si="43"/>
        <v>Glenumbra</v>
      </c>
      <c r="J501" s="3" t="str">
        <f t="shared" si="44"/>
        <v>Glenumbra</v>
      </c>
      <c r="K501" s="3" t="str">
        <f t="shared" si="45"/>
        <v>La Glénumbrie</v>
      </c>
      <c r="L501" s="25">
        <f t="shared" si="46"/>
        <v>852</v>
      </c>
      <c r="M501" s="25">
        <f t="shared" si="47"/>
        <v>3</v>
      </c>
    </row>
    <row r="502" spans="1:13" x14ac:dyDescent="0.25">
      <c r="A502" s="13">
        <v>853</v>
      </c>
      <c r="B502" s="5">
        <v>500</v>
      </c>
      <c r="C502" s="5">
        <v>20</v>
      </c>
      <c r="D502" s="4" t="str">
        <f>VLOOKUP(A502,'ESO zone names'!$A$2:$F$9999,4,FALSE)</f>
        <v>Rabenwäldchen</v>
      </c>
      <c r="E502" s="4" t="str">
        <f>VLOOKUP(A502,'ESO zone names'!$A$2:$F$9999,5,FALSE)</f>
        <v>Ravenhurst</v>
      </c>
      <c r="F502" s="4" t="str">
        <f>VLOOKUP(A502,'ESO zone names'!$A$2:$F$9999,6,FALSE)</f>
        <v>La Butte-aux-Corbeaux</v>
      </c>
      <c r="G502" s="3" t="e">
        <f t="array" ref="G502">IF(OR(EXACT(A502,VALUE('ESO Dungeon constants'!$I$3:$I$100))),"X","")</f>
        <v>#VALUE!</v>
      </c>
      <c r="H502" s="3" t="str">
        <f t="shared" si="42"/>
        <v/>
      </c>
      <c r="I502" s="3" t="str">
        <f t="shared" si="43"/>
        <v>Kluftspitze</v>
      </c>
      <c r="J502" s="3" t="str">
        <f t="shared" si="44"/>
        <v>Rivenspire</v>
      </c>
      <c r="K502" s="3" t="str">
        <f t="shared" si="45"/>
        <v>Fendretour</v>
      </c>
      <c r="L502" s="25">
        <f t="shared" si="46"/>
        <v>853</v>
      </c>
      <c r="M502" s="25">
        <f t="shared" si="47"/>
        <v>20</v>
      </c>
    </row>
    <row r="503" spans="1:13" x14ac:dyDescent="0.25">
      <c r="A503" s="13">
        <v>854</v>
      </c>
      <c r="B503" s="5">
        <v>501</v>
      </c>
      <c r="C503" s="5">
        <v>92</v>
      </c>
      <c r="D503" s="4" t="str">
        <f>VLOOKUP(A503,'ESO zone names'!$A$2:$F$9999,4,FALSE)</f>
        <v>Die Feste Gramen</v>
      </c>
      <c r="E503" s="4" t="str">
        <f>VLOOKUP(A503,'ESO zone names'!$A$2:$F$9999,5,FALSE)</f>
        <v>Mournoth Keep</v>
      </c>
      <c r="F503" s="4" t="str">
        <f>VLOOKUP(A503,'ESO zone names'!$A$2:$F$9999,6,FALSE)</f>
        <v>Fort Sangloth</v>
      </c>
      <c r="G503" s="3" t="e">
        <f t="array" ref="G503">IF(OR(EXACT(A503,VALUE('ESO Dungeon constants'!$I$3:$I$100))),"X","")</f>
        <v>#VALUE!</v>
      </c>
      <c r="H503" s="3" t="str">
        <f t="shared" si="42"/>
        <v/>
      </c>
      <c r="I503" s="3" t="str">
        <f t="shared" si="43"/>
        <v>Bangkorai</v>
      </c>
      <c r="J503" s="3" t="str">
        <f t="shared" si="44"/>
        <v>Bangkorai</v>
      </c>
      <c r="K503" s="3" t="str">
        <f t="shared" si="45"/>
        <v>Bangkoraï</v>
      </c>
      <c r="L503" s="25">
        <f t="shared" si="46"/>
        <v>854</v>
      </c>
      <c r="M503" s="25">
        <f t="shared" si="47"/>
        <v>92</v>
      </c>
    </row>
    <row r="504" spans="1:13" x14ac:dyDescent="0.25">
      <c r="A504" s="13">
        <v>855</v>
      </c>
      <c r="B504" s="5">
        <v>502</v>
      </c>
      <c r="C504" s="5">
        <v>19</v>
      </c>
      <c r="D504" s="4" t="str">
        <f>VLOOKUP(A504,'ESO zone names'!$A$2:$F$9999,4,FALSE)</f>
        <v>Der Hammertod-Bungalow</v>
      </c>
      <c r="E504" s="4" t="str">
        <f>VLOOKUP(A504,'ESO zone names'!$A$2:$F$9999,5,FALSE)</f>
        <v>Hammerdeath Bungalow</v>
      </c>
      <c r="F504" s="4" t="str">
        <f>VLOOKUP(A504,'ESO zone names'!$A$2:$F$9999,6,FALSE)</f>
        <v>Le Bungalow de Martelmort</v>
      </c>
      <c r="G504" s="3" t="e">
        <f t="array" ref="G504">IF(OR(EXACT(A504,VALUE('ESO Dungeon constants'!$I$3:$I$100))),"X","")</f>
        <v>#VALUE!</v>
      </c>
      <c r="H504" s="3" t="str">
        <f t="shared" si="42"/>
        <v/>
      </c>
      <c r="I504" s="3" t="str">
        <f t="shared" si="43"/>
        <v>Sturmhafen</v>
      </c>
      <c r="J504" s="3" t="str">
        <f t="shared" si="44"/>
        <v>Stormhaven</v>
      </c>
      <c r="K504" s="3" t="str">
        <f t="shared" si="45"/>
        <v>Havre-tempête</v>
      </c>
      <c r="L504" s="25">
        <f t="shared" si="46"/>
        <v>855</v>
      </c>
      <c r="M504" s="25">
        <f t="shared" si="47"/>
        <v>19</v>
      </c>
    </row>
    <row r="505" spans="1:13" x14ac:dyDescent="0.25">
      <c r="A505" s="13">
        <v>856</v>
      </c>
      <c r="B505" s="5">
        <v>503</v>
      </c>
      <c r="C505" s="5">
        <v>92</v>
      </c>
      <c r="D505" s="4" t="str">
        <f>VLOOKUP(A505,'ESO zone names'!$A$2:$F$9999,4,FALSE)</f>
        <v>Zwillingsbogen</v>
      </c>
      <c r="E505" s="4" t="str">
        <f>VLOOKUP(A505,'ESO zone names'!$A$2:$F$9999,5,FALSE)</f>
        <v>Twin Arches</v>
      </c>
      <c r="F505" s="4" t="str">
        <f>VLOOKUP(A505,'ESO zone names'!$A$2:$F$9999,6,FALSE)</f>
        <v>Les Arches jumelles</v>
      </c>
      <c r="G505" s="3" t="e">
        <f t="array" ref="G505">IF(OR(EXACT(A505,VALUE('ESO Dungeon constants'!$I$3:$I$100))),"X","")</f>
        <v>#VALUE!</v>
      </c>
      <c r="H505" s="3" t="str">
        <f t="shared" si="42"/>
        <v/>
      </c>
      <c r="I505" s="3" t="str">
        <f t="shared" si="43"/>
        <v>Bangkorai</v>
      </c>
      <c r="J505" s="3" t="str">
        <f t="shared" si="44"/>
        <v>Bangkorai</v>
      </c>
      <c r="K505" s="3" t="str">
        <f t="shared" si="45"/>
        <v>Bangkoraï</v>
      </c>
      <c r="L505" s="25">
        <f t="shared" si="46"/>
        <v>856</v>
      </c>
      <c r="M505" s="25">
        <f t="shared" si="47"/>
        <v>92</v>
      </c>
    </row>
    <row r="506" spans="1:13" x14ac:dyDescent="0.25">
      <c r="A506" s="13">
        <v>857</v>
      </c>
      <c r="B506" s="5">
        <v>504</v>
      </c>
      <c r="C506" s="5">
        <v>104</v>
      </c>
      <c r="D506" s="4" t="str">
        <f>VLOOKUP(A506,'ESO zone names'!$A$2:$F$9999,4,FALSE)</f>
        <v>Das Haus des leisen Magnifico</v>
      </c>
      <c r="E506" s="4" t="str">
        <f>VLOOKUP(A506,'ESO zone names'!$A$2:$F$9999,5,FALSE)</f>
        <v>House of the Silent Magnifico</v>
      </c>
      <c r="F506" s="4" t="str">
        <f>VLOOKUP(A506,'ESO zone names'!$A$2:$F$9999,6,FALSE)</f>
        <v>La Maison du Magnifico silencieux</v>
      </c>
      <c r="G506" s="3" t="e">
        <f t="array" ref="G506">IF(OR(EXACT(A506,VALUE('ESO Dungeon constants'!$I$3:$I$100))),"X","")</f>
        <v>#VALUE!</v>
      </c>
      <c r="H506" s="3" t="str">
        <f t="shared" si="42"/>
        <v/>
      </c>
      <c r="I506" s="3" t="str">
        <f t="shared" si="43"/>
        <v>Die Alik'r-Wüste</v>
      </c>
      <c r="J506" s="3" t="str">
        <f t="shared" si="44"/>
        <v>Alik'r Desert</v>
      </c>
      <c r="K506" s="3" t="str">
        <f t="shared" si="45"/>
        <v>Le désert d'Alik'r</v>
      </c>
      <c r="L506" s="25">
        <f t="shared" si="46"/>
        <v>857</v>
      </c>
      <c r="M506" s="25">
        <f t="shared" si="47"/>
        <v>104</v>
      </c>
    </row>
    <row r="507" spans="1:13" x14ac:dyDescent="0.25">
      <c r="A507" s="13">
        <v>858</v>
      </c>
      <c r="B507" s="5">
        <v>505</v>
      </c>
      <c r="C507" s="5">
        <v>108</v>
      </c>
      <c r="D507" s="4" t="str">
        <f>VLOOKUP(A507,'ESO zone names'!$A$2:$F$9999,4,FALSE)</f>
        <v>Klippschatten</v>
      </c>
      <c r="E507" s="4" t="str">
        <f>VLOOKUP(A507,'ESO zone names'!$A$2:$F$9999,5,FALSE)</f>
        <v>Cliffshade</v>
      </c>
      <c r="F507" s="4" t="str">
        <f>VLOOKUP(A507,'ESO zone names'!$A$2:$F$9999,6,FALSE)</f>
        <v>Ombrescarpe</v>
      </c>
      <c r="G507" s="3" t="e">
        <f t="array" ref="G507">IF(OR(EXACT(A507,VALUE('ESO Dungeon constants'!$I$3:$I$100))),"X","")</f>
        <v>#VALUE!</v>
      </c>
      <c r="H507" s="3" t="str">
        <f t="shared" si="42"/>
        <v/>
      </c>
      <c r="I507" s="3" t="str">
        <f t="shared" si="43"/>
        <v>Grünschatten</v>
      </c>
      <c r="J507" s="3" t="str">
        <f t="shared" si="44"/>
        <v>Greenshade</v>
      </c>
      <c r="K507" s="3" t="str">
        <f t="shared" si="45"/>
        <v>Prasin</v>
      </c>
      <c r="L507" s="25">
        <f t="shared" si="46"/>
        <v>858</v>
      </c>
      <c r="M507" s="25">
        <f t="shared" si="47"/>
        <v>108</v>
      </c>
    </row>
    <row r="508" spans="1:13" x14ac:dyDescent="0.25">
      <c r="A508" s="13">
        <v>859</v>
      </c>
      <c r="B508" s="5">
        <v>506</v>
      </c>
      <c r="C508" s="5">
        <v>58</v>
      </c>
      <c r="D508" s="4" t="str">
        <f>VLOOKUP(A508,'ESO zone names'!$A$2:$F$9999,4,FALSE)</f>
        <v>Die Schwarzrankenvilla</v>
      </c>
      <c r="E508" s="4" t="str">
        <f>VLOOKUP(A508,'ESO zone names'!$A$2:$F$9999,5,FALSE)</f>
        <v>Black Vine Villa</v>
      </c>
      <c r="F508" s="4" t="str">
        <f>VLOOKUP(A508,'ESO zone names'!$A$2:$F$9999,6,FALSE)</f>
        <v>Villa de la liane noire</v>
      </c>
      <c r="G508" s="3" t="e">
        <f t="array" ref="G508">IF(OR(EXACT(A508,VALUE('ESO Dungeon constants'!$I$3:$I$100))),"X","")</f>
        <v>#VALUE!</v>
      </c>
      <c r="H508" s="3" t="str">
        <f t="shared" si="42"/>
        <v/>
      </c>
      <c r="I508" s="3" t="str">
        <f t="shared" si="43"/>
        <v>Malabal Tor</v>
      </c>
      <c r="J508" s="3" t="str">
        <f t="shared" si="44"/>
        <v>Malabal Tor</v>
      </c>
      <c r="K508" s="3" t="str">
        <f t="shared" si="45"/>
        <v>Malabal Tor</v>
      </c>
      <c r="L508" s="25">
        <f t="shared" si="46"/>
        <v>859</v>
      </c>
      <c r="M508" s="25">
        <f t="shared" si="47"/>
        <v>58</v>
      </c>
    </row>
    <row r="509" spans="1:13" x14ac:dyDescent="0.25">
      <c r="A509" s="13">
        <v>860</v>
      </c>
      <c r="B509" s="5">
        <v>507</v>
      </c>
      <c r="C509" s="5">
        <v>383</v>
      </c>
      <c r="D509" s="4" t="str">
        <f>VLOOKUP(A509,'ESO zone names'!$A$2:$F$9999,4,FALSE)</f>
        <v>Die Kuschelkapsel</v>
      </c>
      <c r="E509" s="4" t="str">
        <f>VLOOKUP(A509,'ESO zone names'!$A$2:$F$9999,5,FALSE)</f>
        <v>Snugpod</v>
      </c>
      <c r="F509" s="4" t="str">
        <f>VLOOKUP(A509,'ESO zone names'!$A$2:$F$9999,6,FALSE)</f>
        <v>La Cosse</v>
      </c>
      <c r="G509" s="3" t="e">
        <f t="array" ref="G509">IF(OR(EXACT(A509,VALUE('ESO Dungeon constants'!$I$3:$I$100))),"X","")</f>
        <v>#VALUE!</v>
      </c>
      <c r="H509" s="3" t="str">
        <f t="shared" si="42"/>
        <v/>
      </c>
      <c r="I509" s="3" t="str">
        <f t="shared" si="43"/>
        <v>Grahtwald</v>
      </c>
      <c r="J509" s="3" t="str">
        <f t="shared" si="44"/>
        <v>Grahtwood</v>
      </c>
      <c r="K509" s="3" t="str">
        <f t="shared" si="45"/>
        <v>Le bois de Graht</v>
      </c>
      <c r="L509" s="25">
        <f t="shared" si="46"/>
        <v>860</v>
      </c>
      <c r="M509" s="25">
        <f t="shared" si="47"/>
        <v>383</v>
      </c>
    </row>
    <row r="510" spans="1:13" x14ac:dyDescent="0.25">
      <c r="A510" s="13">
        <v>861</v>
      </c>
      <c r="B510" s="5">
        <v>508</v>
      </c>
      <c r="C510" s="5">
        <v>108</v>
      </c>
      <c r="D510" s="4" t="str">
        <f>VLOOKUP(A510,'ESO zone names'!$A$2:$F$9999,4,FALSE)</f>
        <v>Die Felsbaumzuflucht</v>
      </c>
      <c r="E510" s="4" t="str">
        <f>VLOOKUP(A510,'ESO zone names'!$A$2:$F$9999,5,FALSE)</f>
        <v>Bouldertree Refuge</v>
      </c>
      <c r="F510" s="4" t="str">
        <f>VLOOKUP(A510,'ESO zone names'!$A$2:$F$9999,6,FALSE)</f>
        <v>Le Refuge d'Arbreroche</v>
      </c>
      <c r="G510" s="3" t="e">
        <f t="array" ref="G510">IF(OR(EXACT(A510,VALUE('ESO Dungeon constants'!$I$3:$I$100))),"X","")</f>
        <v>#VALUE!</v>
      </c>
      <c r="H510" s="3" t="str">
        <f t="shared" si="42"/>
        <v/>
      </c>
      <c r="I510" s="3" t="str">
        <f t="shared" si="43"/>
        <v>Grünschatten</v>
      </c>
      <c r="J510" s="3" t="str">
        <f t="shared" si="44"/>
        <v>Greenshade</v>
      </c>
      <c r="K510" s="3" t="str">
        <f t="shared" si="45"/>
        <v>Prasin</v>
      </c>
      <c r="L510" s="25">
        <f t="shared" si="46"/>
        <v>861</v>
      </c>
      <c r="M510" s="25">
        <f t="shared" si="47"/>
        <v>108</v>
      </c>
    </row>
    <row r="511" spans="1:13" x14ac:dyDescent="0.25">
      <c r="A511" s="13">
        <v>862</v>
      </c>
      <c r="B511" s="5">
        <v>509</v>
      </c>
      <c r="C511" s="5">
        <v>382</v>
      </c>
      <c r="D511" s="4" t="str">
        <f>VLOOKUP(A511,'ESO zone names'!$A$2:$F$9999,4,FALSE)</f>
        <v>Das Glattbachhaus</v>
      </c>
      <c r="E511" s="4" t="str">
        <f>VLOOKUP(A511,'ESO zone names'!$A$2:$F$9999,5,FALSE)</f>
        <v>Sleek Creek House</v>
      </c>
      <c r="F511" s="4" t="str">
        <f>VLOOKUP(A511,'ESO zone names'!$A$2:$F$9999,6,FALSE)</f>
        <v>La Maison de Vive-Crique</v>
      </c>
      <c r="G511" s="3" t="e">
        <f t="array" ref="G511">IF(OR(EXACT(A511,VALUE('ESO Dungeon constants'!$I$3:$I$100))),"X","")</f>
        <v>#VALUE!</v>
      </c>
      <c r="H511" s="3" t="str">
        <f t="shared" si="42"/>
        <v/>
      </c>
      <c r="I511" s="3" t="str">
        <f t="shared" si="43"/>
        <v>Schnittermark</v>
      </c>
      <c r="J511" s="3" t="str">
        <f t="shared" si="44"/>
        <v>Reaper's March</v>
      </c>
      <c r="K511" s="3" t="str">
        <f t="shared" si="45"/>
        <v>La marche de la Camarde</v>
      </c>
      <c r="L511" s="25">
        <f t="shared" si="46"/>
        <v>862</v>
      </c>
      <c r="M511" s="25">
        <f t="shared" si="47"/>
        <v>382</v>
      </c>
    </row>
    <row r="512" spans="1:13" x14ac:dyDescent="0.25">
      <c r="A512" s="13">
        <v>863</v>
      </c>
      <c r="B512" s="5">
        <v>510</v>
      </c>
      <c r="C512" s="5">
        <v>537</v>
      </c>
      <c r="D512" s="4" t="str">
        <f>VLOOKUP(A512,'ESO zone names'!$A$2:$F$9999,4,FALSE)</f>
        <v>Das Mondfreudehaus</v>
      </c>
      <c r="E512" s="4" t="str">
        <f>VLOOKUP(A512,'ESO zone names'!$A$2:$F$9999,5,FALSE)</f>
        <v>Moonmirth House</v>
      </c>
      <c r="F512" s="4" t="str">
        <f>VLOOKUP(A512,'ESO zone names'!$A$2:$F$9999,6,FALSE)</f>
        <v>La Maison Rilune</v>
      </c>
      <c r="G512" s="3" t="e">
        <f t="array" ref="G512">IF(OR(EXACT(A512,VALUE('ESO Dungeon constants'!$I$3:$I$100))),"X","")</f>
        <v>#VALUE!</v>
      </c>
      <c r="H512" s="3" t="str">
        <f t="shared" si="42"/>
        <v/>
      </c>
      <c r="I512" s="3" t="str">
        <f t="shared" si="43"/>
        <v>Khenarthis Rast</v>
      </c>
      <c r="J512" s="3" t="str">
        <f t="shared" si="44"/>
        <v>Khenarthi's Roost</v>
      </c>
      <c r="K512" s="3" t="str">
        <f t="shared" si="45"/>
        <v>Le perchoir de Khenarthi</v>
      </c>
      <c r="L512" s="25">
        <f t="shared" si="46"/>
        <v>863</v>
      </c>
      <c r="M512" s="25">
        <f t="shared" si="47"/>
        <v>537</v>
      </c>
    </row>
    <row r="513" spans="1:13" x14ac:dyDescent="0.25">
      <c r="A513" s="13">
        <v>864</v>
      </c>
      <c r="B513" s="5">
        <v>511</v>
      </c>
      <c r="C513" s="5">
        <v>103</v>
      </c>
      <c r="D513" s="4" t="str">
        <f>VLOOKUP(A513,'ESO zone names'!$A$2:$F$9999,4,FALSE)</f>
        <v>Herbsttor</v>
      </c>
      <c r="E513" s="4" t="str">
        <f>VLOOKUP(A513,'ESO zone names'!$A$2:$F$9999,5,FALSE)</f>
        <v>Autumn's-Gate</v>
      </c>
      <c r="F513" s="4" t="str">
        <f>VLOOKUP(A513,'ESO zone names'!$A$2:$F$9999,6,FALSE)</f>
        <v>La Porte-de-l'Automne</v>
      </c>
      <c r="G513" s="3" t="e">
        <f t="array" ref="G513">IF(OR(EXACT(A513,VALUE('ESO Dungeon constants'!$I$3:$I$100))),"X","")</f>
        <v>#VALUE!</v>
      </c>
      <c r="H513" s="3" t="str">
        <f t="shared" si="42"/>
        <v/>
      </c>
      <c r="I513" s="3" t="str">
        <f t="shared" si="43"/>
        <v>Rift</v>
      </c>
      <c r="J513" s="3" t="str">
        <f t="shared" si="44"/>
        <v>The Rift</v>
      </c>
      <c r="K513" s="3" t="str">
        <f t="shared" si="45"/>
        <v>La Brèche</v>
      </c>
      <c r="L513" s="25">
        <f t="shared" si="46"/>
        <v>864</v>
      </c>
      <c r="M513" s="25">
        <f t="shared" si="47"/>
        <v>103</v>
      </c>
    </row>
    <row r="514" spans="1:13" x14ac:dyDescent="0.25">
      <c r="A514" s="13">
        <v>865</v>
      </c>
      <c r="B514" s="5">
        <v>512</v>
      </c>
      <c r="C514" s="5">
        <v>101</v>
      </c>
      <c r="D514" s="4" t="str">
        <f>VLOOKUP(A514,'ESO zone names'!$A$2:$F$9999,4,FALSE)</f>
        <v>Grymharths Wehe</v>
      </c>
      <c r="E514" s="4" t="str">
        <f>VLOOKUP(A514,'ESO zone names'!$A$2:$F$9999,5,FALSE)</f>
        <v>Grymharth's Woe</v>
      </c>
      <c r="F514" s="4" t="str">
        <f>VLOOKUP(A514,'ESO zone names'!$A$2:$F$9999,6,FALSE)</f>
        <v>Le Chagrin de Grymharth</v>
      </c>
      <c r="G514" s="3" t="e">
        <f t="array" ref="G514">IF(OR(EXACT(A514,VALUE('ESO Dungeon constants'!$I$3:$I$100))),"X","")</f>
        <v>#VALUE!</v>
      </c>
      <c r="H514" s="3" t="str">
        <f t="shared" si="42"/>
        <v/>
      </c>
      <c r="I514" s="3" t="str">
        <f t="shared" si="43"/>
        <v>Ostmarsch</v>
      </c>
      <c r="J514" s="3" t="str">
        <f t="shared" si="44"/>
        <v>Eastmarch</v>
      </c>
      <c r="K514" s="3" t="str">
        <f t="shared" si="45"/>
        <v>Estemarche</v>
      </c>
      <c r="L514" s="25">
        <f t="shared" si="46"/>
        <v>865</v>
      </c>
      <c r="M514" s="25">
        <f t="shared" si="47"/>
        <v>101</v>
      </c>
    </row>
    <row r="515" spans="1:13" x14ac:dyDescent="0.25">
      <c r="A515" s="13">
        <v>866</v>
      </c>
      <c r="B515" s="5">
        <v>513</v>
      </c>
      <c r="C515" s="5">
        <v>57</v>
      </c>
      <c r="D515" s="4" t="str">
        <f>VLOOKUP(A515,'ESO zone names'!$A$2:$F$9999,4,FALSE)</f>
        <v>Die Velothiträumerei</v>
      </c>
      <c r="E515" s="4" t="str">
        <f>VLOOKUP(A515,'ESO zone names'!$A$2:$F$9999,5,FALSE)</f>
        <v>Velothi Reverie</v>
      </c>
      <c r="F515" s="4" t="str">
        <f>VLOOKUP(A515,'ESO zone names'!$A$2:$F$9999,6,FALSE)</f>
        <v>La Rêverie vélothie</v>
      </c>
      <c r="G515" s="3" t="e">
        <f t="array" ref="G515">IF(OR(EXACT(A515,VALUE('ESO Dungeon constants'!$I$3:$I$100))),"X","")</f>
        <v>#VALUE!</v>
      </c>
      <c r="H515" s="3" t="str">
        <f t="shared" si="42"/>
        <v/>
      </c>
      <c r="I515" s="3" t="str">
        <f t="shared" si="43"/>
        <v>Deshaan</v>
      </c>
      <c r="J515" s="3" t="str">
        <f t="shared" si="44"/>
        <v>Deshaan</v>
      </c>
      <c r="K515" s="3" t="str">
        <f t="shared" si="45"/>
        <v>Deshaan</v>
      </c>
      <c r="L515" s="25">
        <f t="shared" si="46"/>
        <v>866</v>
      </c>
      <c r="M515" s="25">
        <f t="shared" si="47"/>
        <v>57</v>
      </c>
    </row>
    <row r="516" spans="1:13" x14ac:dyDescent="0.25">
      <c r="A516" s="13">
        <v>867</v>
      </c>
      <c r="B516" s="5">
        <v>514</v>
      </c>
      <c r="C516" s="5">
        <v>41</v>
      </c>
      <c r="D516" s="4" t="str">
        <f>VLOOKUP(A516,'ESO zone names'!$A$2:$F$9999,4,FALSE)</f>
        <v>Das Kragenheim</v>
      </c>
      <c r="E516" s="4" t="str">
        <f>VLOOKUP(A516,'ESO zone names'!$A$2:$F$9999,5,FALSE)</f>
        <v>Kragenhome</v>
      </c>
      <c r="F516" s="4" t="str">
        <f>VLOOKUP(A516,'ESO zone names'!$A$2:$F$9999,6,FALSE)</f>
        <v>Maison-Kragen</v>
      </c>
      <c r="G516" s="3" t="e">
        <f t="array" ref="G516">IF(OR(EXACT(A516,VALUE('ESO Dungeon constants'!$I$3:$I$100))),"X","")</f>
        <v>#VALUE!</v>
      </c>
      <c r="H516" s="3" t="str">
        <f t="shared" ref="H516:H579" si="48">IF(EXACT(A516,C516),"X","")</f>
        <v/>
      </c>
      <c r="I516" s="3" t="str">
        <f t="shared" ref="I516:I579" si="49">IF(A516&lt;&gt;C516,VLOOKUP(C516,$A$3:$D$9999,4,FALSE),"")</f>
        <v>Steinfälle</v>
      </c>
      <c r="J516" s="3" t="str">
        <f t="shared" ref="J516:J579" si="50">IF(A516&lt;&gt;C516,VLOOKUP(C516,$A$3:$E$9999,5,FALSE),"")</f>
        <v>Stonefalls</v>
      </c>
      <c r="K516" s="3" t="str">
        <f t="shared" ref="K516:K579" si="51">IF(A516&lt;&gt;C516,VLOOKUP(C516,$A$3:$F$9999,6,FALSE),"")</f>
        <v>Les Éboulis</v>
      </c>
      <c r="L516" s="25">
        <f t="shared" ref="L516:L579" si="52">A516</f>
        <v>867</v>
      </c>
      <c r="M516" s="25">
        <f t="shared" ref="M516:M579" si="53">C516</f>
        <v>41</v>
      </c>
    </row>
    <row r="517" spans="1:13" x14ac:dyDescent="0.25">
      <c r="A517" s="13">
        <v>868</v>
      </c>
      <c r="B517" s="5">
        <v>515</v>
      </c>
      <c r="C517" s="5">
        <v>281</v>
      </c>
      <c r="D517" s="4" t="str">
        <f>VLOOKUP(A517,'ESO zone names'!$A$2:$F$9999,4,FALSE)</f>
        <v>Demutschlamm</v>
      </c>
      <c r="E517" s="4" t="str">
        <f>VLOOKUP(A517,'ESO zone names'!$A$2:$F$9999,5,FALSE)</f>
        <v>Humblemud</v>
      </c>
      <c r="F517" s="4" t="str">
        <f>VLOOKUP(A517,'ESO zone names'!$A$2:$F$9999,6,FALSE)</f>
        <v>Humbleboue</v>
      </c>
      <c r="G517" s="3" t="e">
        <f t="array" ref="G517">IF(OR(EXACT(A517,VALUE('ESO Dungeon constants'!$I$3:$I$100))),"X","")</f>
        <v>#VALUE!</v>
      </c>
      <c r="H517" s="3" t="str">
        <f t="shared" si="48"/>
        <v/>
      </c>
      <c r="I517" s="3" t="str">
        <f t="shared" si="49"/>
        <v>Bal Foyen</v>
      </c>
      <c r="J517" s="3" t="str">
        <f t="shared" si="50"/>
        <v>Bal Foyen</v>
      </c>
      <c r="K517" s="3" t="str">
        <f t="shared" si="51"/>
        <v>Bal Foyen</v>
      </c>
      <c r="L517" s="25">
        <f t="shared" si="52"/>
        <v>868</v>
      </c>
      <c r="M517" s="25">
        <f t="shared" si="53"/>
        <v>281</v>
      </c>
    </row>
    <row r="518" spans="1:13" x14ac:dyDescent="0.25">
      <c r="A518" s="13">
        <v>869</v>
      </c>
      <c r="B518" s="5">
        <v>516</v>
      </c>
      <c r="C518" s="5">
        <v>117</v>
      </c>
      <c r="D518" s="4" t="str">
        <f>VLOOKUP(A518,'ESO zone names'!$A$2:$F$9999,4,FALSE)</f>
        <v>Das Geräumige Domizil</v>
      </c>
      <c r="E518" s="4" t="str">
        <f>VLOOKUP(A518,'ESO zone names'!$A$2:$F$9999,5,FALSE)</f>
        <v>The Ample Domicile</v>
      </c>
      <c r="F518" s="4" t="str">
        <f>VLOOKUP(A518,'ESO zone names'!$A$2:$F$9999,6,FALSE)</f>
        <v>Le Domicile ample</v>
      </c>
      <c r="G518" s="3" t="e">
        <f t="array" ref="G518">IF(OR(EXACT(A518,VALUE('ESO Dungeon constants'!$I$3:$I$100))),"X","")</f>
        <v>#VALUE!</v>
      </c>
      <c r="H518" s="3" t="str">
        <f t="shared" si="48"/>
        <v/>
      </c>
      <c r="I518" s="3" t="str">
        <f t="shared" si="49"/>
        <v>Schattenfenn</v>
      </c>
      <c r="J518" s="3" t="str">
        <f t="shared" si="50"/>
        <v>Shadowfen</v>
      </c>
      <c r="K518" s="3" t="str">
        <f t="shared" si="51"/>
        <v>Fangeombre</v>
      </c>
      <c r="L518" s="25">
        <f t="shared" si="52"/>
        <v>869</v>
      </c>
      <c r="M518" s="25">
        <f t="shared" si="53"/>
        <v>117</v>
      </c>
    </row>
    <row r="519" spans="1:13" x14ac:dyDescent="0.25">
      <c r="A519" s="13">
        <v>870</v>
      </c>
      <c r="B519" s="5">
        <v>517</v>
      </c>
      <c r="C519" s="5">
        <v>888</v>
      </c>
      <c r="D519" s="4" t="str">
        <f>VLOOKUP(A519,'ESO zone names'!$A$2:$F$9999,4,FALSE)</f>
        <v>Domus Phrasticus</v>
      </c>
      <c r="E519" s="4" t="str">
        <f>VLOOKUP(A519,'ESO zone names'!$A$2:$F$9999,5,FALSE)</f>
        <v>Domus Phrasticus</v>
      </c>
      <c r="F519" s="4" t="str">
        <f>VLOOKUP(A519,'ESO zone names'!$A$2:$F$9999,6,FALSE)</f>
        <v>Domus Phrasticus</v>
      </c>
      <c r="G519" s="3" t="e">
        <f t="array" ref="G519">IF(OR(EXACT(A519,VALUE('ESO Dungeon constants'!$I$3:$I$100))),"X","")</f>
        <v>#VALUE!</v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25">
        <f t="shared" si="52"/>
        <v>870</v>
      </c>
      <c r="M519" s="25">
        <f t="shared" si="53"/>
        <v>888</v>
      </c>
    </row>
    <row r="520" spans="1:13" x14ac:dyDescent="0.25">
      <c r="A520" s="13">
        <v>871</v>
      </c>
      <c r="B520" s="5">
        <v>518</v>
      </c>
      <c r="C520" s="5">
        <v>58</v>
      </c>
      <c r="D520" s="4" t="str">
        <f>VLOOKUP(A520,'ESO zone names'!$A$2:$F$9999,4,FALSE)</f>
        <v>Cyrodiilisches Dschungelhaus</v>
      </c>
      <c r="E520" s="4" t="str">
        <f>VLOOKUP(A520,'ESO zone names'!$A$2:$F$9999,5,FALSE)</f>
        <v>Cyrodilic Jungle House</v>
      </c>
      <c r="F520" s="4" t="str">
        <f>VLOOKUP(A520,'ESO zone names'!$A$2:$F$9999,6,FALSE)</f>
        <v>La maison de jungle cyrodiiléenne</v>
      </c>
      <c r="G520" s="3" t="e">
        <f t="array" ref="G520">IF(OR(EXACT(A520,VALUE('ESO Dungeon constants'!$I$3:$I$100))),"X","")</f>
        <v>#VALUE!</v>
      </c>
      <c r="H520" s="3" t="str">
        <f t="shared" si="48"/>
        <v/>
      </c>
      <c r="I520" s="3" t="str">
        <f t="shared" si="49"/>
        <v>Malabal Tor</v>
      </c>
      <c r="J520" s="3" t="str">
        <f t="shared" si="50"/>
        <v>Malabal Tor</v>
      </c>
      <c r="K520" s="3" t="str">
        <f t="shared" si="51"/>
        <v>Malabal Tor</v>
      </c>
      <c r="L520" s="25">
        <f t="shared" si="52"/>
        <v>871</v>
      </c>
      <c r="M520" s="25">
        <f t="shared" si="53"/>
        <v>58</v>
      </c>
    </row>
    <row r="521" spans="1:13" x14ac:dyDescent="0.25">
      <c r="A521" s="13">
        <v>872</v>
      </c>
      <c r="B521" s="5">
        <v>519</v>
      </c>
      <c r="C521" s="5">
        <v>382</v>
      </c>
      <c r="D521" s="4" t="str">
        <f>VLOOKUP(A521,'ESO zone names'!$A$2:$F$9999,4,FALSE)</f>
        <v>Die Stridquelldomäne</v>
      </c>
      <c r="E521" s="4" t="str">
        <f>VLOOKUP(A521,'ESO zone names'!$A$2:$F$9999,5,FALSE)</f>
        <v>Strident Springs Demesne</v>
      </c>
      <c r="F521" s="4" t="str">
        <f>VLOOKUP(A521,'ESO zone names'!$A$2:$F$9999,6,FALSE)</f>
        <v>Domaine des sources stridentes</v>
      </c>
      <c r="G521" s="3" t="e">
        <f t="array" ref="G521">IF(OR(EXACT(A521,VALUE('ESO Dungeon constants'!$I$3:$I$100))),"X","")</f>
        <v>#VALUE!</v>
      </c>
      <c r="H521" s="3" t="str">
        <f t="shared" si="48"/>
        <v/>
      </c>
      <c r="I521" s="3" t="str">
        <f t="shared" si="49"/>
        <v>Schnittermark</v>
      </c>
      <c r="J521" s="3" t="str">
        <f t="shared" si="50"/>
        <v>Reaper's March</v>
      </c>
      <c r="K521" s="3" t="str">
        <f t="shared" si="51"/>
        <v>La marche de la Camarde</v>
      </c>
      <c r="L521" s="25">
        <f t="shared" si="52"/>
        <v>872</v>
      </c>
      <c r="M521" s="25">
        <f t="shared" si="53"/>
        <v>382</v>
      </c>
    </row>
    <row r="522" spans="1:13" x14ac:dyDescent="0.25">
      <c r="A522" s="13">
        <v>873</v>
      </c>
      <c r="B522" s="5">
        <v>520</v>
      </c>
      <c r="C522" s="5">
        <v>117</v>
      </c>
      <c r="D522" s="4" t="str">
        <f>VLOOKUP(A522,'ESO zone names'!$A$2:$F$9999,4,FALSE)</f>
        <v>Anwesen „Bleibt-feucht“</v>
      </c>
      <c r="E522" s="4" t="str">
        <f>VLOOKUP(A522,'ESO zone names'!$A$2:$F$9999,5,FALSE)</f>
        <v>Stay-Moist Mansion</v>
      </c>
      <c r="F522" s="4" t="str">
        <f>VLOOKUP(A522,'ESO zone names'!$A$2:$F$9999,6,FALSE)</f>
        <v>Le Manoir Restez-Humide</v>
      </c>
      <c r="G522" s="3" t="e">
        <f t="array" ref="G522">IF(OR(EXACT(A522,VALUE('ESO Dungeon constants'!$I$3:$I$100))),"X","")</f>
        <v>#VALUE!</v>
      </c>
      <c r="H522" s="3" t="str">
        <f t="shared" si="48"/>
        <v/>
      </c>
      <c r="I522" s="3" t="str">
        <f t="shared" si="49"/>
        <v>Schattenfenn</v>
      </c>
      <c r="J522" s="3" t="str">
        <f t="shared" si="50"/>
        <v>Shadowfen</v>
      </c>
      <c r="K522" s="3" t="str">
        <f t="shared" si="51"/>
        <v>Fangeombre</v>
      </c>
      <c r="L522" s="25">
        <f t="shared" si="52"/>
        <v>873</v>
      </c>
      <c r="M522" s="25">
        <f t="shared" si="53"/>
        <v>117</v>
      </c>
    </row>
    <row r="523" spans="1:13" x14ac:dyDescent="0.25">
      <c r="A523" s="13">
        <v>874</v>
      </c>
      <c r="B523" s="5">
        <v>521</v>
      </c>
      <c r="C523" s="5">
        <v>57</v>
      </c>
      <c r="D523" s="4" t="str">
        <f>VLOOKUP(A523,'ESO zone names'!$A$2:$F$9999,4,FALSE)</f>
        <v>Quondam Indorilia</v>
      </c>
      <c r="E523" s="4" t="str">
        <f>VLOOKUP(A523,'ESO zone names'!$A$2:$F$9999,5,FALSE)</f>
        <v>Quondam Indorilia</v>
      </c>
      <c r="F523" s="4" t="str">
        <f>VLOOKUP(A523,'ESO zone names'!$A$2:$F$9999,6,FALSE)</f>
        <v>Quondam Indorilia</v>
      </c>
      <c r="G523" s="3" t="e">
        <f t="array" ref="G523">IF(OR(EXACT(A523,VALUE('ESO Dungeon constants'!$I$3:$I$100))),"X","")</f>
        <v>#VALUE!</v>
      </c>
      <c r="H523" s="3" t="str">
        <f t="shared" si="48"/>
        <v/>
      </c>
      <c r="I523" s="3" t="str">
        <f t="shared" si="49"/>
        <v>Deshaan</v>
      </c>
      <c r="J523" s="3" t="str">
        <f t="shared" si="50"/>
        <v>Deshaan</v>
      </c>
      <c r="K523" s="3" t="str">
        <f t="shared" si="51"/>
        <v>Deshaan</v>
      </c>
      <c r="L523" s="25">
        <f t="shared" si="52"/>
        <v>874</v>
      </c>
      <c r="M523" s="25">
        <f t="shared" si="53"/>
        <v>57</v>
      </c>
    </row>
    <row r="524" spans="1:13" x14ac:dyDescent="0.25">
      <c r="A524" s="13">
        <v>875</v>
      </c>
      <c r="B524" s="5">
        <v>522</v>
      </c>
      <c r="C524" s="5">
        <v>103</v>
      </c>
      <c r="D524" s="4" t="str">
        <f>VLOOKUP(A524,'ESO zone names'!$A$2:$F$9999,4,FALSE)</f>
        <v>Das alte Nebelschleier-Herrenhaus</v>
      </c>
      <c r="E524" s="4" t="str">
        <f>VLOOKUP(A524,'ESO zone names'!$A$2:$F$9999,5,FALSE)</f>
        <v>Old Mistveil Manor</v>
      </c>
      <c r="F524" s="4" t="str">
        <f>VLOOKUP(A524,'ESO zone names'!$A$2:$F$9999,6,FALSE)</f>
        <v>Le Vieux manoir de Voilebrume</v>
      </c>
      <c r="G524" s="3" t="e">
        <f t="array" ref="G524">IF(OR(EXACT(A524,VALUE('ESO Dungeon constants'!$I$3:$I$100))),"X","")</f>
        <v>#VALUE!</v>
      </c>
      <c r="H524" s="3" t="str">
        <f t="shared" si="48"/>
        <v/>
      </c>
      <c r="I524" s="3" t="str">
        <f t="shared" si="49"/>
        <v>Rift</v>
      </c>
      <c r="J524" s="3" t="str">
        <f t="shared" si="50"/>
        <v>The Rift</v>
      </c>
      <c r="K524" s="3" t="str">
        <f t="shared" si="51"/>
        <v>La Brèche</v>
      </c>
      <c r="L524" s="25">
        <f t="shared" si="52"/>
        <v>875</v>
      </c>
      <c r="M524" s="25">
        <f t="shared" si="53"/>
        <v>103</v>
      </c>
    </row>
    <row r="525" spans="1:13" x14ac:dyDescent="0.25">
      <c r="A525" s="13">
        <v>876</v>
      </c>
      <c r="B525" s="5">
        <v>523</v>
      </c>
      <c r="C525" s="5">
        <v>382</v>
      </c>
      <c r="D525" s="4" t="str">
        <f>VLOOKUP(A525,'ESO zone names'!$A$2:$F$9999,4,FALSE)</f>
        <v>Dämmerschatten</v>
      </c>
      <c r="E525" s="4" t="str">
        <f>VLOOKUP(A525,'ESO zone names'!$A$2:$F$9999,5,FALSE)</f>
        <v>Dawnshadow</v>
      </c>
      <c r="F525" s="4" t="str">
        <f>VLOOKUP(A525,'ESO zone names'!$A$2:$F$9999,6,FALSE)</f>
        <v>Ombraube</v>
      </c>
      <c r="G525" s="3" t="e">
        <f t="array" ref="G525">IF(OR(EXACT(A525,VALUE('ESO Dungeon constants'!$I$3:$I$100))),"X","")</f>
        <v>#VALUE!</v>
      </c>
      <c r="H525" s="3" t="str">
        <f t="shared" si="48"/>
        <v/>
      </c>
      <c r="I525" s="3" t="str">
        <f t="shared" si="49"/>
        <v>Schnittermark</v>
      </c>
      <c r="J525" s="3" t="str">
        <f t="shared" si="50"/>
        <v>Reaper's March</v>
      </c>
      <c r="K525" s="3" t="str">
        <f t="shared" si="51"/>
        <v>La marche de la Camarde</v>
      </c>
      <c r="L525" s="25">
        <f t="shared" si="52"/>
        <v>876</v>
      </c>
      <c r="M525" s="25">
        <f t="shared" si="53"/>
        <v>382</v>
      </c>
    </row>
    <row r="526" spans="1:13" x14ac:dyDescent="0.25">
      <c r="A526" s="13">
        <v>877</v>
      </c>
      <c r="B526" s="5">
        <v>524</v>
      </c>
      <c r="C526" s="5">
        <v>383</v>
      </c>
      <c r="D526" s="4" t="str">
        <f>VLOOKUP(A526,'ESO zone names'!$A$2:$F$9999,4,FALSE)</f>
        <v>Das Gorinir-Anwesen</v>
      </c>
      <c r="E526" s="4" t="str">
        <f>VLOOKUP(A526,'ESO zone names'!$A$2:$F$9999,5,FALSE)</f>
        <v>The Gorinir Estate</v>
      </c>
      <c r="F526" s="4" t="str">
        <f>VLOOKUP(A526,'ESO zone names'!$A$2:$F$9999,6,FALSE)</f>
        <v>La Propriété Gorinir</v>
      </c>
      <c r="G526" s="3" t="e">
        <f t="array" ref="G526">IF(OR(EXACT(A526,VALUE('ESO Dungeon constants'!$I$3:$I$100))),"X","")</f>
        <v>#VALUE!</v>
      </c>
      <c r="H526" s="3" t="str">
        <f t="shared" si="48"/>
        <v/>
      </c>
      <c r="I526" s="3" t="str">
        <f t="shared" si="49"/>
        <v>Grahtwald</v>
      </c>
      <c r="J526" s="3" t="str">
        <f t="shared" si="50"/>
        <v>Grahtwood</v>
      </c>
      <c r="K526" s="3" t="str">
        <f t="shared" si="51"/>
        <v>Le bois de Graht</v>
      </c>
      <c r="L526" s="25">
        <f t="shared" si="52"/>
        <v>877</v>
      </c>
      <c r="M526" s="25">
        <f t="shared" si="53"/>
        <v>383</v>
      </c>
    </row>
    <row r="527" spans="1:13" x14ac:dyDescent="0.25">
      <c r="A527" s="13">
        <v>878</v>
      </c>
      <c r="B527" s="5">
        <v>525</v>
      </c>
      <c r="C527" s="5">
        <v>381</v>
      </c>
      <c r="D527" s="4" t="str">
        <f>VLOOKUP(A527,'ESO zone names'!$A$2:$F$9999,4,FALSE)</f>
        <v>Das Mathiisen-Herrenhaus</v>
      </c>
      <c r="E527" s="4" t="str">
        <f>VLOOKUP(A527,'ESO zone names'!$A$2:$F$9999,5,FALSE)</f>
        <v>Mathiisen Manor</v>
      </c>
      <c r="F527" s="4" t="str">
        <f>VLOOKUP(A527,'ESO zone names'!$A$2:$F$9999,6,FALSE)</f>
        <v>Le manoir de Mathiisen</v>
      </c>
      <c r="G527" s="3" t="e">
        <f t="array" ref="G527">IF(OR(EXACT(A527,VALUE('ESO Dungeon constants'!$I$3:$I$100))),"X","")</f>
        <v>#VALUE!</v>
      </c>
      <c r="H527" s="3" t="str">
        <f t="shared" si="48"/>
        <v/>
      </c>
      <c r="I527" s="3" t="str">
        <f t="shared" si="49"/>
        <v>Auridon</v>
      </c>
      <c r="J527" s="3" t="str">
        <f t="shared" si="50"/>
        <v>Auridon</v>
      </c>
      <c r="K527" s="3" t="str">
        <f t="shared" si="51"/>
        <v>Auridia</v>
      </c>
      <c r="L527" s="25">
        <f t="shared" si="52"/>
        <v>878</v>
      </c>
      <c r="M527" s="25">
        <f t="shared" si="53"/>
        <v>381</v>
      </c>
    </row>
    <row r="528" spans="1:13" x14ac:dyDescent="0.25">
      <c r="A528" s="13">
        <v>879</v>
      </c>
      <c r="B528" s="5">
        <v>526</v>
      </c>
      <c r="C528" s="5">
        <v>534</v>
      </c>
      <c r="D528" s="4" t="str">
        <f>VLOOKUP(A528,'ESO zone names'!$A$2:$F$9999,4,FALSE)</f>
        <v>Hundings Prunkhalle</v>
      </c>
      <c r="E528" s="4" t="str">
        <f>VLOOKUP(A528,'ESO zone names'!$A$2:$F$9999,5,FALSE)</f>
        <v>Hunding's Palatial Hall</v>
      </c>
      <c r="F528" s="4" t="str">
        <f>VLOOKUP(A528,'ESO zone names'!$A$2:$F$9999,6,FALSE)</f>
        <v>Le palais d'Hunding</v>
      </c>
      <c r="G528" s="3" t="e">
        <f t="array" ref="G528">IF(OR(EXACT(A528,VALUE('ESO Dungeon constants'!$I$3:$I$100))),"X","")</f>
        <v>#VALUE!</v>
      </c>
      <c r="H528" s="3" t="str">
        <f t="shared" si="48"/>
        <v/>
      </c>
      <c r="I528" s="3" t="str">
        <f t="shared" si="49"/>
        <v>Stros M'Kai</v>
      </c>
      <c r="J528" s="3" t="str">
        <f t="shared" si="50"/>
        <v>Stros M'Kai</v>
      </c>
      <c r="K528" s="3" t="str">
        <f t="shared" si="51"/>
        <v>Stros M'Kai</v>
      </c>
      <c r="L528" s="25">
        <f t="shared" si="52"/>
        <v>879</v>
      </c>
      <c r="M528" s="25">
        <f t="shared" si="53"/>
        <v>534</v>
      </c>
    </row>
    <row r="529" spans="1:13" x14ac:dyDescent="0.25">
      <c r="A529" s="13">
        <v>880</v>
      </c>
      <c r="B529" s="5">
        <v>527</v>
      </c>
      <c r="C529" s="5">
        <v>92</v>
      </c>
      <c r="D529" s="4" t="str">
        <f>VLOOKUP(A529,'ESO zone names'!$A$2:$F$9999,4,FALSE)</f>
        <v>Aufgegebene Festung</v>
      </c>
      <c r="E529" s="4" t="str">
        <f>VLOOKUP(A529,'ESO zone names'!$A$2:$F$9999,5,FALSE)</f>
        <v>Forsaken Stronghold</v>
      </c>
      <c r="F529" s="4" t="str">
        <f>VLOOKUP(A529,'ESO zone names'!$A$2:$F$9999,6,FALSE)</f>
        <v>Forteresse abandonnée</v>
      </c>
      <c r="G529" s="3" t="e">
        <f t="array" ref="G529">IF(OR(EXACT(A529,VALUE('ESO Dungeon constants'!$I$3:$I$100))),"X","")</f>
        <v>#VALUE!</v>
      </c>
      <c r="H529" s="3" t="str">
        <f t="shared" si="48"/>
        <v/>
      </c>
      <c r="I529" s="3" t="str">
        <f t="shared" si="49"/>
        <v>Bangkorai</v>
      </c>
      <c r="J529" s="3" t="str">
        <f t="shared" si="50"/>
        <v>Bangkorai</v>
      </c>
      <c r="K529" s="3" t="str">
        <f t="shared" si="51"/>
        <v>Bangkoraï</v>
      </c>
      <c r="L529" s="25">
        <f t="shared" si="52"/>
        <v>880</v>
      </c>
      <c r="M529" s="25">
        <f t="shared" si="53"/>
        <v>92</v>
      </c>
    </row>
    <row r="530" spans="1:13" x14ac:dyDescent="0.25">
      <c r="A530" s="13">
        <v>881</v>
      </c>
      <c r="B530" s="5">
        <v>528</v>
      </c>
      <c r="C530" s="5">
        <v>19</v>
      </c>
      <c r="D530" s="4" t="str">
        <f>VLOOKUP(A530,'ESO zone names'!$A$2:$F$9999,4,FALSE)</f>
        <v>Das Gardnerhaus</v>
      </c>
      <c r="E530" s="4" t="str">
        <f>VLOOKUP(A530,'ESO zone names'!$A$2:$F$9999,5,FALSE)</f>
        <v>Gardner House</v>
      </c>
      <c r="F530" s="4" t="str">
        <f>VLOOKUP(A530,'ESO zone names'!$A$2:$F$9999,6,FALSE)</f>
        <v>Maison du jardinier</v>
      </c>
      <c r="G530" s="3" t="e">
        <f t="array" ref="G530">IF(OR(EXACT(A530,VALUE('ESO Dungeon constants'!$I$3:$I$100))),"X","")</f>
        <v>#VALUE!</v>
      </c>
      <c r="H530" s="3" t="str">
        <f t="shared" si="48"/>
        <v/>
      </c>
      <c r="I530" s="3" t="str">
        <f t="shared" si="49"/>
        <v>Sturmhafen</v>
      </c>
      <c r="J530" s="3" t="str">
        <f t="shared" si="50"/>
        <v>Stormhaven</v>
      </c>
      <c r="K530" s="3" t="str">
        <f t="shared" si="51"/>
        <v>Havre-tempête</v>
      </c>
      <c r="L530" s="25">
        <f t="shared" si="52"/>
        <v>881</v>
      </c>
      <c r="M530" s="25">
        <f t="shared" si="53"/>
        <v>19</v>
      </c>
    </row>
    <row r="531" spans="1:13" x14ac:dyDescent="0.25">
      <c r="A531" s="13">
        <v>882</v>
      </c>
      <c r="B531" s="5">
        <v>529</v>
      </c>
      <c r="C531" s="5">
        <v>383</v>
      </c>
      <c r="D531" s="4" t="str">
        <f>VLOOKUP(A531,'ESO zone names'!$A$2:$F$9999,4,FALSE)</f>
        <v>Das große Topalversteck</v>
      </c>
      <c r="E531" s="4" t="str">
        <f>VLOOKUP(A531,'ESO zone names'!$A$2:$F$9999,5,FALSE)</f>
        <v>Grand Topal Hideaway</v>
      </c>
      <c r="F531" s="4" t="str">
        <f>VLOOKUP(A531,'ESO zone names'!$A$2:$F$9999,6,FALSE)</f>
        <v>Le Grand refuge de Topal</v>
      </c>
      <c r="G531" s="3" t="e">
        <f t="array" ref="G531">IF(OR(EXACT(A531,VALUE('ESO Dungeon constants'!$I$3:$I$100))),"X","")</f>
        <v>#VALUE!</v>
      </c>
      <c r="H531" s="3" t="str">
        <f t="shared" si="48"/>
        <v/>
      </c>
      <c r="I531" s="3" t="str">
        <f t="shared" si="49"/>
        <v>Grahtwald</v>
      </c>
      <c r="J531" s="3" t="str">
        <f t="shared" si="50"/>
        <v>Grahtwood</v>
      </c>
      <c r="K531" s="3" t="str">
        <f t="shared" si="51"/>
        <v>Le bois de Graht</v>
      </c>
      <c r="L531" s="25">
        <f t="shared" si="52"/>
        <v>882</v>
      </c>
      <c r="M531" s="25">
        <f t="shared" si="53"/>
        <v>383</v>
      </c>
    </row>
    <row r="532" spans="1:13" x14ac:dyDescent="0.25">
      <c r="A532" s="13">
        <v>883</v>
      </c>
      <c r="B532" s="5">
        <v>530</v>
      </c>
      <c r="C532" s="5">
        <v>888</v>
      </c>
      <c r="D532" s="4" t="str">
        <f>VLOOKUP(A532,'ESO zone names'!$A$2:$F$9999,4,FALSE)</f>
        <v>Die Erdtränenkaverne</v>
      </c>
      <c r="E532" s="4" t="str">
        <f>VLOOKUP(A532,'ESO zone names'!$A$2:$F$9999,5,FALSE)</f>
        <v>Earthtear Cavern</v>
      </c>
      <c r="F532" s="4" t="str">
        <f>VLOOKUP(A532,'ESO zone names'!$A$2:$F$9999,6,FALSE)</f>
        <v>La Caverne de la Déchirure</v>
      </c>
      <c r="G532" s="3" t="e">
        <f t="array" ref="G532">IF(OR(EXACT(A532,VALUE('ESO Dungeon constants'!$I$3:$I$100))),"X","")</f>
        <v>#VALUE!</v>
      </c>
      <c r="H532" s="3" t="str">
        <f t="shared" si="48"/>
        <v/>
      </c>
      <c r="I532" s="3" t="str">
        <f t="shared" si="49"/>
        <v>Kargstein</v>
      </c>
      <c r="J532" s="3" t="str">
        <f t="shared" si="50"/>
        <v>Craglorn</v>
      </c>
      <c r="K532" s="3" t="str">
        <f t="shared" si="51"/>
        <v>Raidelorn</v>
      </c>
      <c r="L532" s="25">
        <f t="shared" si="52"/>
        <v>883</v>
      </c>
      <c r="M532" s="25">
        <f t="shared" si="53"/>
        <v>888</v>
      </c>
    </row>
    <row r="533" spans="1:13" x14ac:dyDescent="0.25">
      <c r="A533" s="13">
        <v>888</v>
      </c>
      <c r="B533" s="5">
        <v>531</v>
      </c>
      <c r="C533" s="5">
        <v>888</v>
      </c>
      <c r="D533" s="4" t="str">
        <f>VLOOKUP(A533,'ESO zone names'!$A$2:$F$9999,4,FALSE)</f>
        <v>Kargstein</v>
      </c>
      <c r="E533" s="4" t="str">
        <f>VLOOKUP(A533,'ESO zone names'!$A$2:$F$9999,5,FALSE)</f>
        <v>Craglorn</v>
      </c>
      <c r="F533" s="4" t="str">
        <f>VLOOKUP(A533,'ESO zone names'!$A$2:$F$9999,6,FALSE)</f>
        <v>Raidelorn</v>
      </c>
      <c r="G533" s="3" t="e">
        <f t="array" ref="G533">IF(OR(EXACT(A533,VALUE('ESO Dungeon constants'!$I$3:$I$100))),"X","")</f>
        <v>#VALUE!</v>
      </c>
      <c r="H533" s="3" t="str">
        <f t="shared" si="48"/>
        <v>X</v>
      </c>
      <c r="I533" s="3" t="str">
        <f t="shared" si="49"/>
        <v/>
      </c>
      <c r="J533" s="3" t="str">
        <f t="shared" si="50"/>
        <v/>
      </c>
      <c r="K533" s="3" t="str">
        <f t="shared" si="51"/>
        <v/>
      </c>
      <c r="L533" s="25">
        <f t="shared" si="52"/>
        <v>888</v>
      </c>
      <c r="M533" s="25">
        <f t="shared" si="53"/>
        <v>888</v>
      </c>
    </row>
    <row r="534" spans="1:13" x14ac:dyDescent="0.25">
      <c r="A534" s="13">
        <v>889</v>
      </c>
      <c r="B534" s="5">
        <v>532</v>
      </c>
      <c r="C534" s="5">
        <v>888</v>
      </c>
      <c r="D534" s="4" t="str">
        <f>VLOOKUP(A534,'ESO zone names'!$A$2:$F$9999,4,FALSE)</f>
        <v>Molavar</v>
      </c>
      <c r="E534" s="4" t="str">
        <f>VLOOKUP(A534,'ESO zone names'!$A$2:$F$9999,5,FALSE)</f>
        <v>Molavar</v>
      </c>
      <c r="F534" s="4" t="str">
        <f>VLOOKUP(A534,'ESO zone names'!$A$2:$F$9999,6,FALSE)</f>
        <v>Molavar</v>
      </c>
      <c r="G534" s="3" t="e">
        <f t="array" ref="G534">IF(OR(EXACT(A534,VALUE('ESO Dungeon constants'!$I$3:$I$100))),"X","")</f>
        <v>#VALUE!</v>
      </c>
      <c r="H534" s="3" t="str">
        <f t="shared" si="48"/>
        <v/>
      </c>
      <c r="I534" s="3" t="str">
        <f t="shared" si="49"/>
        <v>Kargstein</v>
      </c>
      <c r="J534" s="3" t="str">
        <f t="shared" si="50"/>
        <v>Craglorn</v>
      </c>
      <c r="K534" s="3" t="str">
        <f t="shared" si="51"/>
        <v>Raidelorn</v>
      </c>
      <c r="L534" s="25">
        <f t="shared" si="52"/>
        <v>889</v>
      </c>
      <c r="M534" s="25">
        <f t="shared" si="53"/>
        <v>888</v>
      </c>
    </row>
    <row r="535" spans="1:13" x14ac:dyDescent="0.25">
      <c r="A535" s="13">
        <v>890</v>
      </c>
      <c r="B535" s="5">
        <v>533</v>
      </c>
      <c r="C535" s="5">
        <v>888</v>
      </c>
      <c r="D535" s="4" t="str">
        <f>VLOOKUP(A535,'ESO zone names'!$A$2:$F$9999,4,FALSE)</f>
        <v>Rkundzelft</v>
      </c>
      <c r="E535" s="4" t="str">
        <f>VLOOKUP(A535,'ESO zone names'!$A$2:$F$9999,5,FALSE)</f>
        <v>Rkundzelft</v>
      </c>
      <c r="F535" s="4" t="str">
        <f>VLOOKUP(A535,'ESO zone names'!$A$2:$F$9999,6,FALSE)</f>
        <v>Rkundzelft</v>
      </c>
      <c r="G535" s="3" t="e">
        <f t="array" ref="G535">IF(OR(EXACT(A535,VALUE('ESO Dungeon constants'!$I$3:$I$100))),"X","")</f>
        <v>#VALUE!</v>
      </c>
      <c r="H535" s="3" t="str">
        <f t="shared" si="48"/>
        <v/>
      </c>
      <c r="I535" s="3" t="str">
        <f t="shared" si="49"/>
        <v>Kargstein</v>
      </c>
      <c r="J535" s="3" t="str">
        <f t="shared" si="50"/>
        <v>Craglorn</v>
      </c>
      <c r="K535" s="3" t="str">
        <f t="shared" si="51"/>
        <v>Raidelorn</v>
      </c>
      <c r="L535" s="25">
        <f t="shared" si="52"/>
        <v>890</v>
      </c>
      <c r="M535" s="25">
        <f t="shared" si="53"/>
        <v>888</v>
      </c>
    </row>
    <row r="536" spans="1:13" x14ac:dyDescent="0.25">
      <c r="A536" s="13">
        <v>891</v>
      </c>
      <c r="B536" s="5">
        <v>534</v>
      </c>
      <c r="C536" s="5">
        <v>888</v>
      </c>
      <c r="D536" s="4" t="str">
        <f>VLOOKUP(A536,'ESO zone names'!$A$2:$F$9999,4,FALSE)</f>
        <v>Das Schlangennest</v>
      </c>
      <c r="E536" s="4" t="str">
        <f>VLOOKUP(A536,'ESO zone names'!$A$2:$F$9999,5,FALSE)</f>
        <v>Serpent's Nest</v>
      </c>
      <c r="F536" s="4" t="str">
        <f>VLOOKUP(A536,'ESO zone names'!$A$2:$F$9999,6,FALSE)</f>
        <v>Le Nid du Serpent</v>
      </c>
      <c r="G536" s="3" t="e">
        <f t="array" ref="G536">IF(OR(EXACT(A536,VALUE('ESO Dungeon constants'!$I$3:$I$100))),"X","")</f>
        <v>#VALUE!</v>
      </c>
      <c r="H536" s="3" t="str">
        <f t="shared" si="48"/>
        <v/>
      </c>
      <c r="I536" s="3" t="str">
        <f t="shared" si="49"/>
        <v>Kargstein</v>
      </c>
      <c r="J536" s="3" t="str">
        <f t="shared" si="50"/>
        <v>Craglorn</v>
      </c>
      <c r="K536" s="3" t="str">
        <f t="shared" si="51"/>
        <v>Raidelorn</v>
      </c>
      <c r="L536" s="25">
        <f t="shared" si="52"/>
        <v>891</v>
      </c>
      <c r="M536" s="25">
        <f t="shared" si="53"/>
        <v>888</v>
      </c>
    </row>
    <row r="537" spans="1:13" x14ac:dyDescent="0.25">
      <c r="A537" s="13">
        <v>892</v>
      </c>
      <c r="B537" s="5">
        <v>535</v>
      </c>
      <c r="C537" s="5">
        <v>888</v>
      </c>
      <c r="D537" s="4" t="str">
        <f>VLOOKUP(A537,'ESO zone names'!$A$2:$F$9999,4,FALSE)</f>
        <v>Ilthags Unterturm</v>
      </c>
      <c r="E537" s="4" t="str">
        <f>VLOOKUP(A537,'ESO zone names'!$A$2:$F$9999,5,FALSE)</f>
        <v>Ilthag's Undertower</v>
      </c>
      <c r="F537" s="4" t="str">
        <f>VLOOKUP(A537,'ESO zone names'!$A$2:$F$9999,6,FALSE)</f>
        <v>Les Fondations d'Ilthag</v>
      </c>
      <c r="G537" s="3" t="e">
        <f t="array" ref="G537">IF(OR(EXACT(A537,VALUE('ESO Dungeon constants'!$I$3:$I$100))),"X","")</f>
        <v>#VALUE!</v>
      </c>
      <c r="H537" s="3" t="str">
        <f t="shared" si="48"/>
        <v/>
      </c>
      <c r="I537" s="3" t="str">
        <f t="shared" si="49"/>
        <v>Kargstein</v>
      </c>
      <c r="J537" s="3" t="str">
        <f t="shared" si="50"/>
        <v>Craglorn</v>
      </c>
      <c r="K537" s="3" t="str">
        <f t="shared" si="51"/>
        <v>Raidelorn</v>
      </c>
      <c r="L537" s="25">
        <f t="shared" si="52"/>
        <v>892</v>
      </c>
      <c r="M537" s="25">
        <f t="shared" si="53"/>
        <v>888</v>
      </c>
    </row>
    <row r="538" spans="1:13" x14ac:dyDescent="0.25">
      <c r="A538" s="13">
        <v>893</v>
      </c>
      <c r="B538" s="5">
        <v>536</v>
      </c>
      <c r="C538" s="5">
        <v>888</v>
      </c>
      <c r="D538" s="4" t="str">
        <f>VLOOKUP(A538,'ESO zone names'!$A$2:$F$9999,4,FALSE)</f>
        <v>Die Ruinen von Kardala</v>
      </c>
      <c r="E538" s="4" t="str">
        <f>VLOOKUP(A538,'ESO zone names'!$A$2:$F$9999,5,FALSE)</f>
        <v>Ruins of Kardala</v>
      </c>
      <c r="F538" s="4" t="str">
        <f>VLOOKUP(A538,'ESO zone names'!$A$2:$F$9999,6,FALSE)</f>
        <v>Les ruines de Kardala</v>
      </c>
      <c r="G538" s="3" t="e">
        <f t="array" ref="G538">IF(OR(EXACT(A538,VALUE('ESO Dungeon constants'!$I$3:$I$100))),"X","")</f>
        <v>#VALUE!</v>
      </c>
      <c r="H538" s="3" t="str">
        <f t="shared" si="48"/>
        <v/>
      </c>
      <c r="I538" s="3" t="str">
        <f t="shared" si="49"/>
        <v>Kargstein</v>
      </c>
      <c r="J538" s="3" t="str">
        <f t="shared" si="50"/>
        <v>Craglorn</v>
      </c>
      <c r="K538" s="3" t="str">
        <f t="shared" si="51"/>
        <v>Raidelorn</v>
      </c>
      <c r="L538" s="25">
        <f t="shared" si="52"/>
        <v>893</v>
      </c>
      <c r="M538" s="25">
        <f t="shared" si="53"/>
        <v>888</v>
      </c>
    </row>
    <row r="539" spans="1:13" x14ac:dyDescent="0.25">
      <c r="A539" s="13">
        <v>894</v>
      </c>
      <c r="B539" s="5">
        <v>537</v>
      </c>
      <c r="C539" s="5">
        <v>888</v>
      </c>
      <c r="D539" s="4" t="str">
        <f>VLOOKUP(A539,'ESO zone names'!$A$2:$F$9999,4,FALSE)</f>
        <v>Die Kavernen von Loth'Na</v>
      </c>
      <c r="E539" s="4" t="str">
        <f>VLOOKUP(A539,'ESO zone names'!$A$2:$F$9999,5,FALSE)</f>
        <v>Loth'Na Caverns</v>
      </c>
      <c r="F539" s="4" t="str">
        <f>VLOOKUP(A539,'ESO zone names'!$A$2:$F$9999,6,FALSE)</f>
        <v>Les cavernes de Loth'Na</v>
      </c>
      <c r="G539" s="3" t="e">
        <f t="array" ref="G539">IF(OR(EXACT(A539,VALUE('ESO Dungeon constants'!$I$3:$I$100))),"X","")</f>
        <v>#VALUE!</v>
      </c>
      <c r="H539" s="3" t="str">
        <f t="shared" si="48"/>
        <v/>
      </c>
      <c r="I539" s="3" t="str">
        <f t="shared" si="49"/>
        <v>Kargstein</v>
      </c>
      <c r="J539" s="3" t="str">
        <f t="shared" si="50"/>
        <v>Craglorn</v>
      </c>
      <c r="K539" s="3" t="str">
        <f t="shared" si="51"/>
        <v>Raidelorn</v>
      </c>
      <c r="L539" s="25">
        <f t="shared" si="52"/>
        <v>894</v>
      </c>
      <c r="M539" s="25">
        <f t="shared" si="53"/>
        <v>888</v>
      </c>
    </row>
    <row r="540" spans="1:13" x14ac:dyDescent="0.25">
      <c r="A540" s="13">
        <v>895</v>
      </c>
      <c r="B540" s="5">
        <v>538</v>
      </c>
      <c r="C540" s="5">
        <v>888</v>
      </c>
      <c r="D540" s="4" t="str">
        <f>VLOOKUP(A540,'ESO zone names'!$A$2:$F$9999,4,FALSE)</f>
        <v>Rkhardahrk</v>
      </c>
      <c r="E540" s="4" t="str">
        <f>VLOOKUP(A540,'ESO zone names'!$A$2:$F$9999,5,FALSE)</f>
        <v>Rkhardarhrk</v>
      </c>
      <c r="F540" s="4" t="str">
        <f>VLOOKUP(A540,'ESO zone names'!$A$2:$F$9999,6,FALSE)</f>
        <v>Rkhardahrk</v>
      </c>
      <c r="G540" s="3" t="e">
        <f t="array" ref="G540">IF(OR(EXACT(A540,VALUE('ESO Dungeon constants'!$I$3:$I$100))),"X","")</f>
        <v>#VALUE!</v>
      </c>
      <c r="H540" s="3" t="str">
        <f t="shared" si="48"/>
        <v/>
      </c>
      <c r="I540" s="3" t="str">
        <f t="shared" si="49"/>
        <v>Kargstein</v>
      </c>
      <c r="J540" s="3" t="str">
        <f t="shared" si="50"/>
        <v>Craglorn</v>
      </c>
      <c r="K540" s="3" t="str">
        <f t="shared" si="51"/>
        <v>Raidelorn</v>
      </c>
      <c r="L540" s="25">
        <f t="shared" si="52"/>
        <v>895</v>
      </c>
      <c r="M540" s="25">
        <f t="shared" si="53"/>
        <v>888</v>
      </c>
    </row>
    <row r="541" spans="1:13" x14ac:dyDescent="0.25">
      <c r="A541" s="13">
        <v>896</v>
      </c>
      <c r="B541" s="5">
        <v>539</v>
      </c>
      <c r="C541" s="5">
        <v>888</v>
      </c>
      <c r="D541" s="4" t="str">
        <f>VLOOKUP(A541,'ESO zone names'!$A$2:$F$9999,4,FALSE)</f>
        <v>Haddocks Markt</v>
      </c>
      <c r="E541" s="4" t="str">
        <f>VLOOKUP(A541,'ESO zone names'!$A$2:$F$9999,5,FALSE)</f>
        <v>Haddock's Market</v>
      </c>
      <c r="F541" s="4" t="str">
        <f>VLOOKUP(A541,'ESO zone names'!$A$2:$F$9999,6,FALSE)</f>
        <v>Le marché de l'aiglefin</v>
      </c>
      <c r="G541" s="3" t="e">
        <f t="array" ref="G541">IF(OR(EXACT(A541,VALUE('ESO Dungeon constants'!$I$3:$I$100))),"X","")</f>
        <v>#VALUE!</v>
      </c>
      <c r="H541" s="3" t="str">
        <f t="shared" si="48"/>
        <v/>
      </c>
      <c r="I541" s="3" t="str">
        <f t="shared" si="49"/>
        <v>Kargstein</v>
      </c>
      <c r="J541" s="3" t="str">
        <f t="shared" si="50"/>
        <v>Craglorn</v>
      </c>
      <c r="K541" s="3" t="str">
        <f t="shared" si="51"/>
        <v>Raidelorn</v>
      </c>
      <c r="L541" s="25">
        <f t="shared" si="52"/>
        <v>896</v>
      </c>
      <c r="M541" s="25">
        <f t="shared" si="53"/>
        <v>888</v>
      </c>
    </row>
    <row r="542" spans="1:13" x14ac:dyDescent="0.25">
      <c r="A542" s="13">
        <v>897</v>
      </c>
      <c r="B542" s="5">
        <v>540</v>
      </c>
      <c r="C542" s="5">
        <v>888</v>
      </c>
      <c r="D542" s="4" t="str">
        <f>VLOOKUP(A542,'ESO zone names'!$A$2:$F$9999,4,FALSE)</f>
        <v>Die Meißelkreischmine</v>
      </c>
      <c r="E542" s="4" t="str">
        <f>VLOOKUP(A542,'ESO zone names'!$A$2:$F$9999,5,FALSE)</f>
        <v>Chiselshriek Mine</v>
      </c>
      <c r="F542" s="4" t="str">
        <f>VLOOKUP(A542,'ESO zone names'!$A$2:$F$9999,6,FALSE)</f>
        <v>La mine de Ciselcri</v>
      </c>
      <c r="G542" s="3" t="e">
        <f t="array" ref="G542">IF(OR(EXACT(A542,VALUE('ESO Dungeon constants'!$I$3:$I$100))),"X","")</f>
        <v>#VALUE!</v>
      </c>
      <c r="H542" s="3" t="str">
        <f t="shared" si="48"/>
        <v/>
      </c>
      <c r="I542" s="3" t="str">
        <f t="shared" si="49"/>
        <v>Kargstein</v>
      </c>
      <c r="J542" s="3" t="str">
        <f t="shared" si="50"/>
        <v>Craglorn</v>
      </c>
      <c r="K542" s="3" t="str">
        <f t="shared" si="51"/>
        <v>Raidelorn</v>
      </c>
      <c r="L542" s="25">
        <f t="shared" si="52"/>
        <v>897</v>
      </c>
      <c r="M542" s="25">
        <f t="shared" si="53"/>
        <v>888</v>
      </c>
    </row>
    <row r="543" spans="1:13" x14ac:dyDescent="0.25">
      <c r="A543" s="13">
        <v>898</v>
      </c>
      <c r="B543" s="5">
        <v>541</v>
      </c>
      <c r="C543" s="5">
        <v>888</v>
      </c>
      <c r="D543" s="4" t="str">
        <f>VLOOKUP(A543,'ESO zone names'!$A$2:$F$9999,4,FALSE)</f>
        <v>Die Vergrabenen Sande</v>
      </c>
      <c r="E543" s="4" t="str">
        <f>VLOOKUP(A543,'ESO zone names'!$A$2:$F$9999,5,FALSE)</f>
        <v>Buried Sands</v>
      </c>
      <c r="F543" s="4" t="str">
        <f>VLOOKUP(A543,'ESO zone names'!$A$2:$F$9999,6,FALSE)</f>
        <v>Sables engloutis</v>
      </c>
      <c r="G543" s="3" t="e">
        <f t="array" ref="G543">IF(OR(EXACT(A543,VALUE('ESO Dungeon constants'!$I$3:$I$100))),"X","")</f>
        <v>#VALUE!</v>
      </c>
      <c r="H543" s="3" t="str">
        <f t="shared" si="48"/>
        <v/>
      </c>
      <c r="I543" s="3" t="str">
        <f t="shared" si="49"/>
        <v>Kargstein</v>
      </c>
      <c r="J543" s="3" t="str">
        <f t="shared" si="50"/>
        <v>Craglorn</v>
      </c>
      <c r="K543" s="3" t="str">
        <f t="shared" si="51"/>
        <v>Raidelorn</v>
      </c>
      <c r="L543" s="25">
        <f t="shared" si="52"/>
        <v>898</v>
      </c>
      <c r="M543" s="25">
        <f t="shared" si="53"/>
        <v>888</v>
      </c>
    </row>
    <row r="544" spans="1:13" x14ac:dyDescent="0.25">
      <c r="A544" s="13">
        <v>899</v>
      </c>
      <c r="B544" s="5">
        <v>542</v>
      </c>
      <c r="C544" s="5">
        <v>888</v>
      </c>
      <c r="D544" s="4" t="str">
        <f>VLOOKUP(A544,'ESO zone names'!$A$2:$F$9999,4,FALSE)</f>
        <v>Mtharnaz</v>
      </c>
      <c r="E544" s="4" t="str">
        <f>VLOOKUP(A544,'ESO zone names'!$A$2:$F$9999,5,FALSE)</f>
        <v>Mtharnaz</v>
      </c>
      <c r="F544" s="4" t="str">
        <f>VLOOKUP(A544,'ESO zone names'!$A$2:$F$9999,6,FALSE)</f>
        <v>Mtharnaz</v>
      </c>
      <c r="G544" s="3" t="e">
        <f t="array" ref="G544">IF(OR(EXACT(A544,VALUE('ESO Dungeon constants'!$I$3:$I$100))),"X","")</f>
        <v>#VALUE!</v>
      </c>
      <c r="H544" s="3" t="str">
        <f t="shared" si="48"/>
        <v/>
      </c>
      <c r="I544" s="3" t="str">
        <f t="shared" si="49"/>
        <v>Kargstein</v>
      </c>
      <c r="J544" s="3" t="str">
        <f t="shared" si="50"/>
        <v>Craglorn</v>
      </c>
      <c r="K544" s="3" t="str">
        <f t="shared" si="51"/>
        <v>Raidelorn</v>
      </c>
      <c r="L544" s="25">
        <f t="shared" si="52"/>
        <v>899</v>
      </c>
      <c r="M544" s="25">
        <f t="shared" si="53"/>
        <v>888</v>
      </c>
    </row>
    <row r="545" spans="1:13" x14ac:dyDescent="0.25">
      <c r="A545" s="13">
        <v>900</v>
      </c>
      <c r="B545" s="5">
        <v>543</v>
      </c>
      <c r="C545" s="5">
        <v>888</v>
      </c>
      <c r="D545" s="4" t="str">
        <f>VLOOKUP(A545,'ESO zone names'!$A$2:$F$9999,4,FALSE)</f>
        <v>Die Heulenden Grabkammern</v>
      </c>
      <c r="E545" s="4" t="str">
        <f>VLOOKUP(A545,'ESO zone names'!$A$2:$F$9999,5,FALSE)</f>
        <v>The Howling Sepulchers</v>
      </c>
      <c r="F545" s="4" t="str">
        <f>VLOOKUP(A545,'ESO zone names'!$A$2:$F$9999,6,FALSE)</f>
        <v>Les sépulcres hurlants</v>
      </c>
      <c r="G545" s="3" t="e">
        <f t="array" ref="G545">IF(OR(EXACT(A545,VALUE('ESO Dungeon constants'!$I$3:$I$100))),"X","")</f>
        <v>#VALUE!</v>
      </c>
      <c r="H545" s="3" t="str">
        <f t="shared" si="48"/>
        <v/>
      </c>
      <c r="I545" s="3" t="str">
        <f t="shared" si="49"/>
        <v>Kargstein</v>
      </c>
      <c r="J545" s="3" t="str">
        <f t="shared" si="50"/>
        <v>Craglorn</v>
      </c>
      <c r="K545" s="3" t="str">
        <f t="shared" si="51"/>
        <v>Raidelorn</v>
      </c>
      <c r="L545" s="25">
        <f t="shared" si="52"/>
        <v>900</v>
      </c>
      <c r="M545" s="25">
        <f t="shared" si="53"/>
        <v>888</v>
      </c>
    </row>
    <row r="546" spans="1:13" x14ac:dyDescent="0.25">
      <c r="A546" s="13">
        <v>901</v>
      </c>
      <c r="B546" s="5">
        <v>544</v>
      </c>
      <c r="C546" s="5">
        <v>888</v>
      </c>
      <c r="D546" s="4" t="str">
        <f>VLOOKUP(A546,'ESO zone names'!$A$2:$F$9999,4,FALSE)</f>
        <v>Balamath</v>
      </c>
      <c r="E546" s="4" t="str">
        <f>VLOOKUP(A546,'ESO zone names'!$A$2:$F$9999,5,FALSE)</f>
        <v>Balamath</v>
      </c>
      <c r="F546" s="4" t="str">
        <f>VLOOKUP(A546,'ESO zone names'!$A$2:$F$9999,6,FALSE)</f>
        <v>Balamath</v>
      </c>
      <c r="G546" s="3" t="e">
        <f t="array" ref="G546">IF(OR(EXACT(A546,VALUE('ESO Dungeon constants'!$I$3:$I$100))),"X","")</f>
        <v>#VALUE!</v>
      </c>
      <c r="H546" s="3" t="str">
        <f t="shared" si="48"/>
        <v/>
      </c>
      <c r="I546" s="3" t="str">
        <f t="shared" si="49"/>
        <v>Kargstein</v>
      </c>
      <c r="J546" s="3" t="str">
        <f t="shared" si="50"/>
        <v>Craglorn</v>
      </c>
      <c r="K546" s="3" t="str">
        <f t="shared" si="51"/>
        <v>Raidelorn</v>
      </c>
      <c r="L546" s="25">
        <f t="shared" si="52"/>
        <v>901</v>
      </c>
      <c r="M546" s="25">
        <f t="shared" si="53"/>
        <v>888</v>
      </c>
    </row>
    <row r="547" spans="1:13" x14ac:dyDescent="0.25">
      <c r="A547" s="13">
        <v>902</v>
      </c>
      <c r="B547" s="5">
        <v>545</v>
      </c>
      <c r="C547" s="5">
        <v>888</v>
      </c>
      <c r="D547" s="4" t="str">
        <f>VLOOKUP(A547,'ESO zone names'!$A$2:$F$9999,4,FALSE)</f>
        <v>Die Furchtzahnkavernen</v>
      </c>
      <c r="E547" s="4" t="str">
        <f>VLOOKUP(A547,'ESO zone names'!$A$2:$F$9999,5,FALSE)</f>
        <v>Fearfangs Cavern</v>
      </c>
      <c r="F547" s="4" t="str">
        <f>VLOOKUP(A547,'ESO zone names'!$A$2:$F$9999,6,FALSE)</f>
        <v>La caverne de Tremblecrocs</v>
      </c>
      <c r="G547" s="3" t="e">
        <f t="array" ref="G547">IF(OR(EXACT(A547,VALUE('ESO Dungeon constants'!$I$3:$I$100))),"X","")</f>
        <v>#VALUE!</v>
      </c>
      <c r="H547" s="3" t="str">
        <f t="shared" si="48"/>
        <v/>
      </c>
      <c r="I547" s="3" t="str">
        <f t="shared" si="49"/>
        <v>Kargstein</v>
      </c>
      <c r="J547" s="3" t="str">
        <f t="shared" si="50"/>
        <v>Craglorn</v>
      </c>
      <c r="K547" s="3" t="str">
        <f t="shared" si="51"/>
        <v>Raidelorn</v>
      </c>
      <c r="L547" s="25">
        <f t="shared" si="52"/>
        <v>902</v>
      </c>
      <c r="M547" s="25">
        <f t="shared" si="53"/>
        <v>888</v>
      </c>
    </row>
    <row r="548" spans="1:13" x14ac:dyDescent="0.25">
      <c r="A548" s="13">
        <v>903</v>
      </c>
      <c r="B548" s="5">
        <v>546</v>
      </c>
      <c r="C548" s="5">
        <v>888</v>
      </c>
      <c r="D548" s="4" t="str">
        <f>VLOOKUP(A548,'ESO zone names'!$A$2:$F$9999,4,FALSE)</f>
        <v>Die Festung des Exarchen</v>
      </c>
      <c r="E548" s="4" t="str">
        <f>VLOOKUP(A548,'ESO zone names'!$A$2:$F$9999,5,FALSE)</f>
        <v>Exarch's Stronghold</v>
      </c>
      <c r="F548" s="4" t="str">
        <f>VLOOKUP(A548,'ESO zone names'!$A$2:$F$9999,6,FALSE)</f>
        <v>La forteresse de l'exarque</v>
      </c>
      <c r="G548" s="3" t="e">
        <f t="array" ref="G548">IF(OR(EXACT(A548,VALUE('ESO Dungeon constants'!$I$3:$I$100))),"X","")</f>
        <v>#VALUE!</v>
      </c>
      <c r="H548" s="3" t="str">
        <f t="shared" si="48"/>
        <v/>
      </c>
      <c r="I548" s="3" t="str">
        <f t="shared" si="49"/>
        <v>Kargstein</v>
      </c>
      <c r="J548" s="3" t="str">
        <f t="shared" si="50"/>
        <v>Craglorn</v>
      </c>
      <c r="K548" s="3" t="str">
        <f t="shared" si="51"/>
        <v>Raidelorn</v>
      </c>
      <c r="L548" s="25">
        <f t="shared" si="52"/>
        <v>903</v>
      </c>
      <c r="M548" s="25">
        <f t="shared" si="53"/>
        <v>888</v>
      </c>
    </row>
    <row r="549" spans="1:13" x14ac:dyDescent="0.25">
      <c r="A549" s="13">
        <v>904</v>
      </c>
      <c r="B549" s="5">
        <v>547</v>
      </c>
      <c r="C549" s="5">
        <v>888</v>
      </c>
      <c r="D549" s="4" t="str">
        <f>VLOOKUP(A549,'ESO zone names'!$A$2:$F$9999,4,FALSE)</f>
        <v>Zalgaz' Versteck</v>
      </c>
      <c r="E549" s="4" t="str">
        <f>VLOOKUP(A549,'ESO zone names'!$A$2:$F$9999,5,FALSE)</f>
        <v>Zalgaz's Den</v>
      </c>
      <c r="F549" s="4" t="str">
        <f>VLOOKUP(A549,'ESO zone names'!$A$2:$F$9999,6,FALSE)</f>
        <v>L’antre de Zalgaz</v>
      </c>
      <c r="G549" s="3" t="e">
        <f t="array" ref="G549">IF(OR(EXACT(A549,VALUE('ESO Dungeon constants'!$I$3:$I$100))),"X","")</f>
        <v>#VALUE!</v>
      </c>
      <c r="H549" s="3" t="str">
        <f t="shared" si="48"/>
        <v/>
      </c>
      <c r="I549" s="3" t="str">
        <f t="shared" si="49"/>
        <v>Kargstein</v>
      </c>
      <c r="J549" s="3" t="str">
        <f t="shared" si="50"/>
        <v>Craglorn</v>
      </c>
      <c r="K549" s="3" t="str">
        <f t="shared" si="51"/>
        <v>Raidelorn</v>
      </c>
      <c r="L549" s="25">
        <f t="shared" si="52"/>
        <v>904</v>
      </c>
      <c r="M549" s="25">
        <f t="shared" si="53"/>
        <v>888</v>
      </c>
    </row>
    <row r="550" spans="1:13" x14ac:dyDescent="0.25">
      <c r="A550" s="13">
        <v>905</v>
      </c>
      <c r="B550" s="5">
        <v>548</v>
      </c>
      <c r="C550" s="5">
        <v>888</v>
      </c>
      <c r="D550" s="4" t="str">
        <f>VLOOKUP(A550,'ESO zone names'!$A$2:$F$9999,4,FALSE)</f>
        <v>Die Grabmäler der Na-Totambu</v>
      </c>
      <c r="E550" s="4" t="str">
        <f>VLOOKUP(A550,'ESO zone names'!$A$2:$F$9999,5,FALSE)</f>
        <v>Tombs of the Na-Totambu</v>
      </c>
      <c r="F550" s="4" t="str">
        <f>VLOOKUP(A550,'ESO zone names'!$A$2:$F$9999,6,FALSE)</f>
        <v>Les tombes des Na-Totambu</v>
      </c>
      <c r="G550" s="3" t="e">
        <f t="array" ref="G550">IF(OR(EXACT(A550,VALUE('ESO Dungeon constants'!$I$3:$I$100))),"X","")</f>
        <v>#VALUE!</v>
      </c>
      <c r="H550" s="3" t="str">
        <f t="shared" si="48"/>
        <v/>
      </c>
      <c r="I550" s="3" t="str">
        <f t="shared" si="49"/>
        <v>Kargstein</v>
      </c>
      <c r="J550" s="3" t="str">
        <f t="shared" si="50"/>
        <v>Craglorn</v>
      </c>
      <c r="K550" s="3" t="str">
        <f t="shared" si="51"/>
        <v>Raidelorn</v>
      </c>
      <c r="L550" s="25">
        <f t="shared" si="52"/>
        <v>905</v>
      </c>
      <c r="M550" s="25">
        <f t="shared" si="53"/>
        <v>888</v>
      </c>
    </row>
    <row r="551" spans="1:13" x14ac:dyDescent="0.25">
      <c r="A551" s="13">
        <v>906</v>
      </c>
      <c r="B551" s="5">
        <v>549</v>
      </c>
      <c r="C551" s="5">
        <v>888</v>
      </c>
      <c r="D551" s="4" t="str">
        <f>VLOOKUP(A551,'ESO zone names'!$A$2:$F$9999,4,FALSE)</f>
        <v>Hircines Schlupfwinkel</v>
      </c>
      <c r="E551" s="4" t="str">
        <f>VLOOKUP(A551,'ESO zone names'!$A$2:$F$9999,5,FALSE)</f>
        <v>Hircine's Haunt</v>
      </c>
      <c r="F551" s="4" t="str">
        <f>VLOOKUP(A551,'ESO zone names'!$A$2:$F$9999,6,FALSE)</f>
        <v>La hantise d'Hircine</v>
      </c>
      <c r="G551" s="3" t="e">
        <f t="array" ref="G551">IF(OR(EXACT(A551,VALUE('ESO Dungeon constants'!$I$3:$I$100))),"X","")</f>
        <v>#VALUE!</v>
      </c>
      <c r="H551" s="3" t="str">
        <f t="shared" si="48"/>
        <v/>
      </c>
      <c r="I551" s="3" t="str">
        <f t="shared" si="49"/>
        <v>Kargstein</v>
      </c>
      <c r="J551" s="3" t="str">
        <f t="shared" si="50"/>
        <v>Craglorn</v>
      </c>
      <c r="K551" s="3" t="str">
        <f t="shared" si="51"/>
        <v>Raidelorn</v>
      </c>
      <c r="L551" s="25">
        <f t="shared" si="52"/>
        <v>906</v>
      </c>
      <c r="M551" s="25">
        <f t="shared" si="53"/>
        <v>888</v>
      </c>
    </row>
    <row r="552" spans="1:13" x14ac:dyDescent="0.25">
      <c r="A552" s="13">
        <v>907</v>
      </c>
      <c r="B552" s="5">
        <v>550</v>
      </c>
      <c r="C552" s="5">
        <v>888</v>
      </c>
      <c r="D552" s="4" t="str">
        <f>VLOOKUP(A552,'ESO zone names'!$A$2:$F$9999,4,FALSE)</f>
        <v>Rahni'Za die Schule der Krieger</v>
      </c>
      <c r="E552" s="4" t="str">
        <f>VLOOKUP(A552,'ESO zone names'!$A$2:$F$9999,5,FALSE)</f>
        <v>Rahni'Za School of Warriors</v>
      </c>
      <c r="F552" s="4" t="str">
        <f>VLOOKUP(A552,'ESO zone names'!$A$2:$F$9999,6,FALSE)</f>
        <v>Rahni'Za l'école des guerriers</v>
      </c>
      <c r="G552" s="3" t="e">
        <f t="array" ref="G552">IF(OR(EXACT(A552,VALUE('ESO Dungeon constants'!$I$3:$I$100))),"X","")</f>
        <v>#VALUE!</v>
      </c>
      <c r="H552" s="3" t="str">
        <f t="shared" si="48"/>
        <v/>
      </c>
      <c r="I552" s="3" t="str">
        <f t="shared" si="49"/>
        <v>Kargstein</v>
      </c>
      <c r="J552" s="3" t="str">
        <f t="shared" si="50"/>
        <v>Craglorn</v>
      </c>
      <c r="K552" s="3" t="str">
        <f t="shared" si="51"/>
        <v>Raidelorn</v>
      </c>
      <c r="L552" s="25">
        <f t="shared" si="52"/>
        <v>907</v>
      </c>
      <c r="M552" s="25">
        <f t="shared" si="53"/>
        <v>888</v>
      </c>
    </row>
    <row r="553" spans="1:13" x14ac:dyDescent="0.25">
      <c r="A553" s="13">
        <v>908</v>
      </c>
      <c r="B553" s="5">
        <v>551</v>
      </c>
      <c r="C553" s="5">
        <v>888</v>
      </c>
      <c r="D553" s="4" t="str">
        <f>VLOOKUP(A553,'ESO zone names'!$A$2:$F$9999,4,FALSE)</f>
        <v>Shadas Träne</v>
      </c>
      <c r="E553" s="4" t="str">
        <f>VLOOKUP(A553,'ESO zone names'!$A$2:$F$9999,5,FALSE)</f>
        <v>Shada's Tear</v>
      </c>
      <c r="F553" s="4" t="str">
        <f>VLOOKUP(A553,'ESO zone names'!$A$2:$F$9999,6,FALSE)</f>
        <v>La larme de Shada</v>
      </c>
      <c r="G553" s="3" t="e">
        <f t="array" ref="G553">IF(OR(EXACT(A553,VALUE('ESO Dungeon constants'!$I$3:$I$100))),"X","")</f>
        <v>#VALUE!</v>
      </c>
      <c r="H553" s="3" t="str">
        <f t="shared" si="48"/>
        <v/>
      </c>
      <c r="I553" s="3" t="str">
        <f t="shared" si="49"/>
        <v>Kargstein</v>
      </c>
      <c r="J553" s="3" t="str">
        <f t="shared" si="50"/>
        <v>Craglorn</v>
      </c>
      <c r="K553" s="3" t="str">
        <f t="shared" si="51"/>
        <v>Raidelorn</v>
      </c>
      <c r="L553" s="25">
        <f t="shared" si="52"/>
        <v>908</v>
      </c>
      <c r="M553" s="25">
        <f t="shared" si="53"/>
        <v>888</v>
      </c>
    </row>
    <row r="554" spans="1:13" x14ac:dyDescent="0.25">
      <c r="A554" s="13">
        <v>909</v>
      </c>
      <c r="B554" s="5">
        <v>552</v>
      </c>
      <c r="C554" s="5">
        <v>888</v>
      </c>
      <c r="D554" s="4" t="str">
        <f>VLOOKUP(A554,'ESO zone names'!$A$2:$F$9999,4,FALSE)</f>
        <v>Das Archiv des Suchers</v>
      </c>
      <c r="E554" s="4" t="str">
        <f>VLOOKUP(A554,'ESO zone names'!$A$2:$F$9999,5,FALSE)</f>
        <v>Seeker's Archive</v>
      </c>
      <c r="F554" s="4" t="str">
        <f>VLOOKUP(A554,'ESO zone names'!$A$2:$F$9999,6,FALSE)</f>
        <v>L’Archive des Sourciers</v>
      </c>
      <c r="G554" s="3" t="e">
        <f t="array" ref="G554">IF(OR(EXACT(A554,VALUE('ESO Dungeon constants'!$I$3:$I$100))),"X","")</f>
        <v>#VALUE!</v>
      </c>
      <c r="H554" s="3" t="str">
        <f t="shared" si="48"/>
        <v/>
      </c>
      <c r="I554" s="3" t="str">
        <f t="shared" si="49"/>
        <v>Kargstein</v>
      </c>
      <c r="J554" s="3" t="str">
        <f t="shared" si="50"/>
        <v>Craglorn</v>
      </c>
      <c r="K554" s="3" t="str">
        <f t="shared" si="51"/>
        <v>Raidelorn</v>
      </c>
      <c r="L554" s="25">
        <f t="shared" si="52"/>
        <v>909</v>
      </c>
      <c r="M554" s="25">
        <f t="shared" si="53"/>
        <v>888</v>
      </c>
    </row>
    <row r="555" spans="1:13" x14ac:dyDescent="0.25">
      <c r="A555" s="13">
        <v>910</v>
      </c>
      <c r="B555" s="5">
        <v>553</v>
      </c>
      <c r="C555" s="5">
        <v>888</v>
      </c>
      <c r="D555" s="4" t="str">
        <f>VLOOKUP(A555,'ESO zone names'!$A$2:$F$9999,4,FALSE)</f>
        <v>Das Kanalisationssystem von Elinhir</v>
      </c>
      <c r="E555" s="4" t="str">
        <f>VLOOKUP(A555,'ESO zone names'!$A$2:$F$9999,5,FALSE)</f>
        <v>Elinhir Sewerworks</v>
      </c>
      <c r="F555" s="4" t="str">
        <f>VLOOKUP(A555,'ESO zone names'!$A$2:$F$9999,6,FALSE)</f>
        <v>Les égouts d'Élinhir</v>
      </c>
      <c r="G555" s="3" t="e">
        <f t="array" ref="G555">IF(OR(EXACT(A555,VALUE('ESO Dungeon constants'!$I$3:$I$100))),"X","")</f>
        <v>#VALUE!</v>
      </c>
      <c r="H555" s="3" t="str">
        <f t="shared" si="48"/>
        <v/>
      </c>
      <c r="I555" s="3" t="str">
        <f t="shared" si="49"/>
        <v>Kargstein</v>
      </c>
      <c r="J555" s="3" t="str">
        <f t="shared" si="50"/>
        <v>Craglorn</v>
      </c>
      <c r="K555" s="3" t="str">
        <f t="shared" si="51"/>
        <v>Raidelorn</v>
      </c>
      <c r="L555" s="25">
        <f t="shared" si="52"/>
        <v>910</v>
      </c>
      <c r="M555" s="25">
        <f t="shared" si="53"/>
        <v>888</v>
      </c>
    </row>
    <row r="556" spans="1:13" x14ac:dyDescent="0.25">
      <c r="A556" s="13">
        <v>911</v>
      </c>
      <c r="B556" s="5">
        <v>554</v>
      </c>
      <c r="C556" s="5">
        <v>888</v>
      </c>
      <c r="D556" s="4" t="str">
        <f>VLOOKUP(A556,'ESO zone names'!$A$2:$F$9999,4,FALSE)</f>
        <v>Reinholds Refugium</v>
      </c>
      <c r="E556" s="4" t="str">
        <f>VLOOKUP(A556,'ESO zone names'!$A$2:$F$9999,5,FALSE)</f>
        <v>Reinhold's Retreat</v>
      </c>
      <c r="F556" s="4" t="str">
        <f>VLOOKUP(A556,'ESO zone names'!$A$2:$F$9999,6,FALSE)</f>
        <v>La retraite de Reinhold</v>
      </c>
      <c r="G556" s="3" t="e">
        <f t="array" ref="G556">IF(OR(EXACT(A556,VALUE('ESO Dungeon constants'!$I$3:$I$100))),"X","")</f>
        <v>#VALUE!</v>
      </c>
      <c r="H556" s="3" t="str">
        <f t="shared" si="48"/>
        <v/>
      </c>
      <c r="I556" s="3" t="str">
        <f t="shared" si="49"/>
        <v>Kargstein</v>
      </c>
      <c r="J556" s="3" t="str">
        <f t="shared" si="50"/>
        <v>Craglorn</v>
      </c>
      <c r="K556" s="3" t="str">
        <f t="shared" si="51"/>
        <v>Raidelorn</v>
      </c>
      <c r="L556" s="25">
        <f t="shared" si="52"/>
        <v>911</v>
      </c>
      <c r="M556" s="25">
        <f t="shared" si="53"/>
        <v>888</v>
      </c>
    </row>
    <row r="557" spans="1:13" x14ac:dyDescent="0.25">
      <c r="A557" s="13">
        <v>913</v>
      </c>
      <c r="B557" s="5">
        <v>555</v>
      </c>
      <c r="C557" s="5">
        <v>888</v>
      </c>
      <c r="D557" s="4" t="str">
        <f>VLOOKUP(A557,'ESO zone names'!$A$2:$F$9999,4,FALSE)</f>
        <v>Der Stab der Magierin</v>
      </c>
      <c r="E557" s="4" t="str">
        <f>VLOOKUP(A557,'ESO zone names'!$A$2:$F$9999,5,FALSE)</f>
        <v>The Mage's Staff</v>
      </c>
      <c r="F557" s="4" t="str">
        <f>VLOOKUP(A557,'ESO zone names'!$A$2:$F$9999,6,FALSE)</f>
        <v>Le Bâton du Mage</v>
      </c>
      <c r="G557" s="3" t="e">
        <f t="array" ref="G557">IF(OR(EXACT(A557,VALUE('ESO Dungeon constants'!$I$3:$I$100))),"X","")</f>
        <v>#VALUE!</v>
      </c>
      <c r="H557" s="3" t="str">
        <f t="shared" si="48"/>
        <v/>
      </c>
      <c r="I557" s="3" t="str">
        <f t="shared" si="49"/>
        <v>Kargstein</v>
      </c>
      <c r="J557" s="3" t="str">
        <f t="shared" si="50"/>
        <v>Craglorn</v>
      </c>
      <c r="K557" s="3" t="str">
        <f t="shared" si="51"/>
        <v>Raidelorn</v>
      </c>
      <c r="L557" s="25">
        <f t="shared" si="52"/>
        <v>913</v>
      </c>
      <c r="M557" s="25">
        <f t="shared" si="53"/>
        <v>888</v>
      </c>
    </row>
    <row r="558" spans="1:13" x14ac:dyDescent="0.25">
      <c r="A558" s="13">
        <v>914</v>
      </c>
      <c r="B558" s="5">
        <v>556</v>
      </c>
      <c r="C558" s="5">
        <v>888</v>
      </c>
      <c r="D558" s="4" t="str">
        <f>VLOOKUP(A558,'ESO zone names'!$A$2:$F$9999,4,FALSE)</f>
        <v>Die Katakomben von Himmelsgriff</v>
      </c>
      <c r="E558" s="4" t="str">
        <f>VLOOKUP(A558,'ESO zone names'!$A$2:$F$9999,5,FALSE)</f>
        <v>Skyreach Catacombs</v>
      </c>
      <c r="F558" s="4" t="str">
        <f>VLOOKUP(A558,'ESO zone names'!$A$2:$F$9999,6,FALSE)</f>
        <v>Les catacombes de Frôleciel</v>
      </c>
      <c r="G558" s="3" t="e">
        <f t="array" ref="G558">IF(OR(EXACT(A558,VALUE('ESO Dungeon constants'!$I$3:$I$100))),"X","")</f>
        <v>#VALUE!</v>
      </c>
      <c r="H558" s="3" t="str">
        <f t="shared" si="48"/>
        <v/>
      </c>
      <c r="I558" s="3" t="str">
        <f t="shared" si="49"/>
        <v>Kargstein</v>
      </c>
      <c r="J558" s="3" t="str">
        <f t="shared" si="50"/>
        <v>Craglorn</v>
      </c>
      <c r="K558" s="3" t="str">
        <f t="shared" si="51"/>
        <v>Raidelorn</v>
      </c>
      <c r="L558" s="25">
        <f t="shared" si="52"/>
        <v>914</v>
      </c>
      <c r="M558" s="25">
        <f t="shared" si="53"/>
        <v>888</v>
      </c>
    </row>
    <row r="559" spans="1:13" x14ac:dyDescent="0.25">
      <c r="A559" s="13">
        <v>915</v>
      </c>
      <c r="B559" s="5">
        <v>557</v>
      </c>
      <c r="C559" s="5">
        <v>888</v>
      </c>
      <c r="D559" s="4" t="str">
        <f>VLOOKUP(A559,'ESO zone names'!$A$2:$F$9999,4,FALSE)</f>
        <v>Der Tempel von Himmelsgriff</v>
      </c>
      <c r="E559" s="4" t="str">
        <f>VLOOKUP(A559,'ESO zone names'!$A$2:$F$9999,5,FALSE)</f>
        <v>Skyreach Temple</v>
      </c>
      <c r="F559" s="4" t="str">
        <f>VLOOKUP(A559,'ESO zone names'!$A$2:$F$9999,6,FALSE)</f>
        <v>Le temple de Frôleciel</v>
      </c>
      <c r="G559" s="3" t="e">
        <f t="array" ref="G559">IF(OR(EXACT(A559,VALUE('ESO Dungeon constants'!$I$3:$I$100))),"X","")</f>
        <v>#VALUE!</v>
      </c>
      <c r="H559" s="3" t="str">
        <f t="shared" si="48"/>
        <v/>
      </c>
      <c r="I559" s="3" t="str">
        <f t="shared" si="49"/>
        <v>Kargstein</v>
      </c>
      <c r="J559" s="3" t="str">
        <f t="shared" si="50"/>
        <v>Craglorn</v>
      </c>
      <c r="K559" s="3" t="str">
        <f t="shared" si="51"/>
        <v>Raidelorn</v>
      </c>
      <c r="L559" s="25">
        <f t="shared" si="52"/>
        <v>915</v>
      </c>
      <c r="M559" s="25">
        <f t="shared" si="53"/>
        <v>888</v>
      </c>
    </row>
    <row r="560" spans="1:13" x14ac:dyDescent="0.25">
      <c r="A560" s="13">
        <v>916</v>
      </c>
      <c r="B560" s="5">
        <v>558</v>
      </c>
      <c r="C560" s="5">
        <v>888</v>
      </c>
      <c r="D560" s="4" t="str">
        <f>VLOOKUP(A560,'ESO zone names'!$A$2:$F$9999,4,FALSE)</f>
        <v>Der Gipfel von Himmelsgriff</v>
      </c>
      <c r="E560" s="4" t="str">
        <f>VLOOKUP(A560,'ESO zone names'!$A$2:$F$9999,5,FALSE)</f>
        <v>Skyreach Pinnacle</v>
      </c>
      <c r="F560" s="4" t="str">
        <f>VLOOKUP(A560,'ESO zone names'!$A$2:$F$9999,6,FALSE)</f>
        <v>Le sommet de Frôleciel</v>
      </c>
      <c r="G560" s="3" t="e">
        <f t="array" ref="G560">IF(OR(EXACT(A560,VALUE('ESO Dungeon constants'!$I$3:$I$100))),"X","")</f>
        <v>#VALUE!</v>
      </c>
      <c r="H560" s="3" t="str">
        <f t="shared" si="48"/>
        <v/>
      </c>
      <c r="I560" s="3" t="str">
        <f t="shared" si="49"/>
        <v>Kargstein</v>
      </c>
      <c r="J560" s="3" t="str">
        <f t="shared" si="50"/>
        <v>Craglorn</v>
      </c>
      <c r="K560" s="3" t="str">
        <f t="shared" si="51"/>
        <v>Raidelorn</v>
      </c>
      <c r="L560" s="25">
        <f t="shared" si="52"/>
        <v>916</v>
      </c>
      <c r="M560" s="25">
        <f t="shared" si="53"/>
        <v>888</v>
      </c>
    </row>
    <row r="561" spans="1:13" x14ac:dyDescent="0.25">
      <c r="A561" s="13">
        <v>917</v>
      </c>
      <c r="B561" s="5">
        <v>559</v>
      </c>
      <c r="C561" s="5">
        <v>917</v>
      </c>
      <c r="D561" s="4" t="str">
        <f>VLOOKUP(A561,'ESO zone names'!$A$2:$F$9999,4,FALSE)</f>
        <v>ZTestBarbershop</v>
      </c>
      <c r="E561" s="4" t="str">
        <f>VLOOKUP(A561,'ESO zone names'!$A$2:$F$9999,5,FALSE)</f>
        <v>ZTestBarbershop</v>
      </c>
      <c r="F561" s="4" t="str">
        <f>VLOOKUP(A561,'ESO zone names'!$A$2:$F$9999,6,FALSE)</f>
        <v>ZTestBarbershop</v>
      </c>
      <c r="G561" s="3" t="e">
        <f t="array" ref="G561">IF(OR(EXACT(A561,VALUE('ESO Dungeon constants'!$I$3:$I$100))),"X","")</f>
        <v>#VALUE!</v>
      </c>
      <c r="H561" s="3" t="str">
        <f t="shared" si="48"/>
        <v>X</v>
      </c>
      <c r="I561" s="3" t="str">
        <f t="shared" si="49"/>
        <v/>
      </c>
      <c r="J561" s="3" t="str">
        <f t="shared" si="50"/>
        <v/>
      </c>
      <c r="K561" s="3" t="str">
        <f t="shared" si="51"/>
        <v/>
      </c>
      <c r="L561" s="25">
        <f t="shared" si="52"/>
        <v>917</v>
      </c>
      <c r="M561" s="25">
        <f t="shared" si="53"/>
        <v>917</v>
      </c>
    </row>
    <row r="562" spans="1:13" x14ac:dyDescent="0.25">
      <c r="A562" s="13">
        <v>918</v>
      </c>
      <c r="B562" s="5">
        <v>560</v>
      </c>
      <c r="C562" s="5">
        <v>849</v>
      </c>
      <c r="D562" s="4" t="str">
        <f>VLOOKUP(A562,'ESO zone names'!$A$2:$F$9999,4,FALSE)</f>
        <v>Nchuleftingth</v>
      </c>
      <c r="E562" s="4" t="str">
        <f>VLOOKUP(A562,'ESO zone names'!$A$2:$F$9999,5,FALSE)</f>
        <v>Nchuleftingth</v>
      </c>
      <c r="F562" s="4" t="str">
        <f>VLOOKUP(A562,'ESO zone names'!$A$2:$F$9999,6,FALSE)</f>
        <v>Nchuleftingth</v>
      </c>
      <c r="G562" s="3" t="e">
        <f t="array" ref="G562">IF(OR(EXACT(A562,VALUE('ESO Dungeon constants'!$I$3:$I$100))),"X","")</f>
        <v>#VALUE!</v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25">
        <f t="shared" si="52"/>
        <v>918</v>
      </c>
      <c r="M562" s="25">
        <f t="shared" si="53"/>
        <v>849</v>
      </c>
    </row>
    <row r="563" spans="1:13" s="18" customFormat="1" x14ac:dyDescent="0.25">
      <c r="A563" s="13">
        <v>919</v>
      </c>
      <c r="B563" s="5">
        <v>561</v>
      </c>
      <c r="C563" s="5">
        <v>849</v>
      </c>
      <c r="D563" s="4" t="str">
        <f>VLOOKUP(A563,'ESO zone names'!$A$2:$F$9999,4,FALSE)</f>
        <v>Das vergessene Ödland</v>
      </c>
      <c r="E563" s="4" t="str">
        <f>VLOOKUP(A563,'ESO zone names'!$A$2:$F$9999,5,FALSE)</f>
        <v>Forgotten Wastes</v>
      </c>
      <c r="F563" s="4" t="str">
        <f>VLOOKUP(A563,'ESO zone names'!$A$2:$F$9999,6,FALSE)</f>
        <v>Les landes oubliées</v>
      </c>
      <c r="G563" s="3" t="e">
        <f t="array" ref="G563">IF(OR(EXACT(A563,VALUE('ESO Dungeon constants'!$I$3:$I$100))),"X","")</f>
        <v>#VALUE!</v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25">
        <f t="shared" si="52"/>
        <v>919</v>
      </c>
      <c r="M563" s="25">
        <f t="shared" si="53"/>
        <v>849</v>
      </c>
    </row>
    <row r="564" spans="1:13" x14ac:dyDescent="0.25">
      <c r="A564" s="13">
        <v>920</v>
      </c>
      <c r="B564" s="5">
        <v>562</v>
      </c>
      <c r="C564" s="5">
        <v>849</v>
      </c>
      <c r="D564" s="4" t="str">
        <f>VLOOKUP(A564,'ESO zone names'!$A$2:$F$9999,4,FALSE)</f>
        <v>Die Eiermine von Inanius</v>
      </c>
      <c r="E564" s="4" t="str">
        <f>VLOOKUP(A564,'ESO zone names'!$A$2:$F$9999,5,FALSE)</f>
        <v>Inanius Egg Mine</v>
      </c>
      <c r="F564" s="4" t="str">
        <f>VLOOKUP(A564,'ESO zone names'!$A$2:$F$9999,6,FALSE)</f>
        <v>La mine d'œufs Inanius</v>
      </c>
      <c r="G564" s="3" t="e">
        <f t="array" ref="G564">IF(OR(EXACT(A564,VALUE('ESO Dungeon constants'!$I$3:$I$100))),"X","")</f>
        <v>#VALUE!</v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25">
        <f t="shared" si="52"/>
        <v>920</v>
      </c>
      <c r="M564" s="25">
        <f t="shared" si="53"/>
        <v>849</v>
      </c>
    </row>
    <row r="565" spans="1:13" x14ac:dyDescent="0.25">
      <c r="A565" s="13">
        <v>921</v>
      </c>
      <c r="B565" s="5">
        <v>563</v>
      </c>
      <c r="C565" s="5">
        <v>849</v>
      </c>
      <c r="D565" s="4" t="str">
        <f>VLOOKUP(A565,'ESO zone names'!$A$2:$F$9999,4,FALSE)</f>
        <v>Khartagspitz</v>
      </c>
      <c r="E565" s="4" t="str">
        <f>VLOOKUP(A565,'ESO zone names'!$A$2:$F$9999,5,FALSE)</f>
        <v>Khartag Point</v>
      </c>
      <c r="F565" s="4" t="str">
        <f>VLOOKUP(A565,'ESO zone names'!$A$2:$F$9999,6,FALSE)</f>
        <v>La pointe de Khartag</v>
      </c>
      <c r="G565" s="3" t="e">
        <f t="array" ref="G565">IF(OR(EXACT(A565,VALUE('ESO Dungeon constants'!$I$3:$I$100))),"X","")</f>
        <v>#VALUE!</v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25">
        <f t="shared" si="52"/>
        <v>921</v>
      </c>
      <c r="M565" s="25">
        <f t="shared" si="53"/>
        <v>849</v>
      </c>
    </row>
    <row r="566" spans="1:13" x14ac:dyDescent="0.25">
      <c r="A566" s="13">
        <v>922</v>
      </c>
      <c r="B566" s="5">
        <v>564</v>
      </c>
      <c r="C566" s="5">
        <v>849</v>
      </c>
      <c r="D566" s="4" t="str">
        <f>VLOOKUP(A566,'ESO zone names'!$A$2:$F$9999,4,FALSE)</f>
        <v>Zainsipilu</v>
      </c>
      <c r="E566" s="4" t="str">
        <f>VLOOKUP(A566,'ESO zone names'!$A$2:$F$9999,5,FALSE)</f>
        <v>Zainsipilu</v>
      </c>
      <c r="F566" s="4" t="str">
        <f>VLOOKUP(A566,'ESO zone names'!$A$2:$F$9999,6,FALSE)</f>
        <v>Zainsipilu</v>
      </c>
      <c r="G566" s="3" t="e">
        <f t="array" ref="G566">IF(OR(EXACT(A566,VALUE('ESO Dungeon constants'!$I$3:$I$100))),"X","")</f>
        <v>#VALUE!</v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25">
        <f t="shared" si="52"/>
        <v>922</v>
      </c>
      <c r="M566" s="25">
        <f t="shared" si="53"/>
        <v>849</v>
      </c>
    </row>
    <row r="567" spans="1:13" x14ac:dyDescent="0.25">
      <c r="A567" s="13">
        <v>923</v>
      </c>
      <c r="B567" s="5">
        <v>565</v>
      </c>
      <c r="C567" s="5">
        <v>849</v>
      </c>
      <c r="D567" s="4" t="str">
        <f>VLOOKUP(A567,'ESO zone names'!$A$2:$F$9999,4,FALSE)</f>
        <v>Die Eiermine von Matus-Akin</v>
      </c>
      <c r="E567" s="4" t="str">
        <f>VLOOKUP(A567,'ESO zone names'!$A$2:$F$9999,5,FALSE)</f>
        <v>Matus-Akin Egg Mine</v>
      </c>
      <c r="F567" s="4" t="str">
        <f>VLOOKUP(A567,'ESO zone names'!$A$2:$F$9999,6,FALSE)</f>
        <v>Le mine d'œufs de Matus-Akin</v>
      </c>
      <c r="G567" s="3" t="e">
        <f t="array" ref="G567">IF(OR(EXACT(A567,VALUE('ESO Dungeon constants'!$I$3:$I$100))),"X","")</f>
        <v>#VALUE!</v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25">
        <f t="shared" si="52"/>
        <v>923</v>
      </c>
      <c r="M567" s="25">
        <f t="shared" si="53"/>
        <v>849</v>
      </c>
    </row>
    <row r="568" spans="1:13" x14ac:dyDescent="0.25">
      <c r="A568" s="13">
        <v>924</v>
      </c>
      <c r="B568" s="5">
        <v>566</v>
      </c>
      <c r="C568" s="5">
        <v>849</v>
      </c>
      <c r="D568" s="4" t="str">
        <f>VLOOKUP(A568,'ESO zone names'!$A$2:$F$9999,4,FALSE)</f>
        <v>Pulk</v>
      </c>
      <c r="E568" s="4" t="str">
        <f>VLOOKUP(A568,'ESO zone names'!$A$2:$F$9999,5,FALSE)</f>
        <v>Pulk</v>
      </c>
      <c r="F568" s="4" t="str">
        <f>VLOOKUP(A568,'ESO zone names'!$A$2:$F$9999,6,FALSE)</f>
        <v>Pulk</v>
      </c>
      <c r="G568" s="3" t="e">
        <f t="array" ref="G568">IF(OR(EXACT(A568,VALUE('ESO Dungeon constants'!$I$3:$I$100))),"X","")</f>
        <v>#VALUE!</v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25">
        <f t="shared" si="52"/>
        <v>924</v>
      </c>
      <c r="M568" s="25">
        <f t="shared" si="53"/>
        <v>849</v>
      </c>
    </row>
    <row r="569" spans="1:13" x14ac:dyDescent="0.25">
      <c r="A569" s="13">
        <v>925</v>
      </c>
      <c r="B569" s="5">
        <v>567</v>
      </c>
      <c r="C569" s="5">
        <v>849</v>
      </c>
      <c r="D569" s="4" t="str">
        <f>VLOOKUP(A569,'ESO zone names'!$A$2:$F$9999,4,FALSE)</f>
        <v>Nchuleft</v>
      </c>
      <c r="E569" s="4" t="str">
        <f>VLOOKUP(A569,'ESO zone names'!$A$2:$F$9999,5,FALSE)</f>
        <v>Nchuleft</v>
      </c>
      <c r="F569" s="4" t="str">
        <f>VLOOKUP(A569,'ESO zone names'!$A$2:$F$9999,6,FALSE)</f>
        <v>Nchuleft</v>
      </c>
      <c r="G569" s="3" t="e">
        <f t="array" ref="G569">IF(OR(EXACT(A569,VALUE('ESO Dungeon constants'!$I$3:$I$100))),"X","")</f>
        <v>#VALUE!</v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25">
        <f t="shared" si="52"/>
        <v>925</v>
      </c>
      <c r="M569" s="25">
        <f t="shared" si="53"/>
        <v>849</v>
      </c>
    </row>
    <row r="570" spans="1:13" x14ac:dyDescent="0.25">
      <c r="A570" s="13">
        <v>926</v>
      </c>
      <c r="B570" s="5">
        <v>568</v>
      </c>
      <c r="C570" s="5">
        <v>849</v>
      </c>
      <c r="D570" s="4" t="str">
        <f>VLOOKUP(A570,'ESO zone names'!$A$2:$F$9999,4,FALSE)</f>
        <v>Pinsun</v>
      </c>
      <c r="E570" s="4" t="str">
        <f>VLOOKUP(A570,'ESO zone names'!$A$2:$F$9999,5,FALSE)</f>
        <v>Pinsun</v>
      </c>
      <c r="F570" s="4" t="str">
        <f>VLOOKUP(A570,'ESO zone names'!$A$2:$F$9999,6,FALSE)</f>
        <v>Pinsun</v>
      </c>
      <c r="G570" s="3" t="e">
        <f t="array" ref="G570">IF(OR(EXACT(A570,VALUE('ESO Dungeon constants'!$I$3:$I$100))),"X","")</f>
        <v>#VALUE!</v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25">
        <f t="shared" si="52"/>
        <v>926</v>
      </c>
      <c r="M570" s="25">
        <f t="shared" si="53"/>
        <v>849</v>
      </c>
    </row>
    <row r="571" spans="1:13" x14ac:dyDescent="0.25">
      <c r="A571" s="13">
        <v>927</v>
      </c>
      <c r="B571" s="5">
        <v>569</v>
      </c>
      <c r="C571" s="5">
        <v>849</v>
      </c>
      <c r="D571" s="4" t="str">
        <f>VLOOKUP(A571,'ESO zone names'!$A$2:$F$9999,4,FALSE)</f>
        <v>Mine von Vassir-Didanat</v>
      </c>
      <c r="E571" s="4" t="str">
        <f>VLOOKUP(A571,'ESO zone names'!$A$2:$F$9999,5,FALSE)</f>
        <v>Vassir-Didanat Mine</v>
      </c>
      <c r="F571" s="4" t="str">
        <f>VLOOKUP(A571,'ESO zone names'!$A$2:$F$9999,6,FALSE)</f>
        <v>La mine de Vassir-Didanat</v>
      </c>
      <c r="G571" s="3" t="e">
        <f t="array" ref="G571">IF(OR(EXACT(A571,VALUE('ESO Dungeon constants'!$I$3:$I$100))),"X","")</f>
        <v>#VALUE!</v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25">
        <f t="shared" si="52"/>
        <v>927</v>
      </c>
      <c r="M571" s="25">
        <f t="shared" si="53"/>
        <v>849</v>
      </c>
    </row>
    <row r="572" spans="1:13" x14ac:dyDescent="0.25">
      <c r="A572" s="13">
        <v>928</v>
      </c>
      <c r="B572" s="5">
        <v>570</v>
      </c>
      <c r="C572" s="5">
        <v>849</v>
      </c>
      <c r="D572" s="4" t="str">
        <f>VLOOKUP(A572,'ESO zone names'!$A$2:$F$9999,4,FALSE)</f>
        <v>Die Eiermine von Zalkin-Sul</v>
      </c>
      <c r="E572" s="4" t="str">
        <f>VLOOKUP(A572,'ESO zone names'!$A$2:$F$9999,5,FALSE)</f>
        <v>Zalkin-Sul Egg Mine</v>
      </c>
      <c r="F572" s="4" t="str">
        <f>VLOOKUP(A572,'ESO zone names'!$A$2:$F$9999,6,FALSE)</f>
        <v>Mine à œufs de Zalkin-Sul</v>
      </c>
      <c r="G572" s="3" t="e">
        <f t="array" ref="G572">IF(OR(EXACT(A572,VALUE('ESO Dungeon constants'!$I$3:$I$100))),"X","")</f>
        <v>#VALUE!</v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25">
        <f t="shared" si="52"/>
        <v>928</v>
      </c>
      <c r="M572" s="25">
        <f t="shared" si="53"/>
        <v>849</v>
      </c>
    </row>
    <row r="573" spans="1:13" x14ac:dyDescent="0.25">
      <c r="A573" s="13">
        <v>929</v>
      </c>
      <c r="B573" s="5">
        <v>571</v>
      </c>
      <c r="C573" s="5">
        <v>849</v>
      </c>
      <c r="D573" s="4" t="str">
        <f>VLOOKUP(A573,'ESO zone names'!$A$2:$F$9999,4,FALSE)</f>
        <v>Die Eiermine von Gnisis</v>
      </c>
      <c r="E573" s="4" t="str">
        <f>VLOOKUP(A573,'ESO zone names'!$A$2:$F$9999,5,FALSE)</f>
        <v>Gnisis Egg Mine</v>
      </c>
      <c r="F573" s="4" t="str">
        <f>VLOOKUP(A573,'ESO zone names'!$A$2:$F$9999,6,FALSE)</f>
        <v>La mine à œufs de Gnisis</v>
      </c>
      <c r="G573" s="3" t="e">
        <f t="array" ref="G573">IF(OR(EXACT(A573,VALUE('ESO Dungeon constants'!$I$3:$I$100))),"X","")</f>
        <v>#VALUE!</v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25">
        <f t="shared" si="52"/>
        <v>929</v>
      </c>
      <c r="M573" s="25">
        <f t="shared" si="53"/>
        <v>849</v>
      </c>
    </row>
    <row r="574" spans="1:13" x14ac:dyDescent="0.25">
      <c r="A574" s="13">
        <v>930</v>
      </c>
      <c r="B574" s="5">
        <v>572</v>
      </c>
      <c r="C574" s="5">
        <v>57</v>
      </c>
      <c r="D574" s="4" t="str">
        <f>VLOOKUP(A574,'ESO zone names'!$A$2:$F$9999,4,FALSE)</f>
        <v>Die Dunkelschattenkavernen II</v>
      </c>
      <c r="E574" s="4" t="str">
        <f>VLOOKUP(A574,'ESO zone names'!$A$2:$F$9999,5,FALSE)</f>
        <v>Darkshade Caverns II</v>
      </c>
      <c r="F574" s="4" t="str">
        <f>VLOOKUP(A574,'ESO zone names'!$A$2:$F$9999,6,FALSE)</f>
        <v>Les Cavernes d'Ombre-noire II</v>
      </c>
      <c r="G574" s="3" t="e">
        <f t="array" ref="G574">IF(OR(EXACT(A574,VALUE('ESO Dungeon constants'!$I$3:$I$100))),"X","")</f>
        <v>#VALUE!</v>
      </c>
      <c r="H574" s="3" t="str">
        <f t="shared" si="48"/>
        <v/>
      </c>
      <c r="I574" s="3" t="str">
        <f t="shared" si="49"/>
        <v>Deshaan</v>
      </c>
      <c r="J574" s="3" t="str">
        <f t="shared" si="50"/>
        <v>Deshaan</v>
      </c>
      <c r="K574" s="3" t="str">
        <f t="shared" si="51"/>
        <v>Deshaan</v>
      </c>
      <c r="L574" s="25">
        <f t="shared" si="52"/>
        <v>930</v>
      </c>
      <c r="M574" s="25">
        <f t="shared" si="53"/>
        <v>57</v>
      </c>
    </row>
    <row r="575" spans="1:13" x14ac:dyDescent="0.25">
      <c r="A575" s="13">
        <v>931</v>
      </c>
      <c r="B575" s="5">
        <v>573</v>
      </c>
      <c r="C575" s="5">
        <v>383</v>
      </c>
      <c r="D575" s="4" t="str">
        <f>VLOOKUP(A575,'ESO zone names'!$A$2:$F$9999,4,FALSE)</f>
        <v>Der Eldengrund II</v>
      </c>
      <c r="E575" s="4" t="str">
        <f>VLOOKUP(A575,'ESO zone names'!$A$2:$F$9999,5,FALSE)</f>
        <v>Elden Hollow II</v>
      </c>
      <c r="F575" s="4" t="str">
        <f>VLOOKUP(A575,'ESO zone names'!$A$2:$F$9999,6,FALSE)</f>
        <v>Creuset des aînés II</v>
      </c>
      <c r="G575" s="3" t="e">
        <f t="array" ref="G575">IF(OR(EXACT(A575,VALUE('ESO Dungeon constants'!$I$3:$I$100))),"X","")</f>
        <v>#VALUE!</v>
      </c>
      <c r="H575" s="3" t="str">
        <f t="shared" si="48"/>
        <v/>
      </c>
      <c r="I575" s="3" t="str">
        <f t="shared" si="49"/>
        <v>Grahtwald</v>
      </c>
      <c r="J575" s="3" t="str">
        <f t="shared" si="50"/>
        <v>Grahtwood</v>
      </c>
      <c r="K575" s="3" t="str">
        <f t="shared" si="51"/>
        <v>Le bois de Graht</v>
      </c>
      <c r="L575" s="25">
        <f t="shared" si="52"/>
        <v>931</v>
      </c>
      <c r="M575" s="25">
        <f t="shared" si="53"/>
        <v>383</v>
      </c>
    </row>
    <row r="576" spans="1:13" x14ac:dyDescent="0.25">
      <c r="A576" s="13">
        <v>932</v>
      </c>
      <c r="B576" s="5">
        <v>574</v>
      </c>
      <c r="C576" s="5">
        <v>20</v>
      </c>
      <c r="D576" s="4" t="str">
        <f>VLOOKUP(A576,'ESO zone names'!$A$2:$F$9999,4,FALSE)</f>
        <v>Die Krypta der Herzen II</v>
      </c>
      <c r="E576" s="4" t="str">
        <f>VLOOKUP(A576,'ESO zone names'!$A$2:$F$9999,5,FALSE)</f>
        <v>Crypt of Hearts II</v>
      </c>
      <c r="F576" s="4" t="str">
        <f>VLOOKUP(A576,'ESO zone names'!$A$2:$F$9999,6,FALSE)</f>
        <v>Crypte des cœurs II</v>
      </c>
      <c r="G576" s="3" t="e">
        <f t="array" ref="G576">IF(OR(EXACT(A576,VALUE('ESO Dungeon constants'!$I$3:$I$100))),"X","")</f>
        <v>#VALUE!</v>
      </c>
      <c r="H576" s="3" t="str">
        <f t="shared" si="48"/>
        <v/>
      </c>
      <c r="I576" s="3" t="str">
        <f t="shared" si="49"/>
        <v>Kluftspitze</v>
      </c>
      <c r="J576" s="3" t="str">
        <f t="shared" si="50"/>
        <v>Rivenspire</v>
      </c>
      <c r="K576" s="3" t="str">
        <f t="shared" si="51"/>
        <v>Fendretour</v>
      </c>
      <c r="L576" s="25">
        <f t="shared" si="52"/>
        <v>932</v>
      </c>
      <c r="M576" s="25">
        <f t="shared" si="53"/>
        <v>20</v>
      </c>
    </row>
    <row r="577" spans="1:13" x14ac:dyDescent="0.25">
      <c r="A577" s="13">
        <v>933</v>
      </c>
      <c r="B577" s="5">
        <v>575</v>
      </c>
      <c r="C577" s="5">
        <v>19</v>
      </c>
      <c r="D577" s="4" t="str">
        <f>VLOOKUP(A577,'ESO zone names'!$A$2:$F$9999,4,FALSE)</f>
        <v>Die Kanalisation von Wegesruh II</v>
      </c>
      <c r="E577" s="4" t="str">
        <f>VLOOKUP(A577,'ESO zone names'!$A$2:$F$9999,5,FALSE)</f>
        <v>Wayrest Sewers II</v>
      </c>
      <c r="F577" s="4" t="str">
        <f>VLOOKUP(A577,'ESO zone names'!$A$2:$F$9999,6,FALSE)</f>
        <v>Les Égouts d'Haltevoie II</v>
      </c>
      <c r="G577" s="3" t="e">
        <f t="array" ref="G577">IF(OR(EXACT(A577,VALUE('ESO Dungeon constants'!$I$3:$I$100))),"X","")</f>
        <v>#VALUE!</v>
      </c>
      <c r="H577" s="3" t="str">
        <f t="shared" si="48"/>
        <v/>
      </c>
      <c r="I577" s="3" t="str">
        <f t="shared" si="49"/>
        <v>Sturmhafen</v>
      </c>
      <c r="J577" s="3" t="str">
        <f t="shared" si="50"/>
        <v>Stormhaven</v>
      </c>
      <c r="K577" s="3" t="str">
        <f t="shared" si="51"/>
        <v>Havre-tempête</v>
      </c>
      <c r="L577" s="25">
        <f t="shared" si="52"/>
        <v>933</v>
      </c>
      <c r="M577" s="25">
        <f t="shared" si="53"/>
        <v>19</v>
      </c>
    </row>
    <row r="578" spans="1:13" x14ac:dyDescent="0.25">
      <c r="A578" s="13">
        <v>934</v>
      </c>
      <c r="B578" s="5">
        <v>576</v>
      </c>
      <c r="C578" s="5">
        <v>41</v>
      </c>
      <c r="D578" s="4" t="str">
        <f>VLOOKUP(A578,'ESO zone names'!$A$2:$F$9999,4,FALSE)</f>
        <v>Die Pilzgrotte II</v>
      </c>
      <c r="E578" s="4" t="str">
        <f>VLOOKUP(A578,'ESO zone names'!$A$2:$F$9999,5,FALSE)</f>
        <v>Fungal Grotto II</v>
      </c>
      <c r="F578" s="4" t="str">
        <f>VLOOKUP(A578,'ESO zone names'!$A$2:$F$9999,6,FALSE)</f>
        <v>Champignonnière II</v>
      </c>
      <c r="G578" s="3" t="e">
        <f t="array" ref="G578">IF(OR(EXACT(A578,VALUE('ESO Dungeon constants'!$I$3:$I$100))),"X","")</f>
        <v>#VALUE!</v>
      </c>
      <c r="H578" s="3" t="str">
        <f t="shared" si="48"/>
        <v/>
      </c>
      <c r="I578" s="3" t="str">
        <f t="shared" si="49"/>
        <v>Steinfälle</v>
      </c>
      <c r="J578" s="3" t="str">
        <f t="shared" si="50"/>
        <v>Stonefalls</v>
      </c>
      <c r="K578" s="3" t="str">
        <f t="shared" si="51"/>
        <v>Les Éboulis</v>
      </c>
      <c r="L578" s="25">
        <f t="shared" si="52"/>
        <v>934</v>
      </c>
      <c r="M578" s="25">
        <f t="shared" si="53"/>
        <v>41</v>
      </c>
    </row>
    <row r="579" spans="1:13" x14ac:dyDescent="0.25">
      <c r="A579" s="13">
        <v>935</v>
      </c>
      <c r="B579" s="5">
        <v>577</v>
      </c>
      <c r="C579" s="5">
        <v>381</v>
      </c>
      <c r="D579" s="4" t="str">
        <f>VLOOKUP(A579,'ESO zone names'!$A$2:$F$9999,4,FALSE)</f>
        <v>Die Verbannungszellen II</v>
      </c>
      <c r="E579" s="4" t="str">
        <f>VLOOKUP(A579,'ESO zone names'!$A$2:$F$9999,5,FALSE)</f>
        <v>The Banished Cells II</v>
      </c>
      <c r="F579" s="4" t="str">
        <f>VLOOKUP(A579,'ESO zone names'!$A$2:$F$9999,6,FALSE)</f>
        <v>Cachot interdit II</v>
      </c>
      <c r="G579" s="3" t="e">
        <f t="array" ref="G579">IF(OR(EXACT(A579,VALUE('ESO Dungeon constants'!$I$3:$I$100))),"X","")</f>
        <v>#VALUE!</v>
      </c>
      <c r="H579" s="3" t="str">
        <f t="shared" si="48"/>
        <v/>
      </c>
      <c r="I579" s="3" t="str">
        <f t="shared" si="49"/>
        <v>Auridon</v>
      </c>
      <c r="J579" s="3" t="str">
        <f t="shared" si="50"/>
        <v>Auridon</v>
      </c>
      <c r="K579" s="3" t="str">
        <f t="shared" si="51"/>
        <v>Auridia</v>
      </c>
      <c r="L579" s="25">
        <f t="shared" si="52"/>
        <v>935</v>
      </c>
      <c r="M579" s="25">
        <f t="shared" si="53"/>
        <v>381</v>
      </c>
    </row>
    <row r="580" spans="1:13" x14ac:dyDescent="0.25">
      <c r="A580" s="13">
        <v>936</v>
      </c>
      <c r="B580" s="5">
        <v>578</v>
      </c>
      <c r="C580" s="5">
        <v>3</v>
      </c>
      <c r="D580" s="4" t="str">
        <f>VLOOKUP(A580,'ESO zone names'!$A$2:$F$9999,4,FALSE)</f>
        <v>Die Spindeltiefen II</v>
      </c>
      <c r="E580" s="4" t="str">
        <f>VLOOKUP(A580,'ESO zone names'!$A$2:$F$9999,5,FALSE)</f>
        <v>Spindleclutch II</v>
      </c>
      <c r="F580" s="4" t="str">
        <f>VLOOKUP(A580,'ESO zone names'!$A$2:$F$9999,6,FALSE)</f>
        <v>Tressefuseau II</v>
      </c>
      <c r="G580" s="3" t="e">
        <f t="array" ref="G580">IF(OR(EXACT(A580,VALUE('ESO Dungeon constants'!$I$3:$I$100))),"X","")</f>
        <v>#VALUE!</v>
      </c>
      <c r="H580" s="3" t="str">
        <f t="shared" ref="H580:H643" si="54">IF(EXACT(A580,C580),"X","")</f>
        <v/>
      </c>
      <c r="I580" s="3" t="str">
        <f t="shared" ref="I580:I643" si="55">IF(A580&lt;&gt;C580,VLOOKUP(C580,$A$3:$D$9999,4,FALSE),"")</f>
        <v>Glenumbra</v>
      </c>
      <c r="J580" s="3" t="str">
        <f t="shared" ref="J580:J643" si="56">IF(A580&lt;&gt;C580,VLOOKUP(C580,$A$3:$E$9999,5,FALSE),"")</f>
        <v>Glenumbra</v>
      </c>
      <c r="K580" s="3" t="str">
        <f t="shared" ref="K580:K643" si="57">IF(A580&lt;&gt;C580,VLOOKUP(C580,$A$3:$F$9999,6,FALSE),"")</f>
        <v>La Glénumbrie</v>
      </c>
      <c r="L580" s="25">
        <f t="shared" ref="L580:L643" si="58">A580</f>
        <v>936</v>
      </c>
      <c r="M580" s="25">
        <f t="shared" ref="M580:M643" si="59">C580</f>
        <v>3</v>
      </c>
    </row>
    <row r="581" spans="1:13" x14ac:dyDescent="0.25">
      <c r="A581" s="13">
        <v>937</v>
      </c>
      <c r="B581" s="5">
        <v>579</v>
      </c>
      <c r="C581" s="5">
        <v>57</v>
      </c>
      <c r="D581" s="4" t="str">
        <f>VLOOKUP(A581,'ESO zone names'!$A$2:$F$9999,4,FALSE)</f>
        <v>Die Luxusmansarde des Nix</v>
      </c>
      <c r="E581" s="4" t="str">
        <f>VLOOKUP(A581,'ESO zone names'!$A$2:$F$9999,5,FALSE)</f>
        <v>Flaming Nix Deluxe Garret</v>
      </c>
      <c r="F581" s="4" t="str">
        <f>VLOOKUP(A581,'ESO zone names'!$A$2:$F$9999,6,FALSE)</f>
        <v>Soupente de luxe au Nix enflammé</v>
      </c>
      <c r="G581" s="3" t="e">
        <f t="array" ref="G581">IF(OR(EXACT(A581,VALUE('ESO Dungeon constants'!$I$3:$I$100))),"X","")</f>
        <v>#VALUE!</v>
      </c>
      <c r="H581" s="3" t="str">
        <f t="shared" si="54"/>
        <v/>
      </c>
      <c r="I581" s="3" t="str">
        <f t="shared" si="55"/>
        <v>Deshaan</v>
      </c>
      <c r="J581" s="3" t="str">
        <f t="shared" si="56"/>
        <v>Deshaan</v>
      </c>
      <c r="K581" s="3" t="str">
        <f t="shared" si="57"/>
        <v>Deshaan</v>
      </c>
      <c r="L581" s="25">
        <f t="shared" si="58"/>
        <v>937</v>
      </c>
      <c r="M581" s="25">
        <f t="shared" si="59"/>
        <v>57</v>
      </c>
    </row>
    <row r="582" spans="1:13" x14ac:dyDescent="0.25">
      <c r="A582" s="13">
        <v>938</v>
      </c>
      <c r="B582" s="5">
        <v>580</v>
      </c>
      <c r="C582" s="5">
        <v>104</v>
      </c>
      <c r="D582" s="4" t="str">
        <f>VLOOKUP(A582,'ESO zone names'!$A$2:$F$9999,4,FALSE)</f>
        <v>Zimmer der Sande</v>
      </c>
      <c r="E582" s="4" t="str">
        <f>VLOOKUP(A582,'ESO zone names'!$A$2:$F$9999,5,FALSE)</f>
        <v>Sisters of the Sands Apartment</v>
      </c>
      <c r="F582" s="4" t="str">
        <f>VLOOKUP(A582,'ESO zone names'!$A$2:$F$9999,6,FALSE)</f>
        <v>Appartement des Sœurs des sables</v>
      </c>
      <c r="G582" s="3" t="e">
        <f t="array" ref="G582">IF(OR(EXACT(A582,VALUE('ESO Dungeon constants'!$I$3:$I$100))),"X","")</f>
        <v>#VALUE!</v>
      </c>
      <c r="H582" s="3" t="str">
        <f t="shared" si="54"/>
        <v/>
      </c>
      <c r="I582" s="3" t="str">
        <f t="shared" si="55"/>
        <v>Die Alik'r-Wüste</v>
      </c>
      <c r="J582" s="3" t="str">
        <f t="shared" si="56"/>
        <v>Alik'r Desert</v>
      </c>
      <c r="K582" s="3" t="str">
        <f t="shared" si="57"/>
        <v>Le désert d'Alik'r</v>
      </c>
      <c r="L582" s="25">
        <f t="shared" si="58"/>
        <v>938</v>
      </c>
      <c r="M582" s="25">
        <f t="shared" si="59"/>
        <v>104</v>
      </c>
    </row>
    <row r="583" spans="1:13" x14ac:dyDescent="0.25">
      <c r="A583" s="13">
        <v>939</v>
      </c>
      <c r="B583" s="5">
        <v>581</v>
      </c>
      <c r="C583" s="5">
        <v>381</v>
      </c>
      <c r="D583" s="4" t="str">
        <f>VLOOKUP(A583,'ESO zone names'!$A$2:$F$9999,4,FALSE)</f>
        <v>Privatraum im Widerhaken</v>
      </c>
      <c r="E583" s="4" t="str">
        <f>VLOOKUP(A583,'ESO zone names'!$A$2:$F$9999,5,FALSE)</f>
        <v>Barbed Hook Private Room</v>
      </c>
      <c r="F583" s="4" t="str">
        <f>VLOOKUP(A583,'ESO zone names'!$A$2:$F$9999,6,FALSE)</f>
        <v>Salon privé du Crochet barbelé</v>
      </c>
      <c r="G583" s="3" t="e">
        <f t="array" ref="G583">IF(OR(EXACT(A583,VALUE('ESO Dungeon constants'!$I$3:$I$100))),"X","")</f>
        <v>#VALUE!</v>
      </c>
      <c r="H583" s="3" t="str">
        <f t="shared" si="54"/>
        <v/>
      </c>
      <c r="I583" s="3" t="str">
        <f t="shared" si="55"/>
        <v>Auridon</v>
      </c>
      <c r="J583" s="3" t="str">
        <f t="shared" si="56"/>
        <v>Auridon</v>
      </c>
      <c r="K583" s="3" t="str">
        <f t="shared" si="57"/>
        <v>Auridia</v>
      </c>
      <c r="L583" s="25">
        <f t="shared" si="58"/>
        <v>939</v>
      </c>
      <c r="M583" s="25">
        <f t="shared" si="59"/>
        <v>381</v>
      </c>
    </row>
    <row r="584" spans="1:13" x14ac:dyDescent="0.25">
      <c r="A584" s="13">
        <v>940</v>
      </c>
      <c r="B584" s="5">
        <v>582</v>
      </c>
      <c r="C584" s="5">
        <v>381</v>
      </c>
      <c r="D584" s="4" t="str">
        <f>VLOOKUP(A584,'ESO zone names'!$A$2:$F$9999,4,FALSE)</f>
        <v>Das Gasthaus Maras Kuss</v>
      </c>
      <c r="E584" s="4" t="str">
        <f>VLOOKUP(A584,'ESO zone names'!$A$2:$F$9999,5,FALSE)</f>
        <v>Mara's Kiss Public House</v>
      </c>
      <c r="F584" s="4" t="str">
        <f>VLOOKUP(A584,'ESO zone names'!$A$2:$F$9999,6,FALSE)</f>
        <v>La Brasserie du Baiser de Mara</v>
      </c>
      <c r="G584" s="3" t="e">
        <f t="array" ref="G584">IF(OR(EXACT(A584,VALUE('ESO Dungeon constants'!$I$3:$I$100))),"X","")</f>
        <v>#VALUE!</v>
      </c>
      <c r="H584" s="3" t="str">
        <f t="shared" si="54"/>
        <v/>
      </c>
      <c r="I584" s="3" t="str">
        <f t="shared" si="55"/>
        <v>Auridon</v>
      </c>
      <c r="J584" s="3" t="str">
        <f t="shared" si="56"/>
        <v>Auridon</v>
      </c>
      <c r="K584" s="3" t="str">
        <f t="shared" si="57"/>
        <v>Auridia</v>
      </c>
      <c r="L584" s="25">
        <f t="shared" si="58"/>
        <v>940</v>
      </c>
      <c r="M584" s="25">
        <f t="shared" si="59"/>
        <v>381</v>
      </c>
    </row>
    <row r="585" spans="1:13" x14ac:dyDescent="0.25">
      <c r="A585" s="13">
        <v>941</v>
      </c>
      <c r="B585" s="5">
        <v>583</v>
      </c>
      <c r="C585" s="5">
        <v>41</v>
      </c>
      <c r="D585" s="4" t="str">
        <f>VLOOKUP(A585,'ESO zone names'!$A$2:$F$9999,4,FALSE)</f>
        <v>Gästezimmer der Ebenholzflasche</v>
      </c>
      <c r="E585" s="4" t="str">
        <f>VLOOKUP(A585,'ESO zone names'!$A$2:$F$9999,5,FALSE)</f>
        <v>The Ebony Flask Inn Room</v>
      </c>
      <c r="F585" s="4" t="str">
        <f>VLOOKUP(A585,'ESO zone names'!$A$2:$F$9999,6,FALSE)</f>
        <v>La Chambre à l'auberge de la Flasque d'ébène</v>
      </c>
      <c r="G585" s="3" t="e">
        <f t="array" ref="G585">IF(OR(EXACT(A585,VALUE('ESO Dungeon constants'!$I$3:$I$100))),"X","")</f>
        <v>#VALUE!</v>
      </c>
      <c r="H585" s="3" t="str">
        <f t="shared" si="54"/>
        <v/>
      </c>
      <c r="I585" s="3" t="str">
        <f t="shared" si="55"/>
        <v>Steinfälle</v>
      </c>
      <c r="J585" s="3" t="str">
        <f t="shared" si="56"/>
        <v>Stonefalls</v>
      </c>
      <c r="K585" s="3" t="str">
        <f t="shared" si="57"/>
        <v>Les Éboulis</v>
      </c>
      <c r="L585" s="25">
        <f t="shared" si="58"/>
        <v>941</v>
      </c>
      <c r="M585" s="25">
        <f t="shared" si="59"/>
        <v>41</v>
      </c>
    </row>
    <row r="586" spans="1:13" x14ac:dyDescent="0.25">
      <c r="A586" s="13">
        <v>942</v>
      </c>
      <c r="B586" s="5">
        <v>584</v>
      </c>
      <c r="C586" s="5">
        <v>3</v>
      </c>
      <c r="D586" s="4" t="str">
        <f>VLOOKUP(A586,'ESO zone names'!$A$2:$F$9999,4,FALSE)</f>
        <v>Gästezimmer im Rosenlöwen</v>
      </c>
      <c r="E586" s="4" t="str">
        <f>VLOOKUP(A586,'ESO zone names'!$A$2:$F$9999,5,FALSE)</f>
        <v>The Rosy Lion</v>
      </c>
      <c r="F586" s="4" t="str">
        <f>VLOOKUP(A586,'ESO zone names'!$A$2:$F$9999,6,FALSE)</f>
        <v>Le Lion heureux</v>
      </c>
      <c r="G586" s="3" t="e">
        <f t="array" ref="G586">IF(OR(EXACT(A586,VALUE('ESO Dungeon constants'!$I$3:$I$100))),"X","")</f>
        <v>#VALUE!</v>
      </c>
      <c r="H586" s="3" t="str">
        <f t="shared" si="54"/>
        <v/>
      </c>
      <c r="I586" s="3" t="str">
        <f t="shared" si="55"/>
        <v>Glenumbra</v>
      </c>
      <c r="J586" s="3" t="str">
        <f t="shared" si="56"/>
        <v>Glenumbra</v>
      </c>
      <c r="K586" s="3" t="str">
        <f t="shared" si="57"/>
        <v>La Glénumbrie</v>
      </c>
      <c r="L586" s="25">
        <f t="shared" si="58"/>
        <v>942</v>
      </c>
      <c r="M586" s="25">
        <f t="shared" si="59"/>
        <v>3</v>
      </c>
    </row>
    <row r="587" spans="1:13" x14ac:dyDescent="0.25">
      <c r="A587" s="13">
        <v>943</v>
      </c>
      <c r="B587" s="5">
        <v>585</v>
      </c>
      <c r="C587" s="5">
        <v>3</v>
      </c>
      <c r="D587" s="4" t="str">
        <f>VLOOKUP(A587,'ESO zone names'!$A$2:$F$9999,4,FALSE)</f>
        <v>Dolchsturz-Ausblick</v>
      </c>
      <c r="E587" s="4" t="str">
        <f>VLOOKUP(A587,'ESO zone names'!$A$2:$F$9999,5,FALSE)</f>
        <v>Daggerfall Overlook</v>
      </c>
      <c r="F587" s="4" t="str">
        <f>VLOOKUP(A587,'ESO zone names'!$A$2:$F$9999,6,FALSE)</f>
        <v>Surplomb de Daguefilante</v>
      </c>
      <c r="G587" s="3" t="e">
        <f t="array" ref="G587">IF(OR(EXACT(A587,VALUE('ESO Dungeon constants'!$I$3:$I$100))),"X","")</f>
        <v>#VALUE!</v>
      </c>
      <c r="H587" s="3" t="str">
        <f t="shared" si="54"/>
        <v/>
      </c>
      <c r="I587" s="3" t="str">
        <f t="shared" si="55"/>
        <v>Glenumbra</v>
      </c>
      <c r="J587" s="3" t="str">
        <f t="shared" si="56"/>
        <v>Glenumbra</v>
      </c>
      <c r="K587" s="3" t="str">
        <f t="shared" si="57"/>
        <v>La Glénumbrie</v>
      </c>
      <c r="L587" s="25">
        <f t="shared" si="58"/>
        <v>943</v>
      </c>
      <c r="M587" s="25">
        <f t="shared" si="59"/>
        <v>3</v>
      </c>
    </row>
    <row r="588" spans="1:13" x14ac:dyDescent="0.25">
      <c r="A588" s="13">
        <v>944</v>
      </c>
      <c r="B588" s="5">
        <v>586</v>
      </c>
      <c r="C588" s="5">
        <v>382</v>
      </c>
      <c r="D588" s="4" t="str">
        <f>VLOOKUP(A588,'ESO zone names'!$A$2:$F$9999,4,FALSE)</f>
        <v>Das Gelassenheitsfälle-Anwesen</v>
      </c>
      <c r="E588" s="4" t="str">
        <f>VLOOKUP(A588,'ESO zone names'!$A$2:$F$9999,5,FALSE)</f>
        <v>Serenity Falls Estate</v>
      </c>
      <c r="F588" s="4" t="str">
        <f>VLOOKUP(A588,'ESO zone names'!$A$2:$F$9999,6,FALSE)</f>
        <v>Propriété des chutes de la Sérénité</v>
      </c>
      <c r="G588" s="3" t="e">
        <f t="array" ref="G588">IF(OR(EXACT(A588,VALUE('ESO Dungeon constants'!$I$3:$I$100))),"X","")</f>
        <v>#VALUE!</v>
      </c>
      <c r="H588" s="3" t="str">
        <f t="shared" si="54"/>
        <v/>
      </c>
      <c r="I588" s="3" t="str">
        <f t="shared" si="55"/>
        <v>Schnittermark</v>
      </c>
      <c r="J588" s="3" t="str">
        <f t="shared" si="56"/>
        <v>Reaper's March</v>
      </c>
      <c r="K588" s="3" t="str">
        <f t="shared" si="57"/>
        <v>La marche de la Camarde</v>
      </c>
      <c r="L588" s="25">
        <f t="shared" si="58"/>
        <v>944</v>
      </c>
      <c r="M588" s="25">
        <f t="shared" si="59"/>
        <v>382</v>
      </c>
    </row>
    <row r="589" spans="1:13" x14ac:dyDescent="0.25">
      <c r="A589" s="13">
        <v>945</v>
      </c>
      <c r="B589" s="5">
        <v>587</v>
      </c>
      <c r="C589" s="5">
        <v>41</v>
      </c>
      <c r="D589" s="4" t="str">
        <f>VLOOKUP(A589,'ESO zone names'!$A$2:$F$9999,4,FALSE)</f>
        <v>Das Ebenherz-Château</v>
      </c>
      <c r="E589" s="4" t="str">
        <f>VLOOKUP(A589,'ESO zone names'!$A$2:$F$9999,5,FALSE)</f>
        <v>Ebonheart Chateau</v>
      </c>
      <c r="F589" s="4" t="str">
        <f>VLOOKUP(A589,'ESO zone names'!$A$2:$F$9999,6,FALSE)</f>
        <v>Le Château Cœurébène</v>
      </c>
      <c r="G589" s="3" t="e">
        <f t="array" ref="G589">IF(OR(EXACT(A589,VALUE('ESO Dungeon constants'!$I$3:$I$100))),"X","")</f>
        <v>#VALUE!</v>
      </c>
      <c r="H589" s="3" t="str">
        <f t="shared" si="54"/>
        <v/>
      </c>
      <c r="I589" s="3" t="str">
        <f t="shared" si="55"/>
        <v>Steinfälle</v>
      </c>
      <c r="J589" s="3" t="str">
        <f t="shared" si="56"/>
        <v>Stonefalls</v>
      </c>
      <c r="K589" s="3" t="str">
        <f t="shared" si="57"/>
        <v>Les Éboulis</v>
      </c>
      <c r="L589" s="25">
        <f t="shared" si="58"/>
        <v>945</v>
      </c>
      <c r="M589" s="25">
        <f t="shared" si="59"/>
        <v>41</v>
      </c>
    </row>
    <row r="590" spans="1:13" x14ac:dyDescent="0.25">
      <c r="A590" s="13">
        <v>946</v>
      </c>
      <c r="B590" s="5">
        <v>588</v>
      </c>
      <c r="C590" s="5">
        <v>849</v>
      </c>
      <c r="D590" s="4" t="str">
        <f>VLOOKUP(A590,'ESO zone names'!$A$2:$F$9999,4,FALSE)</f>
        <v>Bal Ur</v>
      </c>
      <c r="E590" s="4" t="str">
        <f>VLOOKUP(A590,'ESO zone names'!$A$2:$F$9999,5,FALSE)</f>
        <v>Bal Ur</v>
      </c>
      <c r="F590" s="4" t="str">
        <f>VLOOKUP(A590,'ESO zone names'!$A$2:$F$9999,6,FALSE)</f>
        <v>Bal Ur</v>
      </c>
      <c r="G590" s="3" t="e">
        <f t="array" ref="G590">IF(OR(EXACT(A590,VALUE('ESO Dungeon constants'!$I$3:$I$100))),"X","")</f>
        <v>#VALUE!</v>
      </c>
      <c r="H590" s="3" t="str">
        <f t="shared" si="54"/>
        <v/>
      </c>
      <c r="I590" s="3" t="str">
        <f t="shared" si="55"/>
        <v>Vvardenfell</v>
      </c>
      <c r="J590" s="3" t="str">
        <f t="shared" si="56"/>
        <v>Vvardenfell</v>
      </c>
      <c r="K590" s="3" t="str">
        <f t="shared" si="57"/>
        <v>Vvardenfell</v>
      </c>
      <c r="L590" s="25">
        <f t="shared" si="58"/>
        <v>946</v>
      </c>
      <c r="M590" s="25">
        <f t="shared" si="59"/>
        <v>849</v>
      </c>
    </row>
    <row r="591" spans="1:13" x14ac:dyDescent="0.25">
      <c r="A591" s="13">
        <v>947</v>
      </c>
      <c r="B591" s="5">
        <v>589</v>
      </c>
      <c r="C591" s="5">
        <v>849</v>
      </c>
      <c r="D591" s="4" t="str">
        <f>VLOOKUP(A591,'ESO zone names'!$A$2:$F$9999,4,FALSE)</f>
        <v>Ramimilk</v>
      </c>
      <c r="E591" s="4" t="str">
        <f>VLOOKUP(A591,'ESO zone names'!$A$2:$F$9999,5,FALSE)</f>
        <v>Ramimilk</v>
      </c>
      <c r="F591" s="4" t="str">
        <f>VLOOKUP(A591,'ESO zone names'!$A$2:$F$9999,6,FALSE)</f>
        <v>Ramimilk</v>
      </c>
      <c r="G591" s="3" t="e">
        <f t="array" ref="G591">IF(OR(EXACT(A591,VALUE('ESO Dungeon constants'!$I$3:$I$100))),"X","")</f>
        <v>#VALUE!</v>
      </c>
      <c r="H591" s="3" t="str">
        <f t="shared" si="54"/>
        <v/>
      </c>
      <c r="I591" s="3" t="str">
        <f t="shared" si="55"/>
        <v>Vvardenfell</v>
      </c>
      <c r="J591" s="3" t="str">
        <f t="shared" si="56"/>
        <v>Vvardenfell</v>
      </c>
      <c r="K591" s="3" t="str">
        <f t="shared" si="57"/>
        <v>Vvardenfell</v>
      </c>
      <c r="L591" s="25">
        <f t="shared" si="58"/>
        <v>947</v>
      </c>
      <c r="M591" s="25">
        <f t="shared" si="59"/>
        <v>849</v>
      </c>
    </row>
    <row r="592" spans="1:13" x14ac:dyDescent="0.25">
      <c r="A592" s="13">
        <v>948</v>
      </c>
      <c r="B592" s="5">
        <v>590</v>
      </c>
      <c r="C592" s="5">
        <v>849</v>
      </c>
      <c r="D592" s="4" t="str">
        <f>VLOOKUP(A592,'ESO zone names'!$A$2:$F$9999,4,FALSE)</f>
        <v>Tusenend</v>
      </c>
      <c r="E592" s="4" t="str">
        <f>VLOOKUP(A592,'ESO zone names'!$A$2:$F$9999,5,FALSE)</f>
        <v>Tusenend</v>
      </c>
      <c r="F592" s="4" t="str">
        <f>VLOOKUP(A592,'ESO zone names'!$A$2:$F$9999,6,FALSE)</f>
        <v>Tusenend</v>
      </c>
      <c r="G592" s="3" t="e">
        <f t="array" ref="G592">IF(OR(EXACT(A592,VALUE('ESO Dungeon constants'!$I$3:$I$100))),"X","")</f>
        <v>#VALUE!</v>
      </c>
      <c r="H592" s="3" t="str">
        <f t="shared" si="54"/>
        <v/>
      </c>
      <c r="I592" s="3" t="str">
        <f t="shared" si="55"/>
        <v>Vvardenfell</v>
      </c>
      <c r="J592" s="3" t="str">
        <f t="shared" si="56"/>
        <v>Vvardenfell</v>
      </c>
      <c r="K592" s="3" t="str">
        <f t="shared" si="57"/>
        <v>Vvardenfell</v>
      </c>
      <c r="L592" s="25">
        <f t="shared" si="58"/>
        <v>948</v>
      </c>
      <c r="M592" s="25">
        <f t="shared" si="59"/>
        <v>849</v>
      </c>
    </row>
    <row r="593" spans="1:13" x14ac:dyDescent="0.25">
      <c r="A593" s="13">
        <v>949</v>
      </c>
      <c r="B593" s="5">
        <v>591</v>
      </c>
      <c r="C593" s="5">
        <v>849</v>
      </c>
      <c r="D593" s="4" t="str">
        <f>VLOOKUP(A593,'ESO zone names'!$A$2:$F$9999,4,FALSE)</f>
        <v>Die Glasitmine von Dreudurai</v>
      </c>
      <c r="E593" s="4" t="str">
        <f>VLOOKUP(A593,'ESO zone names'!$A$2:$F$9999,5,FALSE)</f>
        <v>Dreudurai Glass Mine</v>
      </c>
      <c r="F593" s="4" t="str">
        <f>VLOOKUP(A593,'ESO zone names'!$A$2:$F$9999,6,FALSE)</f>
        <v>La mine de verre de Dreudurai</v>
      </c>
      <c r="G593" s="3" t="e">
        <f t="array" ref="G593">IF(OR(EXACT(A593,VALUE('ESO Dungeon constants'!$I$3:$I$100))),"X","")</f>
        <v>#VALUE!</v>
      </c>
      <c r="H593" s="3" t="str">
        <f t="shared" si="54"/>
        <v/>
      </c>
      <c r="I593" s="3" t="str">
        <f t="shared" si="55"/>
        <v>Vvardenfell</v>
      </c>
      <c r="J593" s="3" t="str">
        <f t="shared" si="56"/>
        <v>Vvardenfell</v>
      </c>
      <c r="K593" s="3" t="str">
        <f t="shared" si="57"/>
        <v>Vvardenfell</v>
      </c>
      <c r="L593" s="25">
        <f t="shared" si="58"/>
        <v>949</v>
      </c>
      <c r="M593" s="25">
        <f t="shared" si="59"/>
        <v>849</v>
      </c>
    </row>
    <row r="594" spans="1:13" x14ac:dyDescent="0.25">
      <c r="A594" s="13">
        <v>950</v>
      </c>
      <c r="B594" s="5">
        <v>592</v>
      </c>
      <c r="C594" s="5">
        <v>849</v>
      </c>
      <c r="D594" s="4" t="str">
        <f>VLOOKUP(A594,'ESO zone names'!$A$2:$F$9999,4,FALSE)</f>
        <v>Zaintiraris</v>
      </c>
      <c r="E594" s="4" t="str">
        <f>VLOOKUP(A594,'ESO zone names'!$A$2:$F$9999,5,FALSE)</f>
        <v>Zaintiraris</v>
      </c>
      <c r="F594" s="4" t="str">
        <f>VLOOKUP(A594,'ESO zone names'!$A$2:$F$9999,6,FALSE)</f>
        <v>Zaintiraris</v>
      </c>
      <c r="G594" s="3" t="e">
        <f t="array" ref="G594">IF(OR(EXACT(A594,VALUE('ESO Dungeon constants'!$I$3:$I$100))),"X","")</f>
        <v>#VALUE!</v>
      </c>
      <c r="H594" s="3" t="str">
        <f t="shared" si="54"/>
        <v/>
      </c>
      <c r="I594" s="3" t="str">
        <f t="shared" si="55"/>
        <v>Vvardenfell</v>
      </c>
      <c r="J594" s="3" t="str">
        <f t="shared" si="56"/>
        <v>Vvardenfell</v>
      </c>
      <c r="K594" s="3" t="str">
        <f t="shared" si="57"/>
        <v>Vvardenfell</v>
      </c>
      <c r="L594" s="25">
        <f t="shared" si="58"/>
        <v>950</v>
      </c>
      <c r="M594" s="25">
        <f t="shared" si="59"/>
        <v>849</v>
      </c>
    </row>
    <row r="595" spans="1:13" x14ac:dyDescent="0.25">
      <c r="A595" s="13">
        <v>951</v>
      </c>
      <c r="B595" s="5">
        <v>593</v>
      </c>
      <c r="C595" s="5">
        <v>849</v>
      </c>
      <c r="D595" s="4" t="str">
        <f>VLOOKUP(A595,'ESO zone names'!$A$2:$F$9999,4,FALSE)</f>
        <v>Die Mine von Vassamsi</v>
      </c>
      <c r="E595" s="4" t="str">
        <f>VLOOKUP(A595,'ESO zone names'!$A$2:$F$9999,5,FALSE)</f>
        <v>Vassamsi Mine</v>
      </c>
      <c r="F595" s="4" t="str">
        <f>VLOOKUP(A595,'ESO zone names'!$A$2:$F$9999,6,FALSE)</f>
        <v>La mine de Vassamsi</v>
      </c>
      <c r="G595" s="3" t="e">
        <f t="array" ref="G595">IF(OR(EXACT(A595,VALUE('ESO Dungeon constants'!$I$3:$I$100))),"X","")</f>
        <v>#VALUE!</v>
      </c>
      <c r="H595" s="3" t="str">
        <f t="shared" si="54"/>
        <v/>
      </c>
      <c r="I595" s="3" t="str">
        <f t="shared" si="55"/>
        <v>Vvardenfell</v>
      </c>
      <c r="J595" s="3" t="str">
        <f t="shared" si="56"/>
        <v>Vvardenfell</v>
      </c>
      <c r="K595" s="3" t="str">
        <f t="shared" si="57"/>
        <v>Vvardenfell</v>
      </c>
      <c r="L595" s="25">
        <f t="shared" si="58"/>
        <v>951</v>
      </c>
      <c r="M595" s="25">
        <f t="shared" si="59"/>
        <v>849</v>
      </c>
    </row>
    <row r="596" spans="1:13" x14ac:dyDescent="0.25">
      <c r="A596" s="13">
        <v>952</v>
      </c>
      <c r="B596" s="5">
        <v>594</v>
      </c>
      <c r="C596" s="5">
        <v>849</v>
      </c>
      <c r="D596" s="4" t="str">
        <f>VLOOKUP(A596,'ESO zone names'!$A$2:$F$9999,4,FALSE)</f>
        <v>Erzmine von Shulk</v>
      </c>
      <c r="E596" s="4" t="str">
        <f>VLOOKUP(A596,'ESO zone names'!$A$2:$F$9999,5,FALSE)</f>
        <v>Shulk Ore Mine</v>
      </c>
      <c r="F596" s="4" t="str">
        <f>VLOOKUP(A596,'ESO zone names'!$A$2:$F$9999,6,FALSE)</f>
        <v>La mine de Shulk</v>
      </c>
      <c r="G596" s="3" t="e">
        <f t="array" ref="G596">IF(OR(EXACT(A596,VALUE('ESO Dungeon constants'!$I$3:$I$100))),"X","")</f>
        <v>#VALUE!</v>
      </c>
      <c r="H596" s="3" t="str">
        <f t="shared" si="54"/>
        <v/>
      </c>
      <c r="I596" s="3" t="str">
        <f t="shared" si="55"/>
        <v>Vvardenfell</v>
      </c>
      <c r="J596" s="3" t="str">
        <f t="shared" si="56"/>
        <v>Vvardenfell</v>
      </c>
      <c r="K596" s="3" t="str">
        <f t="shared" si="57"/>
        <v>Vvardenfell</v>
      </c>
      <c r="L596" s="25">
        <f t="shared" si="58"/>
        <v>952</v>
      </c>
      <c r="M596" s="25">
        <f t="shared" si="59"/>
        <v>849</v>
      </c>
    </row>
    <row r="597" spans="1:13" x14ac:dyDescent="0.25">
      <c r="A597" s="13">
        <v>953</v>
      </c>
      <c r="B597" s="5">
        <v>595</v>
      </c>
      <c r="C597" s="5">
        <v>849</v>
      </c>
      <c r="D597" s="4" t="str">
        <f>VLOOKUP(A597,'ESO zone names'!$A$2:$F$9999,4,FALSE)</f>
        <v>Arkngthunch-Sturdumz</v>
      </c>
      <c r="E597" s="4" t="str">
        <f>VLOOKUP(A597,'ESO zone names'!$A$2:$F$9999,5,FALSE)</f>
        <v>Arkngthunch-Sturdumz</v>
      </c>
      <c r="F597" s="4" t="str">
        <f>VLOOKUP(A597,'ESO zone names'!$A$2:$F$9999,6,FALSE)</f>
        <v>Arkngthunch Sturdumz</v>
      </c>
      <c r="G597" s="3" t="e">
        <f t="array" ref="G597">IF(OR(EXACT(A597,VALUE('ESO Dungeon constants'!$I$3:$I$100))),"X","")</f>
        <v>#VALUE!</v>
      </c>
      <c r="H597" s="3" t="str">
        <f t="shared" si="54"/>
        <v/>
      </c>
      <c r="I597" s="3" t="str">
        <f t="shared" si="55"/>
        <v>Vvardenfell</v>
      </c>
      <c r="J597" s="3" t="str">
        <f t="shared" si="56"/>
        <v>Vvardenfell</v>
      </c>
      <c r="K597" s="3" t="str">
        <f t="shared" si="57"/>
        <v>Vvardenfell</v>
      </c>
      <c r="L597" s="25">
        <f t="shared" si="58"/>
        <v>953</v>
      </c>
      <c r="M597" s="25">
        <f t="shared" si="59"/>
        <v>849</v>
      </c>
    </row>
    <row r="598" spans="1:13" x14ac:dyDescent="0.25">
      <c r="A598" s="13">
        <v>954</v>
      </c>
      <c r="B598" s="5">
        <v>596</v>
      </c>
      <c r="C598" s="5">
        <v>849</v>
      </c>
      <c r="D598" s="4" t="str">
        <f>VLOOKUP(A598,'ESO zone names'!$A$2:$F$9999,4,FALSE)</f>
        <v>Galom Daeus</v>
      </c>
      <c r="E598" s="4" t="str">
        <f>VLOOKUP(A598,'ESO zone names'!$A$2:$F$9999,5,FALSE)</f>
        <v>Galom Daeus</v>
      </c>
      <c r="F598" s="4" t="str">
        <f>VLOOKUP(A598,'ESO zone names'!$A$2:$F$9999,6,FALSE)</f>
        <v>Le Galom Daeus</v>
      </c>
      <c r="G598" s="3" t="e">
        <f t="array" ref="G598">IF(OR(EXACT(A598,VALUE('ESO Dungeon constants'!$I$3:$I$100))),"X","")</f>
        <v>#VALUE!</v>
      </c>
      <c r="H598" s="3" t="str">
        <f t="shared" si="54"/>
        <v/>
      </c>
      <c r="I598" s="3" t="str">
        <f t="shared" si="55"/>
        <v>Vvardenfell</v>
      </c>
      <c r="J598" s="3" t="str">
        <f t="shared" si="56"/>
        <v>Vvardenfell</v>
      </c>
      <c r="K598" s="3" t="str">
        <f t="shared" si="57"/>
        <v>Vvardenfell</v>
      </c>
      <c r="L598" s="25">
        <f t="shared" si="58"/>
        <v>954</v>
      </c>
      <c r="M598" s="25">
        <f t="shared" si="59"/>
        <v>849</v>
      </c>
    </row>
    <row r="599" spans="1:13" x14ac:dyDescent="0.25">
      <c r="A599" s="13">
        <v>955</v>
      </c>
      <c r="B599" s="5">
        <v>597</v>
      </c>
      <c r="C599" s="5">
        <v>849</v>
      </c>
      <c r="D599" s="4" t="str">
        <f>VLOOKUP(A599,'ESO zone names'!$A$2:$F$9999,4,FALSE)</f>
        <v>Die Mallapihöhle</v>
      </c>
      <c r="E599" s="4" t="str">
        <f>VLOOKUP(A599,'ESO zone names'!$A$2:$F$9999,5,FALSE)</f>
        <v>Mallapi Cave</v>
      </c>
      <c r="F599" s="4" t="str">
        <f>VLOOKUP(A599,'ESO zone names'!$A$2:$F$9999,6,FALSE)</f>
        <v>La caverne de Mallapi</v>
      </c>
      <c r="G599" s="3" t="e">
        <f t="array" ref="G599">IF(OR(EXACT(A599,VALUE('ESO Dungeon constants'!$I$3:$I$100))),"X","")</f>
        <v>#VALUE!</v>
      </c>
      <c r="H599" s="3" t="str">
        <f t="shared" si="54"/>
        <v/>
      </c>
      <c r="I599" s="3" t="str">
        <f t="shared" si="55"/>
        <v>Vvardenfell</v>
      </c>
      <c r="J599" s="3" t="str">
        <f t="shared" si="56"/>
        <v>Vvardenfell</v>
      </c>
      <c r="K599" s="3" t="str">
        <f t="shared" si="57"/>
        <v>Vvardenfell</v>
      </c>
      <c r="L599" s="25">
        <f t="shared" si="58"/>
        <v>955</v>
      </c>
      <c r="M599" s="25">
        <f t="shared" si="59"/>
        <v>849</v>
      </c>
    </row>
    <row r="600" spans="1:13" x14ac:dyDescent="0.25">
      <c r="A600" s="13">
        <v>956</v>
      </c>
      <c r="B600" s="5">
        <v>598</v>
      </c>
      <c r="C600" s="5">
        <v>849</v>
      </c>
      <c r="D600" s="4" t="str">
        <f>VLOOKUP(A600,'ESO zone names'!$A$2:$F$9999,4,FALSE)</f>
        <v>Kaushtarari</v>
      </c>
      <c r="E600" s="4" t="str">
        <f>VLOOKUP(A600,'ESO zone names'!$A$2:$F$9999,5,FALSE)</f>
        <v>Kaushtarari</v>
      </c>
      <c r="F600" s="4" t="str">
        <f>VLOOKUP(A600,'ESO zone names'!$A$2:$F$9999,6,FALSE)</f>
        <v>Kaushtarari</v>
      </c>
      <c r="G600" s="3" t="e">
        <f t="array" ref="G600">IF(OR(EXACT(A600,VALUE('ESO Dungeon constants'!$I$3:$I$100))),"X","")</f>
        <v>#VALUE!</v>
      </c>
      <c r="H600" s="3" t="str">
        <f t="shared" si="54"/>
        <v/>
      </c>
      <c r="I600" s="3" t="str">
        <f t="shared" si="55"/>
        <v>Vvardenfell</v>
      </c>
      <c r="J600" s="3" t="str">
        <f t="shared" si="56"/>
        <v>Vvardenfell</v>
      </c>
      <c r="K600" s="3" t="str">
        <f t="shared" si="57"/>
        <v>Vvardenfell</v>
      </c>
      <c r="L600" s="25">
        <f t="shared" si="58"/>
        <v>956</v>
      </c>
      <c r="M600" s="25">
        <f t="shared" si="59"/>
        <v>849</v>
      </c>
    </row>
    <row r="601" spans="1:13" x14ac:dyDescent="0.25">
      <c r="A601" s="13">
        <v>957</v>
      </c>
      <c r="B601" s="5">
        <v>599</v>
      </c>
      <c r="C601" s="5">
        <v>849</v>
      </c>
      <c r="D601" s="4" t="str">
        <f>VLOOKUP(A601,'ESO zone names'!$A$2:$F$9999,4,FALSE)</f>
        <v>Das Dreloth-Ahnengrab</v>
      </c>
      <c r="E601" s="4" t="str">
        <f>VLOOKUP(A601,'ESO zone names'!$A$2:$F$9999,5,FALSE)</f>
        <v>Dreloth Ancestral Tomb</v>
      </c>
      <c r="F601" s="4" t="str">
        <f>VLOOKUP(A601,'ESO zone names'!$A$2:$F$9999,6,FALSE)</f>
        <v>Le tombeau ancestral Dreloth</v>
      </c>
      <c r="G601" s="3" t="e">
        <f t="array" ref="G601">IF(OR(EXACT(A601,VALUE('ESO Dungeon constants'!$I$3:$I$100))),"X","")</f>
        <v>#VALUE!</v>
      </c>
      <c r="H601" s="3" t="str">
        <f t="shared" si="54"/>
        <v/>
      </c>
      <c r="I601" s="3" t="str">
        <f t="shared" si="55"/>
        <v>Vvardenfell</v>
      </c>
      <c r="J601" s="3" t="str">
        <f t="shared" si="56"/>
        <v>Vvardenfell</v>
      </c>
      <c r="K601" s="3" t="str">
        <f t="shared" si="57"/>
        <v>Vvardenfell</v>
      </c>
      <c r="L601" s="25">
        <f t="shared" si="58"/>
        <v>957</v>
      </c>
      <c r="M601" s="25">
        <f t="shared" si="59"/>
        <v>849</v>
      </c>
    </row>
    <row r="602" spans="1:13" x14ac:dyDescent="0.25">
      <c r="A602" s="13">
        <v>958</v>
      </c>
      <c r="B602" s="5">
        <v>600</v>
      </c>
      <c r="C602" s="5">
        <v>849</v>
      </c>
      <c r="D602" s="4" t="str">
        <f>VLOOKUP(A602,'ESO zone names'!$A$2:$F$9999,4,FALSE)</f>
        <v>Das Veloth-Ahnengrab</v>
      </c>
      <c r="E602" s="4" t="str">
        <f>VLOOKUP(A602,'ESO zone names'!$A$2:$F$9999,5,FALSE)</f>
        <v>Veloth Ancestral Tomb</v>
      </c>
      <c r="F602" s="4" t="str">
        <f>VLOOKUP(A602,'ESO zone names'!$A$2:$F$9999,6,FALSE)</f>
        <v>Tombeau ancestral de Véloth</v>
      </c>
      <c r="G602" s="3" t="e">
        <f t="array" ref="G602">IF(OR(EXACT(A602,VALUE('ESO Dungeon constants'!$I$3:$I$100))),"X","")</f>
        <v>#VALUE!</v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25">
        <f t="shared" si="58"/>
        <v>958</v>
      </c>
      <c r="M602" s="25">
        <f t="shared" si="59"/>
        <v>849</v>
      </c>
    </row>
    <row r="603" spans="1:13" x14ac:dyDescent="0.25">
      <c r="A603" s="13">
        <v>959</v>
      </c>
      <c r="B603" s="5">
        <v>601</v>
      </c>
      <c r="C603" s="5">
        <v>849</v>
      </c>
      <c r="D603" s="4" t="str">
        <f>VLOOKUP(A603,'ESO zone names'!$A$2:$F$9999,4,FALSE)</f>
        <v>Das Andrano-Ahnengrab</v>
      </c>
      <c r="E603" s="4" t="str">
        <f>VLOOKUP(A603,'ESO zone names'!$A$2:$F$9999,5,FALSE)</f>
        <v>Andrano Ancestral Tomb</v>
      </c>
      <c r="F603" s="4" t="str">
        <f>VLOOKUP(A603,'ESO zone names'!$A$2:$F$9999,6,FALSE)</f>
        <v>Le tombeau ancestral Andrano</v>
      </c>
      <c r="G603" s="3" t="e">
        <f t="array" ref="G603">IF(OR(EXACT(A603,VALUE('ESO Dungeon constants'!$I$3:$I$100))),"X","")</f>
        <v>#VALUE!</v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25">
        <f t="shared" si="58"/>
        <v>959</v>
      </c>
      <c r="M603" s="25">
        <f t="shared" si="59"/>
        <v>849</v>
      </c>
    </row>
    <row r="604" spans="1:13" x14ac:dyDescent="0.25">
      <c r="A604" s="13">
        <v>960</v>
      </c>
      <c r="B604" s="5">
        <v>602</v>
      </c>
      <c r="C604" s="5">
        <v>849</v>
      </c>
      <c r="D604" s="4" t="str">
        <f>VLOOKUP(A604,'ESO zone names'!$A$2:$F$9999,4,FALSE)</f>
        <v>Das Hleran-Ahnengrab</v>
      </c>
      <c r="E604" s="4" t="str">
        <f>VLOOKUP(A604,'ESO zone names'!$A$2:$F$9999,5,FALSE)</f>
        <v>Hleran Ancestral Tomb</v>
      </c>
      <c r="F604" s="4" t="str">
        <f>VLOOKUP(A604,'ESO zone names'!$A$2:$F$9999,6,FALSE)</f>
        <v>Tombeau ancestral Hleran</v>
      </c>
      <c r="G604" s="3" t="e">
        <f t="array" ref="G604">IF(OR(EXACT(A604,VALUE('ESO Dungeon constants'!$I$3:$I$100))),"X","")</f>
        <v>#VALUE!</v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25">
        <f t="shared" si="58"/>
        <v>960</v>
      </c>
      <c r="M604" s="25">
        <f t="shared" si="59"/>
        <v>849</v>
      </c>
    </row>
    <row r="605" spans="1:13" x14ac:dyDescent="0.25">
      <c r="A605" s="13">
        <v>961</v>
      </c>
      <c r="B605" s="5">
        <v>603</v>
      </c>
      <c r="C605" s="5">
        <v>849</v>
      </c>
      <c r="D605" s="4" t="str">
        <f>VLOOKUP(A605,'ESO zone names'!$A$2:$F$9999,4,FALSE)</f>
        <v>Ashalmawia</v>
      </c>
      <c r="E605" s="4" t="str">
        <f>VLOOKUP(A605,'ESO zone names'!$A$2:$F$9999,5,FALSE)</f>
        <v>Ashalmawia</v>
      </c>
      <c r="F605" s="4" t="str">
        <f>VLOOKUP(A605,'ESO zone names'!$A$2:$F$9999,6,FALSE)</f>
        <v>Ashalmawia</v>
      </c>
      <c r="G605" s="3" t="e">
        <f t="array" ref="G605">IF(OR(EXACT(A605,VALUE('ESO Dungeon constants'!$I$3:$I$100))),"X","")</f>
        <v>#VALUE!</v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25">
        <f t="shared" si="58"/>
        <v>961</v>
      </c>
      <c r="M605" s="25">
        <f t="shared" si="59"/>
        <v>849</v>
      </c>
    </row>
    <row r="606" spans="1:13" x14ac:dyDescent="0.25">
      <c r="A606" s="13">
        <v>962</v>
      </c>
      <c r="B606" s="5">
        <v>604</v>
      </c>
      <c r="C606" s="5">
        <v>849</v>
      </c>
      <c r="D606" s="4" t="str">
        <f>VLOOKUP(A606,'ESO zone names'!$A$2:$F$9999,4,FALSE)</f>
        <v>Die Bibliothek von Andule</v>
      </c>
      <c r="E606" s="4" t="str">
        <f>VLOOKUP(A606,'ESO zone names'!$A$2:$F$9999,5,FALSE)</f>
        <v>Library of Andule</v>
      </c>
      <c r="F606" s="4" t="str">
        <f>VLOOKUP(A606,'ESO zone names'!$A$2:$F$9999,6,FALSE)</f>
        <v>La bibliothèque d'Andulë</v>
      </c>
      <c r="G606" s="3" t="e">
        <f t="array" ref="G606">IF(OR(EXACT(A606,VALUE('ESO Dungeon constants'!$I$3:$I$100))),"X","")</f>
        <v>#VALUE!</v>
      </c>
      <c r="H606" s="3" t="str">
        <f t="shared" si="54"/>
        <v/>
      </c>
      <c r="I606" s="3" t="str">
        <f t="shared" si="55"/>
        <v>Vvardenfell</v>
      </c>
      <c r="J606" s="3" t="str">
        <f t="shared" si="56"/>
        <v>Vvardenfell</v>
      </c>
      <c r="K606" s="3" t="str">
        <f t="shared" si="57"/>
        <v>Vvardenfell</v>
      </c>
      <c r="L606" s="25">
        <f t="shared" si="58"/>
        <v>962</v>
      </c>
      <c r="M606" s="25">
        <f t="shared" si="59"/>
        <v>849</v>
      </c>
    </row>
    <row r="607" spans="1:13" x14ac:dyDescent="0.25">
      <c r="A607" s="13">
        <v>963</v>
      </c>
      <c r="B607" s="5">
        <v>605</v>
      </c>
      <c r="C607" s="5">
        <v>849</v>
      </c>
      <c r="D607" s="4" t="str">
        <f>VLOOKUP(A607,'ESO zone names'!$A$2:$F$9999,4,FALSE)</f>
        <v>Barilzars Turm</v>
      </c>
      <c r="E607" s="4" t="str">
        <f>VLOOKUP(A607,'ESO zone names'!$A$2:$F$9999,5,FALSE)</f>
        <v>Barilzar's Tower</v>
      </c>
      <c r="F607" s="4" t="str">
        <f>VLOOKUP(A607,'ESO zone names'!$A$2:$F$9999,6,FALSE)</f>
        <v>La tour de Barilzar</v>
      </c>
      <c r="G607" s="3" t="e">
        <f t="array" ref="G607">IF(OR(EXACT(A607,VALUE('ESO Dungeon constants'!$I$3:$I$100))),"X","")</f>
        <v>#VALUE!</v>
      </c>
      <c r="H607" s="3" t="str">
        <f t="shared" si="54"/>
        <v/>
      </c>
      <c r="I607" s="3" t="str">
        <f t="shared" si="55"/>
        <v>Vvardenfell</v>
      </c>
      <c r="J607" s="3" t="str">
        <f t="shared" si="56"/>
        <v>Vvardenfell</v>
      </c>
      <c r="K607" s="3" t="str">
        <f t="shared" si="57"/>
        <v>Vvardenfell</v>
      </c>
      <c r="L607" s="25">
        <f t="shared" si="58"/>
        <v>963</v>
      </c>
      <c r="M607" s="25">
        <f t="shared" si="59"/>
        <v>849</v>
      </c>
    </row>
    <row r="608" spans="1:13" x14ac:dyDescent="0.25">
      <c r="A608" s="13">
        <v>964</v>
      </c>
      <c r="B608" s="5">
        <v>606</v>
      </c>
      <c r="C608" s="5">
        <v>849</v>
      </c>
      <c r="D608" s="4" t="str">
        <f>VLOOKUP(A608,'ESO zone names'!$A$2:$F$9999,4,FALSE)</f>
        <v>Die Ashimanuhöhle</v>
      </c>
      <c r="E608" s="4" t="str">
        <f>VLOOKUP(A608,'ESO zone names'!$A$2:$F$9999,5,FALSE)</f>
        <v>Ashimanu Cave</v>
      </c>
      <c r="F608" s="4" t="str">
        <f>VLOOKUP(A608,'ESO zone names'!$A$2:$F$9999,6,FALSE)</f>
        <v>La caverne d’Ashimanu</v>
      </c>
      <c r="G608" s="3" t="e">
        <f t="array" ref="G608">IF(OR(EXACT(A608,VALUE('ESO Dungeon constants'!$I$3:$I$100))),"X","")</f>
        <v>#VALUE!</v>
      </c>
      <c r="H608" s="3" t="str">
        <f t="shared" si="54"/>
        <v/>
      </c>
      <c r="I608" s="3" t="str">
        <f t="shared" si="55"/>
        <v>Vvardenfell</v>
      </c>
      <c r="J608" s="3" t="str">
        <f t="shared" si="56"/>
        <v>Vvardenfell</v>
      </c>
      <c r="K608" s="3" t="str">
        <f t="shared" si="57"/>
        <v>Vvardenfell</v>
      </c>
      <c r="L608" s="25">
        <f t="shared" si="58"/>
        <v>964</v>
      </c>
      <c r="M608" s="25">
        <f t="shared" si="59"/>
        <v>849</v>
      </c>
    </row>
    <row r="609" spans="1:13" x14ac:dyDescent="0.25">
      <c r="A609" s="13">
        <v>965</v>
      </c>
      <c r="B609" s="5">
        <v>607</v>
      </c>
      <c r="C609" s="5">
        <v>849</v>
      </c>
      <c r="D609" s="4" t="str">
        <f>VLOOKUP(A609,'ESO zone names'!$A$2:$F$9999,4,FALSE)</f>
        <v>Skar</v>
      </c>
      <c r="E609" s="4" t="str">
        <f>VLOOKUP(A609,'ESO zone names'!$A$2:$F$9999,5,FALSE)</f>
        <v>Skar</v>
      </c>
      <c r="F609" s="4" t="str">
        <f>VLOOKUP(A609,'ESO zone names'!$A$2:$F$9999,6,FALSE)</f>
        <v>Skar</v>
      </c>
      <c r="G609" s="3" t="e">
        <f t="array" ref="G609">IF(OR(EXACT(A609,VALUE('ESO Dungeon constants'!$I$3:$I$100))),"X","")</f>
        <v>#VALUE!</v>
      </c>
      <c r="H609" s="3" t="str">
        <f t="shared" si="54"/>
        <v/>
      </c>
      <c r="I609" s="3" t="str">
        <f t="shared" si="55"/>
        <v>Vvardenfell</v>
      </c>
      <c r="J609" s="3" t="str">
        <f t="shared" si="56"/>
        <v>Vvardenfell</v>
      </c>
      <c r="K609" s="3" t="str">
        <f t="shared" si="57"/>
        <v>Vvardenfell</v>
      </c>
      <c r="L609" s="25">
        <f t="shared" si="58"/>
        <v>965</v>
      </c>
      <c r="M609" s="25">
        <f t="shared" si="59"/>
        <v>849</v>
      </c>
    </row>
    <row r="610" spans="1:13" x14ac:dyDescent="0.25">
      <c r="A610" s="13">
        <v>966</v>
      </c>
      <c r="B610" s="5">
        <v>608</v>
      </c>
      <c r="C610" s="5">
        <v>849</v>
      </c>
      <c r="D610" s="4" t="str">
        <f>VLOOKUP(A610,'ESO zone names'!$A$2:$F$9999,4,FALSE)</f>
        <v>Die Kaverne der Fleischgewordenen</v>
      </c>
      <c r="E610" s="4" t="str">
        <f>VLOOKUP(A610,'ESO zone names'!$A$2:$F$9999,5,FALSE)</f>
        <v>Cavern of the Incarnate</v>
      </c>
      <c r="F610" s="4" t="str">
        <f>VLOOKUP(A610,'ESO zone names'!$A$2:$F$9999,6,FALSE)</f>
        <v>La caverne des Incarnés</v>
      </c>
      <c r="G610" s="3" t="e">
        <f t="array" ref="G610">IF(OR(EXACT(A610,VALUE('ESO Dungeon constants'!$I$3:$I$100))),"X","")</f>
        <v>#VALUE!</v>
      </c>
      <c r="H610" s="3" t="str">
        <f t="shared" si="54"/>
        <v/>
      </c>
      <c r="I610" s="3" t="str">
        <f t="shared" si="55"/>
        <v>Vvardenfell</v>
      </c>
      <c r="J610" s="3" t="str">
        <f t="shared" si="56"/>
        <v>Vvardenfell</v>
      </c>
      <c r="K610" s="3" t="str">
        <f t="shared" si="57"/>
        <v>Vvardenfell</v>
      </c>
      <c r="L610" s="25">
        <f t="shared" si="58"/>
        <v>966</v>
      </c>
      <c r="M610" s="25">
        <f t="shared" si="59"/>
        <v>849</v>
      </c>
    </row>
    <row r="611" spans="1:13" x14ac:dyDescent="0.25">
      <c r="A611" s="13">
        <v>967</v>
      </c>
      <c r="B611" s="5">
        <v>609</v>
      </c>
      <c r="C611" s="5">
        <v>849</v>
      </c>
      <c r="D611" s="4" t="str">
        <f>VLOOKUP(A611,'ESO zone names'!$A$2:$F$9999,4,FALSE)</f>
        <v>Gewölbe der Stadt der Uhrwerke</v>
      </c>
      <c r="E611" s="4" t="str">
        <f>VLOOKUP(A611,'ESO zone names'!$A$2:$F$9999,5,FALSE)</f>
        <v>Clockwork City Vault</v>
      </c>
      <c r="F611" s="4" t="str">
        <f>VLOOKUP(A611,'ESO zone names'!$A$2:$F$9999,6,FALSE)</f>
        <v>La crypte de la Cité mécanique</v>
      </c>
      <c r="G611" s="3" t="e">
        <f t="array" ref="G611">IF(OR(EXACT(A611,VALUE('ESO Dungeon constants'!$I$3:$I$100))),"X","")</f>
        <v>#VALUE!</v>
      </c>
      <c r="H611" s="3" t="str">
        <f t="shared" si="54"/>
        <v/>
      </c>
      <c r="I611" s="3" t="str">
        <f t="shared" si="55"/>
        <v>Vvardenfell</v>
      </c>
      <c r="J611" s="3" t="str">
        <f t="shared" si="56"/>
        <v>Vvardenfell</v>
      </c>
      <c r="K611" s="3" t="str">
        <f t="shared" si="57"/>
        <v>Vvardenfell</v>
      </c>
      <c r="L611" s="25">
        <f t="shared" si="58"/>
        <v>967</v>
      </c>
      <c r="M611" s="25">
        <f t="shared" si="59"/>
        <v>849</v>
      </c>
    </row>
    <row r="612" spans="1:13" x14ac:dyDescent="0.25">
      <c r="A612" s="13">
        <v>968</v>
      </c>
      <c r="B612" s="5">
        <v>610</v>
      </c>
      <c r="C612" s="5">
        <v>849</v>
      </c>
      <c r="D612" s="4" t="str">
        <f>VLOOKUP(A612,'ESO zone names'!$A$2:$F$9999,4,FALSE)</f>
        <v>Die Feuerfalterinsel</v>
      </c>
      <c r="E612" s="4" t="str">
        <f>VLOOKUP(A612,'ESO zone names'!$A$2:$F$9999,5,FALSE)</f>
        <v>Firemoth Island</v>
      </c>
      <c r="F612" s="4" t="str">
        <f>VLOOKUP(A612,'ESO zone names'!$A$2:$F$9999,6,FALSE)</f>
        <v>Île de la Phalène embrasée</v>
      </c>
      <c r="G612" s="3" t="e">
        <f t="array" ref="G612">IF(OR(EXACT(A612,VALUE('ESO Dungeon constants'!$I$3:$I$100))),"X","")</f>
        <v>#VALUE!</v>
      </c>
      <c r="H612" s="3" t="str">
        <f t="shared" si="54"/>
        <v/>
      </c>
      <c r="I612" s="3" t="str">
        <f t="shared" si="55"/>
        <v>Vvardenfell</v>
      </c>
      <c r="J612" s="3" t="str">
        <f t="shared" si="56"/>
        <v>Vvardenfell</v>
      </c>
      <c r="K612" s="3" t="str">
        <f t="shared" si="57"/>
        <v>Vvardenfell</v>
      </c>
      <c r="L612" s="25">
        <f t="shared" si="58"/>
        <v>968</v>
      </c>
      <c r="M612" s="25">
        <f t="shared" si="59"/>
        <v>849</v>
      </c>
    </row>
    <row r="613" spans="1:13" x14ac:dyDescent="0.25">
      <c r="A613" s="13">
        <v>969</v>
      </c>
      <c r="B613" s="5">
        <v>611</v>
      </c>
      <c r="C613" s="5">
        <v>849</v>
      </c>
      <c r="D613" s="4" t="str">
        <f>VLOOKUP(A613,'ESO zone names'!$A$2:$F$9999,4,FALSE)</f>
        <v>Ashurnibibi</v>
      </c>
      <c r="E613" s="4" t="str">
        <f>VLOOKUP(A613,'ESO zone names'!$A$2:$F$9999,5,FALSE)</f>
        <v>Ashurnibibi</v>
      </c>
      <c r="F613" s="4" t="str">
        <f>VLOOKUP(A613,'ESO zone names'!$A$2:$F$9999,6,FALSE)</f>
        <v>Ashurnibibi</v>
      </c>
      <c r="G613" s="3" t="e">
        <f t="array" ref="G613">IF(OR(EXACT(A613,VALUE('ESO Dungeon constants'!$I$3:$I$100))),"X","")</f>
        <v>#VALUE!</v>
      </c>
      <c r="H613" s="3" t="str">
        <f t="shared" si="54"/>
        <v/>
      </c>
      <c r="I613" s="3" t="str">
        <f t="shared" si="55"/>
        <v>Vvardenfell</v>
      </c>
      <c r="J613" s="3" t="str">
        <f t="shared" si="56"/>
        <v>Vvardenfell</v>
      </c>
      <c r="K613" s="3" t="str">
        <f t="shared" si="57"/>
        <v>Vvardenfell</v>
      </c>
      <c r="L613" s="25">
        <f t="shared" si="58"/>
        <v>969</v>
      </c>
      <c r="M613" s="25">
        <f t="shared" si="59"/>
        <v>849</v>
      </c>
    </row>
    <row r="614" spans="1:13" x14ac:dyDescent="0.25">
      <c r="A614" s="13">
        <v>970</v>
      </c>
      <c r="B614" s="5">
        <v>612</v>
      </c>
      <c r="C614" s="5">
        <v>849</v>
      </c>
      <c r="D614" s="4" t="str">
        <f>VLOOKUP(A614,'ESO zone names'!$A$2:$F$9999,4,FALSE)</f>
        <v>Redoran-Garnison</v>
      </c>
      <c r="E614" s="4" t="str">
        <f>VLOOKUP(A614,'ESO zone names'!$A$2:$F$9999,5,FALSE)</f>
        <v>Redoran Garrison</v>
      </c>
      <c r="F614" s="4" t="str">
        <f>VLOOKUP(A614,'ESO zone names'!$A$2:$F$9999,6,FALSE)</f>
        <v>Garnison rédorane</v>
      </c>
      <c r="G614" s="3" t="e">
        <f t="array" ref="G614">IF(OR(EXACT(A614,VALUE('ESO Dungeon constants'!$I$3:$I$100))),"X","")</f>
        <v>#VALUE!</v>
      </c>
      <c r="H614" s="3" t="str">
        <f t="shared" si="54"/>
        <v/>
      </c>
      <c r="I614" s="3" t="str">
        <f t="shared" si="55"/>
        <v>Vvardenfell</v>
      </c>
      <c r="J614" s="3" t="str">
        <f t="shared" si="56"/>
        <v>Vvardenfell</v>
      </c>
      <c r="K614" s="3" t="str">
        <f t="shared" si="57"/>
        <v>Vvardenfell</v>
      </c>
      <c r="L614" s="25">
        <f t="shared" si="58"/>
        <v>970</v>
      </c>
      <c r="M614" s="25">
        <f t="shared" si="59"/>
        <v>849</v>
      </c>
    </row>
    <row r="615" spans="1:13" x14ac:dyDescent="0.25">
      <c r="A615" s="13">
        <v>971</v>
      </c>
      <c r="B615" s="5">
        <v>613</v>
      </c>
      <c r="C615" s="5">
        <v>849</v>
      </c>
      <c r="D615" s="4" t="str">
        <f>VLOOKUP(A615,'ESO zone names'!$A$2:$F$9999,4,FALSE)</f>
        <v>Der Vivec-Unterschlupf</v>
      </c>
      <c r="E615" s="4" t="str">
        <f>VLOOKUP(A615,'ESO zone names'!$A$2:$F$9999,5,FALSE)</f>
        <v>Vivec City Outlaws Refuge</v>
      </c>
      <c r="F615" s="4" t="str">
        <f>VLOOKUP(A615,'ESO zone names'!$A$2:$F$9999,6,FALSE)</f>
        <v>Refuge de hors-la-loi de Vivec</v>
      </c>
      <c r="G615" s="3" t="e">
        <f t="array" ref="G615">IF(OR(EXACT(A615,VALUE('ESO Dungeon constants'!$I$3:$I$100))),"X","")</f>
        <v>#VALUE!</v>
      </c>
      <c r="H615" s="3" t="str">
        <f t="shared" si="54"/>
        <v/>
      </c>
      <c r="I615" s="3" t="str">
        <f t="shared" si="55"/>
        <v>Vvardenfell</v>
      </c>
      <c r="J615" s="3" t="str">
        <f t="shared" si="56"/>
        <v>Vvardenfell</v>
      </c>
      <c r="K615" s="3" t="str">
        <f t="shared" si="57"/>
        <v>Vvardenfell</v>
      </c>
      <c r="L615" s="25">
        <f t="shared" si="58"/>
        <v>971</v>
      </c>
      <c r="M615" s="25">
        <f t="shared" si="59"/>
        <v>849</v>
      </c>
    </row>
    <row r="616" spans="1:13" x14ac:dyDescent="0.25">
      <c r="A616" s="13">
        <v>972</v>
      </c>
      <c r="B616" s="5">
        <v>614</v>
      </c>
      <c r="C616" s="5">
        <v>849</v>
      </c>
      <c r="D616" s="4" t="str">
        <f>VLOOKUP(A616,'ESO zone names'!$A$2:$F$9999,4,FALSE)</f>
        <v>Die Mine von Kudanat</v>
      </c>
      <c r="E616" s="4" t="str">
        <f>VLOOKUP(A616,'ESO zone names'!$A$2:$F$9999,5,FALSE)</f>
        <v>Kudanat Mine</v>
      </c>
      <c r="F616" s="4" t="str">
        <f>VLOOKUP(A616,'ESO zone names'!$A$2:$F$9999,6,FALSE)</f>
        <v>La mine de Kudanat</v>
      </c>
      <c r="G616" s="3" t="e">
        <f t="array" ref="G616">IF(OR(EXACT(A616,VALUE('ESO Dungeon constants'!$I$3:$I$100))),"X","")</f>
        <v>#VALUE!</v>
      </c>
      <c r="H616" s="3" t="str">
        <f t="shared" si="54"/>
        <v/>
      </c>
      <c r="I616" s="3" t="str">
        <f t="shared" si="55"/>
        <v>Vvardenfell</v>
      </c>
      <c r="J616" s="3" t="str">
        <f t="shared" si="56"/>
        <v>Vvardenfell</v>
      </c>
      <c r="K616" s="3" t="str">
        <f t="shared" si="57"/>
        <v>Vvardenfell</v>
      </c>
      <c r="L616" s="25">
        <f t="shared" si="58"/>
        <v>972</v>
      </c>
      <c r="M616" s="25">
        <f t="shared" si="59"/>
        <v>849</v>
      </c>
    </row>
    <row r="617" spans="1:13" x14ac:dyDescent="0.25">
      <c r="A617" s="13">
        <v>973</v>
      </c>
      <c r="B617" s="5">
        <v>615</v>
      </c>
      <c r="C617" s="5">
        <v>888</v>
      </c>
      <c r="D617" s="4" t="str">
        <f>VLOOKUP(A617,'ESO zone names'!$A$2:$F$9999,4,FALSE)</f>
        <v>Die Blutquellschmiede</v>
      </c>
      <c r="E617" s="4" t="str">
        <f>VLOOKUP(A617,'ESO zone names'!$A$2:$F$9999,5,FALSE)</f>
        <v>Bloodroot Forge</v>
      </c>
      <c r="F617" s="4" t="str">
        <f>VLOOKUP(A617,'ESO zone names'!$A$2:$F$9999,6,FALSE)</f>
        <v>Forge de Sangracine</v>
      </c>
      <c r="G617" s="3" t="e">
        <f t="array" ref="G617">IF(OR(EXACT(A617,VALUE('ESO Dungeon constants'!$I$3:$I$100))),"X","")</f>
        <v>#VALUE!</v>
      </c>
      <c r="H617" s="3" t="str">
        <f t="shared" si="54"/>
        <v/>
      </c>
      <c r="I617" s="3" t="str">
        <f t="shared" si="55"/>
        <v>Kargstein</v>
      </c>
      <c r="J617" s="3" t="str">
        <f t="shared" si="56"/>
        <v>Craglorn</v>
      </c>
      <c r="K617" s="3" t="str">
        <f t="shared" si="57"/>
        <v>Raidelorn</v>
      </c>
      <c r="L617" s="25">
        <f t="shared" si="58"/>
        <v>973</v>
      </c>
      <c r="M617" s="25">
        <f t="shared" si="59"/>
        <v>888</v>
      </c>
    </row>
    <row r="618" spans="1:13" x14ac:dyDescent="0.25">
      <c r="A618" s="13">
        <v>974</v>
      </c>
      <c r="B618" s="5">
        <v>616</v>
      </c>
      <c r="C618" s="5">
        <v>888</v>
      </c>
      <c r="D618" s="4" t="str">
        <f>VLOOKUP(A618,'ESO zone names'!$A$2:$F$9999,4,FALSE)</f>
        <v>Falkenring</v>
      </c>
      <c r="E618" s="4" t="str">
        <f>VLOOKUP(A618,'ESO zone names'!$A$2:$F$9999,5,FALSE)</f>
        <v>Falkreath Hold</v>
      </c>
      <c r="F618" s="4" t="str">
        <f>VLOOKUP(A618,'ESO zone names'!$A$2:$F$9999,6,FALSE)</f>
        <v>Forteresse d'Épervine</v>
      </c>
      <c r="G618" s="3" t="e">
        <f t="array" ref="G618">IF(OR(EXACT(A618,VALUE('ESO Dungeon constants'!$I$3:$I$100))),"X","")</f>
        <v>#VALUE!</v>
      </c>
      <c r="H618" s="3" t="str">
        <f t="shared" si="54"/>
        <v/>
      </c>
      <c r="I618" s="3" t="str">
        <f t="shared" si="55"/>
        <v>Kargstein</v>
      </c>
      <c r="J618" s="3" t="str">
        <f t="shared" si="56"/>
        <v>Craglorn</v>
      </c>
      <c r="K618" s="3" t="str">
        <f t="shared" si="57"/>
        <v>Raidelorn</v>
      </c>
      <c r="L618" s="25">
        <f t="shared" si="58"/>
        <v>974</v>
      </c>
      <c r="M618" s="25">
        <f t="shared" si="59"/>
        <v>888</v>
      </c>
    </row>
    <row r="619" spans="1:13" x14ac:dyDescent="0.25">
      <c r="A619" s="13">
        <v>975</v>
      </c>
      <c r="B619" s="5">
        <v>617</v>
      </c>
      <c r="C619" s="5">
        <v>849</v>
      </c>
      <c r="D619" s="4" t="str">
        <f>VLOOKUP(A619,'ESO zone names'!$A$2:$F$9999,4,FALSE)</f>
        <v>Die Hallen der Fertigung</v>
      </c>
      <c r="E619" s="4" t="str">
        <f>VLOOKUP(A619,'ESO zone names'!$A$2:$F$9999,5,FALSE)</f>
        <v>Halls of Fabrication</v>
      </c>
      <c r="F619" s="4" t="str">
        <f>VLOOKUP(A619,'ESO zone names'!$A$2:$F$9999,6,FALSE)</f>
        <v>Les Salles de la fabrication</v>
      </c>
      <c r="G619" s="3" t="e">
        <f t="array" ref="G619">IF(OR(EXACT(A619,VALUE('ESO Dungeon constants'!$I$3:$I$100))),"X","")</f>
        <v>#VALUE!</v>
      </c>
      <c r="H619" s="3" t="str">
        <f t="shared" si="54"/>
        <v/>
      </c>
      <c r="I619" s="3" t="str">
        <f t="shared" si="55"/>
        <v>Vvardenfell</v>
      </c>
      <c r="J619" s="3" t="str">
        <f t="shared" si="56"/>
        <v>Vvardenfell</v>
      </c>
      <c r="K619" s="3" t="str">
        <f t="shared" si="57"/>
        <v>Vvardenfell</v>
      </c>
      <c r="L619" s="25">
        <f t="shared" si="58"/>
        <v>975</v>
      </c>
      <c r="M619" s="25">
        <f t="shared" si="59"/>
        <v>849</v>
      </c>
    </row>
    <row r="620" spans="1:13" x14ac:dyDescent="0.25">
      <c r="A620" s="13">
        <v>977</v>
      </c>
      <c r="B620" s="5">
        <v>618</v>
      </c>
      <c r="C620" s="5">
        <v>849</v>
      </c>
      <c r="D620" s="4" t="str">
        <f>VLOOKUP(A620,'ESO zone names'!$A$2:$F$9999,4,FALSE)</f>
        <v>Das Gefängnis von Xykenaz</v>
      </c>
      <c r="E620" s="4" t="str">
        <f>VLOOKUP(A620,'ESO zone names'!$A$2:$F$9999,5,FALSE)</f>
        <v>Prison of Xykenaz</v>
      </c>
      <c r="F620" s="4" t="str">
        <f>VLOOKUP(A620,'ESO zone names'!$A$2:$F$9999,6,FALSE)</f>
        <v>La prison de Xykenaz</v>
      </c>
      <c r="G620" s="3" t="e">
        <f t="array" ref="G620">IF(OR(EXACT(A620,VALUE('ESO Dungeon constants'!$I$3:$I$100))),"X","")</f>
        <v>#VALUE!</v>
      </c>
      <c r="H620" s="3" t="str">
        <f t="shared" si="54"/>
        <v/>
      </c>
      <c r="I620" s="3" t="str">
        <f t="shared" si="55"/>
        <v>Vvardenfell</v>
      </c>
      <c r="J620" s="3" t="str">
        <f t="shared" si="56"/>
        <v>Vvardenfell</v>
      </c>
      <c r="K620" s="3" t="str">
        <f t="shared" si="57"/>
        <v>Vvardenfell</v>
      </c>
      <c r="L620" s="25">
        <f t="shared" si="58"/>
        <v>977</v>
      </c>
      <c r="M620" s="25">
        <f t="shared" si="59"/>
        <v>849</v>
      </c>
    </row>
    <row r="621" spans="1:13" x14ac:dyDescent="0.25">
      <c r="A621" s="13">
        <v>979</v>
      </c>
      <c r="B621" s="5">
        <v>619</v>
      </c>
      <c r="C621" s="5">
        <v>849</v>
      </c>
      <c r="D621" s="4" t="str">
        <f>VLOOKUP(A621,'ESO zone names'!$A$2:$F$9999,4,FALSE)</f>
        <v>Gewölbe der Stadt der Uhrwerke</v>
      </c>
      <c r="E621" s="4" t="str">
        <f>VLOOKUP(A621,'ESO zone names'!$A$2:$F$9999,5,FALSE)</f>
        <v>Clockwork City Vault</v>
      </c>
      <c r="F621" s="4" t="str">
        <f>VLOOKUP(A621,'ESO zone names'!$A$2:$F$9999,6,FALSE)</f>
        <v>La crypte de la Cité mécanique</v>
      </c>
      <c r="G621" s="3" t="e">
        <f t="array" ref="G621">IF(OR(EXACT(A621,VALUE('ESO Dungeon constants'!$I$3:$I$100))),"X","")</f>
        <v>#VALUE!</v>
      </c>
      <c r="H621" s="3" t="str">
        <f t="shared" si="54"/>
        <v/>
      </c>
      <c r="I621" s="3" t="str">
        <f t="shared" si="55"/>
        <v>Vvardenfell</v>
      </c>
      <c r="J621" s="3" t="str">
        <f t="shared" si="56"/>
        <v>Vvardenfell</v>
      </c>
      <c r="K621" s="3" t="str">
        <f t="shared" si="57"/>
        <v>Vvardenfell</v>
      </c>
      <c r="L621" s="25">
        <f t="shared" si="58"/>
        <v>979</v>
      </c>
      <c r="M621" s="25">
        <f t="shared" si="59"/>
        <v>849</v>
      </c>
    </row>
    <row r="622" spans="1:13" x14ac:dyDescent="0.25">
      <c r="A622" s="13">
        <v>980</v>
      </c>
      <c r="B622" s="5">
        <v>620</v>
      </c>
      <c r="C622" s="5">
        <v>980</v>
      </c>
      <c r="D622" s="4" t="str">
        <f>VLOOKUP(A622,'ESO zone names'!$A$2:$F$9999,4,FALSE)</f>
        <v>Die Stadt der Uhrwerke</v>
      </c>
      <c r="E622" s="4" t="str">
        <f>VLOOKUP(A622,'ESO zone names'!$A$2:$F$9999,5,FALSE)</f>
        <v>Clockwork City</v>
      </c>
      <c r="F622" s="4" t="str">
        <f>VLOOKUP(A622,'ESO zone names'!$A$2:$F$9999,6,FALSE)</f>
        <v>La Cité mécanique</v>
      </c>
      <c r="G622" s="3" t="e">
        <f t="array" ref="G622">IF(OR(EXACT(A622,VALUE('ESO Dungeon constants'!$I$3:$I$100))),"X","")</f>
        <v>#VALUE!</v>
      </c>
      <c r="H622" s="3" t="str">
        <f t="shared" si="54"/>
        <v>X</v>
      </c>
      <c r="I622" s="3" t="str">
        <f t="shared" si="55"/>
        <v/>
      </c>
      <c r="J622" s="3" t="str">
        <f t="shared" si="56"/>
        <v/>
      </c>
      <c r="K622" s="3" t="str">
        <f t="shared" si="57"/>
        <v/>
      </c>
      <c r="L622" s="25">
        <f t="shared" si="58"/>
        <v>980</v>
      </c>
      <c r="M622" s="25">
        <f t="shared" si="59"/>
        <v>980</v>
      </c>
    </row>
    <row r="623" spans="1:13" x14ac:dyDescent="0.25">
      <c r="A623" s="13">
        <v>981</v>
      </c>
      <c r="B623" s="5">
        <v>621</v>
      </c>
      <c r="C623" s="5">
        <v>980</v>
      </c>
      <c r="D623" s="4" t="str">
        <f>VLOOKUP(A623,'ESO zone names'!$A$2:$F$9999,4,FALSE)</f>
        <v>Die Messingfeste</v>
      </c>
      <c r="E623" s="4" t="str">
        <f>VLOOKUP(A623,'ESO zone names'!$A$2:$F$9999,5,FALSE)</f>
        <v>The Brass Fortress</v>
      </c>
      <c r="F623" s="4" t="str">
        <f>VLOOKUP(A623,'ESO zone names'!$A$2:$F$9999,6,FALSE)</f>
        <v>Forteresse d'airain</v>
      </c>
      <c r="G623" s="3" t="e">
        <f t="array" ref="G623">IF(OR(EXACT(A623,VALUE('ESO Dungeon constants'!$I$3:$I$100))),"X","")</f>
        <v>#VALUE!</v>
      </c>
      <c r="H623" s="3" t="str">
        <f t="shared" si="54"/>
        <v/>
      </c>
      <c r="I623" s="3" t="str">
        <f t="shared" si="55"/>
        <v>Die Stadt der Uhrwerke</v>
      </c>
      <c r="J623" s="3" t="str">
        <f t="shared" si="56"/>
        <v>Clockwork City</v>
      </c>
      <c r="K623" s="3" t="str">
        <f t="shared" si="57"/>
        <v>La Cité mécanique</v>
      </c>
      <c r="L623" s="25">
        <f t="shared" si="58"/>
        <v>981</v>
      </c>
      <c r="M623" s="25">
        <f t="shared" si="59"/>
        <v>980</v>
      </c>
    </row>
    <row r="624" spans="1:13" x14ac:dyDescent="0.25">
      <c r="A624" s="13">
        <v>982</v>
      </c>
      <c r="B624" s="5">
        <v>622</v>
      </c>
      <c r="C624" s="5">
        <v>980</v>
      </c>
      <c r="D624" s="4" t="str">
        <f>VLOOKUP(A624,'ESO zone names'!$A$2:$F$9999,4,FALSE)</f>
        <v>Der Schlackenstadt-Unterschlupf</v>
      </c>
      <c r="E624" s="4" t="str">
        <f>VLOOKUP(A624,'ESO zone names'!$A$2:$F$9999,5,FALSE)</f>
        <v>Slag Town Outlaws Refuge</v>
      </c>
      <c r="F624" s="4" t="str">
        <f>VLOOKUP(A624,'ESO zone names'!$A$2:$F$9999,6,FALSE)</f>
        <v>Refuge de hors-la-loi de la Ferraille</v>
      </c>
      <c r="G624" s="3" t="e">
        <f t="array" ref="G624">IF(OR(EXACT(A624,VALUE('ESO Dungeon constants'!$I$3:$I$100))),"X","")</f>
        <v>#VALUE!</v>
      </c>
      <c r="H624" s="3" t="str">
        <f t="shared" si="54"/>
        <v/>
      </c>
      <c r="I624" s="3" t="str">
        <f t="shared" si="55"/>
        <v>Die Stadt der Uhrwerke</v>
      </c>
      <c r="J624" s="3" t="str">
        <f t="shared" si="56"/>
        <v>Clockwork City</v>
      </c>
      <c r="K624" s="3" t="str">
        <f t="shared" si="57"/>
        <v>La Cité mécanique</v>
      </c>
      <c r="L624" s="25">
        <f t="shared" si="58"/>
        <v>982</v>
      </c>
      <c r="M624" s="25">
        <f t="shared" si="59"/>
        <v>980</v>
      </c>
    </row>
    <row r="625" spans="1:13" x14ac:dyDescent="0.25">
      <c r="A625" s="13">
        <v>983</v>
      </c>
      <c r="B625" s="5">
        <v>623</v>
      </c>
      <c r="C625" s="5">
        <v>980</v>
      </c>
      <c r="D625" s="4" t="str">
        <f>VLOOKUP(A625,'ESO zone names'!$A$2:$F$9999,4,FALSE)</f>
        <v>Mechanisches Fundament</v>
      </c>
      <c r="E625" s="4" t="str">
        <f>VLOOKUP(A625,'ESO zone names'!$A$2:$F$9999,5,FALSE)</f>
        <v>Mechanical Fundament</v>
      </c>
      <c r="F625" s="4" t="str">
        <f>VLOOKUP(A625,'ESO zone names'!$A$2:$F$9999,6,FALSE)</f>
        <v>Fondations mécaniques</v>
      </c>
      <c r="G625" s="3" t="e">
        <f t="array" ref="G625">IF(OR(EXACT(A625,VALUE('ESO Dungeon constants'!$I$3:$I$100))),"X","")</f>
        <v>#VALUE!</v>
      </c>
      <c r="H625" s="3" t="str">
        <f t="shared" si="54"/>
        <v/>
      </c>
      <c r="I625" s="3" t="str">
        <f t="shared" si="55"/>
        <v>Die Stadt der Uhrwerke</v>
      </c>
      <c r="J625" s="3" t="str">
        <f t="shared" si="56"/>
        <v>Clockwork City</v>
      </c>
      <c r="K625" s="3" t="str">
        <f t="shared" si="57"/>
        <v>La Cité mécanique</v>
      </c>
      <c r="L625" s="25">
        <f t="shared" si="58"/>
        <v>983</v>
      </c>
      <c r="M625" s="25">
        <f t="shared" si="59"/>
        <v>980</v>
      </c>
    </row>
    <row r="626" spans="1:13" x14ac:dyDescent="0.25">
      <c r="A626" s="13">
        <v>984</v>
      </c>
      <c r="B626" s="5">
        <v>624</v>
      </c>
      <c r="C626" s="5">
        <v>980</v>
      </c>
      <c r="D626" s="4" t="str">
        <f>VLOOKUP(A626,'ESO zone names'!$A$2:$F$9999,4,FALSE)</f>
        <v>Der Maschinenbezirk</v>
      </c>
      <c r="E626" s="4" t="str">
        <f>VLOOKUP(A626,'ESO zone names'!$A$2:$F$9999,5,FALSE)</f>
        <v>Machine District</v>
      </c>
      <c r="F626" s="4" t="str">
        <f>VLOOKUP(A626,'ESO zone names'!$A$2:$F$9999,6,FALSE)</f>
        <v>Quartier des machines</v>
      </c>
      <c r="G626" s="3" t="e">
        <f t="array" ref="G626">IF(OR(EXACT(A626,VALUE('ESO Dungeon constants'!$I$3:$I$100))),"X","")</f>
        <v>#VALUE!</v>
      </c>
      <c r="H626" s="3" t="str">
        <f t="shared" si="54"/>
        <v/>
      </c>
      <c r="I626" s="3" t="str">
        <f t="shared" si="55"/>
        <v>Die Stadt der Uhrwerke</v>
      </c>
      <c r="J626" s="3" t="str">
        <f t="shared" si="56"/>
        <v>Clockwork City</v>
      </c>
      <c r="K626" s="3" t="str">
        <f t="shared" si="57"/>
        <v>La Cité mécanique</v>
      </c>
      <c r="L626" s="25">
        <f t="shared" si="58"/>
        <v>984</v>
      </c>
      <c r="M626" s="25">
        <f t="shared" si="59"/>
        <v>980</v>
      </c>
    </row>
    <row r="627" spans="1:13" x14ac:dyDescent="0.25">
      <c r="A627" s="13">
        <v>985</v>
      </c>
      <c r="B627" s="5">
        <v>625</v>
      </c>
      <c r="C627" s="5">
        <v>980</v>
      </c>
      <c r="D627" s="4" t="str">
        <f>VLOOKUP(A627,'ESO zone names'!$A$2:$F$9999,4,FALSE)</f>
        <v>Die Hallen der Regulierung</v>
      </c>
      <c r="E627" s="4" t="str">
        <f>VLOOKUP(A627,'ESO zone names'!$A$2:$F$9999,5,FALSE)</f>
        <v>Halls of Regulation</v>
      </c>
      <c r="F627" s="4" t="str">
        <f>VLOOKUP(A627,'ESO zone names'!$A$2:$F$9999,6,FALSE)</f>
        <v>Salles de la régulation</v>
      </c>
      <c r="G627" s="3" t="e">
        <f t="array" ref="G627">IF(OR(EXACT(A627,VALUE('ESO Dungeon constants'!$I$3:$I$100))),"X","")</f>
        <v>#VALUE!</v>
      </c>
      <c r="H627" s="3" t="str">
        <f t="shared" si="54"/>
        <v/>
      </c>
      <c r="I627" s="3" t="str">
        <f t="shared" si="55"/>
        <v>Die Stadt der Uhrwerke</v>
      </c>
      <c r="J627" s="3" t="str">
        <f t="shared" si="56"/>
        <v>Clockwork City</v>
      </c>
      <c r="K627" s="3" t="str">
        <f t="shared" si="57"/>
        <v>La Cité mécanique</v>
      </c>
      <c r="L627" s="25">
        <f t="shared" si="58"/>
        <v>985</v>
      </c>
      <c r="M627" s="25">
        <f t="shared" si="59"/>
        <v>980</v>
      </c>
    </row>
    <row r="628" spans="1:13" x14ac:dyDescent="0.25">
      <c r="A628" s="13">
        <v>986</v>
      </c>
      <c r="B628" s="5">
        <v>626</v>
      </c>
      <c r="C628" s="5">
        <v>980</v>
      </c>
      <c r="D628" s="4" t="str">
        <f>VLOOKUP(A628,'ESO zone names'!$A$2:$F$9999,4,FALSE)</f>
        <v>Die Schattenklamm</v>
      </c>
      <c r="E628" s="4" t="str">
        <f>VLOOKUP(A628,'ESO zone names'!$A$2:$F$9999,5,FALSE)</f>
        <v>The Shadow Cleft</v>
      </c>
      <c r="F628" s="4" t="str">
        <f>VLOOKUP(A628,'ESO zone names'!$A$2:$F$9999,6,FALSE)</f>
        <v>La Fissure d'ombre</v>
      </c>
      <c r="G628" s="3" t="e">
        <f t="array" ref="G628">IF(OR(EXACT(A628,VALUE('ESO Dungeon constants'!$I$3:$I$100))),"X","")</f>
        <v>#VALUE!</v>
      </c>
      <c r="H628" s="3" t="str">
        <f t="shared" si="54"/>
        <v/>
      </c>
      <c r="I628" s="3" t="str">
        <f t="shared" si="55"/>
        <v>Die Stadt der Uhrwerke</v>
      </c>
      <c r="J628" s="3" t="str">
        <f t="shared" si="56"/>
        <v>Clockwork City</v>
      </c>
      <c r="K628" s="3" t="str">
        <f t="shared" si="57"/>
        <v>La Cité mécanique</v>
      </c>
      <c r="L628" s="25">
        <f t="shared" si="58"/>
        <v>986</v>
      </c>
      <c r="M628" s="25">
        <f t="shared" si="59"/>
        <v>980</v>
      </c>
    </row>
    <row r="629" spans="1:13" x14ac:dyDescent="0.25">
      <c r="A629" s="13">
        <v>988</v>
      </c>
      <c r="B629" s="5">
        <v>627</v>
      </c>
      <c r="C629" s="5">
        <v>980</v>
      </c>
      <c r="D629" s="4" t="str">
        <f>VLOOKUP(A629,'ESO zone names'!$A$2:$F$9999,4,FALSE)</f>
        <v>Gewölbe der Stadt der Uhrwerke</v>
      </c>
      <c r="E629" s="4" t="str">
        <f>VLOOKUP(A629,'ESO zone names'!$A$2:$F$9999,5,FALSE)</f>
        <v>Clockwork City Vaults</v>
      </c>
      <c r="F629" s="4" t="str">
        <f>VLOOKUP(A629,'ESO zone names'!$A$2:$F$9999,6,FALSE)</f>
        <v>Les cryptes de la Cité mécanique</v>
      </c>
      <c r="G629" s="3" t="e">
        <f t="array" ref="G629">IF(OR(EXACT(A629,VALUE('ESO Dungeon constants'!$I$3:$I$100))),"X","")</f>
        <v>#VALUE!</v>
      </c>
      <c r="H629" s="3" t="str">
        <f t="shared" si="54"/>
        <v/>
      </c>
      <c r="I629" s="3" t="str">
        <f t="shared" si="55"/>
        <v>Die Stadt der Uhrwerke</v>
      </c>
      <c r="J629" s="3" t="str">
        <f t="shared" si="56"/>
        <v>Clockwork City</v>
      </c>
      <c r="K629" s="3" t="str">
        <f t="shared" si="57"/>
        <v>La Cité mécanique</v>
      </c>
      <c r="L629" s="25">
        <f t="shared" si="58"/>
        <v>988</v>
      </c>
      <c r="M629" s="25">
        <f t="shared" si="59"/>
        <v>980</v>
      </c>
    </row>
    <row r="630" spans="1:13" x14ac:dyDescent="0.25">
      <c r="A630" s="13">
        <v>989</v>
      </c>
      <c r="B630" s="5">
        <v>628</v>
      </c>
      <c r="C630" s="5">
        <v>980</v>
      </c>
      <c r="D630" s="4" t="str">
        <f>VLOOKUP(A630,'ESO zone names'!$A$2:$F$9999,4,FALSE)</f>
        <v>Ventralstation</v>
      </c>
      <c r="E630" s="4" t="str">
        <f>VLOOKUP(A630,'ESO zone names'!$A$2:$F$9999,5,FALSE)</f>
        <v>Ventral Terminus</v>
      </c>
      <c r="F630" s="4" t="str">
        <f>VLOOKUP(A630,'ESO zone names'!$A$2:$F$9999,6,FALSE)</f>
        <v>Terminus ventral</v>
      </c>
      <c r="G630" s="3" t="e">
        <f t="array" ref="G630">IF(OR(EXACT(A630,VALUE('ESO Dungeon constants'!$I$3:$I$100))),"X","")</f>
        <v>#VALUE!</v>
      </c>
      <c r="H630" s="3" t="str">
        <f t="shared" si="54"/>
        <v/>
      </c>
      <c r="I630" s="3" t="str">
        <f t="shared" si="55"/>
        <v>Die Stadt der Uhrwerke</v>
      </c>
      <c r="J630" s="3" t="str">
        <f t="shared" si="56"/>
        <v>Clockwork City</v>
      </c>
      <c r="K630" s="3" t="str">
        <f t="shared" si="57"/>
        <v>La Cité mécanique</v>
      </c>
      <c r="L630" s="25">
        <f t="shared" si="58"/>
        <v>989</v>
      </c>
      <c r="M630" s="25">
        <f t="shared" si="59"/>
        <v>980</v>
      </c>
    </row>
    <row r="631" spans="1:13" x14ac:dyDescent="0.25">
      <c r="A631" s="13">
        <v>990</v>
      </c>
      <c r="B631" s="5">
        <v>629</v>
      </c>
      <c r="C631" s="5">
        <v>980</v>
      </c>
      <c r="D631" s="4" t="str">
        <f>VLOOKUP(A631,'ESO zone names'!$A$2:$F$9999,4,FALSE)</f>
        <v>Inkarnatorium</v>
      </c>
      <c r="E631" s="4" t="str">
        <f>VLOOKUP(A631,'ESO zone names'!$A$2:$F$9999,5,FALSE)</f>
        <v>Incarnatorium</v>
      </c>
      <c r="F631" s="4" t="str">
        <f>VLOOKUP(A631,'ESO zone names'!$A$2:$F$9999,6,FALSE)</f>
        <v>Incarnatorium</v>
      </c>
      <c r="G631" s="3" t="e">
        <f t="array" ref="G631">IF(OR(EXACT(A631,VALUE('ESO Dungeon constants'!$I$3:$I$100))),"X","")</f>
        <v>#VALUE!</v>
      </c>
      <c r="H631" s="3" t="str">
        <f t="shared" si="54"/>
        <v/>
      </c>
      <c r="I631" s="3" t="str">
        <f t="shared" si="55"/>
        <v>Die Stadt der Uhrwerke</v>
      </c>
      <c r="J631" s="3" t="str">
        <f t="shared" si="56"/>
        <v>Clockwork City</v>
      </c>
      <c r="K631" s="3" t="str">
        <f t="shared" si="57"/>
        <v>La Cité mécanique</v>
      </c>
      <c r="L631" s="25">
        <f t="shared" si="58"/>
        <v>990</v>
      </c>
      <c r="M631" s="25">
        <f t="shared" si="59"/>
        <v>980</v>
      </c>
    </row>
    <row r="632" spans="1:13" x14ac:dyDescent="0.25">
      <c r="A632" s="13">
        <v>991</v>
      </c>
      <c r="B632" s="5">
        <v>630</v>
      </c>
      <c r="C632" s="5">
        <v>980</v>
      </c>
      <c r="D632" s="4" t="str">
        <f>VLOOKUP(A632,'ESO zone names'!$A$2:$F$9999,4,FALSE)</f>
        <v>Cogitum Centralis</v>
      </c>
      <c r="E632" s="4" t="str">
        <f>VLOOKUP(A632,'ESO zone names'!$A$2:$F$9999,5,FALSE)</f>
        <v>Cogitum Centralis</v>
      </c>
      <c r="F632" s="4" t="str">
        <f>VLOOKUP(A632,'ESO zone names'!$A$2:$F$9999,6,FALSE)</f>
        <v>Cogitum Centralis</v>
      </c>
      <c r="G632" s="3" t="e">
        <f t="array" ref="G632">IF(OR(EXACT(A632,VALUE('ESO Dungeon constants'!$I$3:$I$100))),"X","")</f>
        <v>#VALUE!</v>
      </c>
      <c r="H632" s="3" t="str">
        <f t="shared" si="54"/>
        <v/>
      </c>
      <c r="I632" s="3" t="str">
        <f t="shared" si="55"/>
        <v>Die Stadt der Uhrwerke</v>
      </c>
      <c r="J632" s="3" t="str">
        <f t="shared" si="56"/>
        <v>Clockwork City</v>
      </c>
      <c r="K632" s="3" t="str">
        <f t="shared" si="57"/>
        <v>La Cité mécanique</v>
      </c>
      <c r="L632" s="25">
        <f t="shared" si="58"/>
        <v>991</v>
      </c>
      <c r="M632" s="25">
        <f t="shared" si="59"/>
        <v>980</v>
      </c>
    </row>
    <row r="633" spans="1:13" x14ac:dyDescent="0.25">
      <c r="A633" s="13">
        <v>992</v>
      </c>
      <c r="B633" s="5">
        <v>631</v>
      </c>
      <c r="C633" s="5">
        <v>980</v>
      </c>
      <c r="D633" s="4" t="str">
        <f>VLOOKUP(A633,'ESO zone names'!$A$2:$F$9999,4,FALSE)</f>
        <v>Nie versiegende Quelle</v>
      </c>
      <c r="E633" s="4" t="str">
        <f>VLOOKUP(A633,'ESO zone names'!$A$2:$F$9999,5,FALSE)</f>
        <v>Everwound Wellspring</v>
      </c>
      <c r="F633" s="4" t="str">
        <f>VLOOKUP(A633,'ESO zone names'!$A$2:$F$9999,6,FALSE)</f>
        <v>Puits perpétuel</v>
      </c>
      <c r="G633" s="3" t="e">
        <f t="array" ref="G633">IF(OR(EXACT(A633,VALUE('ESO Dungeon constants'!$I$3:$I$100))),"X","")</f>
        <v>#VALUE!</v>
      </c>
      <c r="H633" s="3" t="str">
        <f t="shared" si="54"/>
        <v/>
      </c>
      <c r="I633" s="3" t="str">
        <f t="shared" si="55"/>
        <v>Die Stadt der Uhrwerke</v>
      </c>
      <c r="J633" s="3" t="str">
        <f t="shared" si="56"/>
        <v>Clockwork City</v>
      </c>
      <c r="K633" s="3" t="str">
        <f t="shared" si="57"/>
        <v>La Cité mécanique</v>
      </c>
      <c r="L633" s="25">
        <f t="shared" si="58"/>
        <v>992</v>
      </c>
      <c r="M633" s="25">
        <f t="shared" si="59"/>
        <v>980</v>
      </c>
    </row>
    <row r="634" spans="1:13" x14ac:dyDescent="0.25">
      <c r="A634" s="13">
        <v>993</v>
      </c>
      <c r="B634" s="5">
        <v>632</v>
      </c>
      <c r="C634" s="5">
        <v>980</v>
      </c>
      <c r="D634" s="4" t="str">
        <f>VLOOKUP(A634,'ESO zone names'!$A$2:$F$9999,4,FALSE)</f>
        <v>Die mnemonische Planisphäre</v>
      </c>
      <c r="E634" s="4" t="str">
        <f>VLOOKUP(A634,'ESO zone names'!$A$2:$F$9999,5,FALSE)</f>
        <v>Mnemonic Planisphere</v>
      </c>
      <c r="F634" s="4" t="str">
        <f>VLOOKUP(A634,'ESO zone names'!$A$2:$F$9999,6,FALSE)</f>
        <v>Planisphère mnémonique</v>
      </c>
      <c r="G634" s="3" t="e">
        <f t="array" ref="G634">IF(OR(EXACT(A634,VALUE('ESO Dungeon constants'!$I$3:$I$100))),"X","")</f>
        <v>#VALUE!</v>
      </c>
      <c r="H634" s="3" t="str">
        <f t="shared" si="54"/>
        <v/>
      </c>
      <c r="I634" s="3" t="str">
        <f t="shared" si="55"/>
        <v>Die Stadt der Uhrwerke</v>
      </c>
      <c r="J634" s="3" t="str">
        <f t="shared" si="56"/>
        <v>Clockwork City</v>
      </c>
      <c r="K634" s="3" t="str">
        <f t="shared" si="57"/>
        <v>La Cité mécanique</v>
      </c>
      <c r="L634" s="25">
        <f t="shared" si="58"/>
        <v>993</v>
      </c>
      <c r="M634" s="25">
        <f t="shared" si="59"/>
        <v>980</v>
      </c>
    </row>
    <row r="635" spans="1:13" x14ac:dyDescent="0.25">
      <c r="A635" s="13">
        <v>994</v>
      </c>
      <c r="B635" s="5">
        <v>633</v>
      </c>
      <c r="C635" s="5">
        <v>849</v>
      </c>
      <c r="D635" s="4" t="str">
        <f>VLOOKUP(A635,'ESO zone names'!$A$2:$F$9999,4,FALSE)</f>
        <v>Apartment im Heiligen Delyn</v>
      </c>
      <c r="E635" s="4" t="str">
        <f>VLOOKUP(A635,'ESO zone names'!$A$2:$F$9999,5,FALSE)</f>
        <v>Saint Delyn Penthouse</v>
      </c>
      <c r="F635" s="4" t="str">
        <f>VLOOKUP(A635,'ESO zone names'!$A$2:$F$9999,6,FALSE)</f>
        <v>Le loft de saint Délyn</v>
      </c>
      <c r="G635" s="3" t="e">
        <f t="array" ref="G635">IF(OR(EXACT(A635,VALUE('ESO Dungeon constants'!$I$3:$I$100))),"X","")</f>
        <v>#VALUE!</v>
      </c>
      <c r="H635" s="3" t="str">
        <f t="shared" si="54"/>
        <v/>
      </c>
      <c r="I635" s="3" t="str">
        <f t="shared" si="55"/>
        <v>Vvardenfell</v>
      </c>
      <c r="J635" s="3" t="str">
        <f t="shared" si="56"/>
        <v>Vvardenfell</v>
      </c>
      <c r="K635" s="3" t="str">
        <f t="shared" si="57"/>
        <v>Vvardenfell</v>
      </c>
      <c r="L635" s="25">
        <f t="shared" si="58"/>
        <v>994</v>
      </c>
      <c r="M635" s="25">
        <f t="shared" si="59"/>
        <v>849</v>
      </c>
    </row>
    <row r="636" spans="1:13" x14ac:dyDescent="0.25">
      <c r="A636" s="13">
        <v>995</v>
      </c>
      <c r="B636" s="5">
        <v>634</v>
      </c>
      <c r="C636" s="5">
        <v>849</v>
      </c>
      <c r="D636" s="4" t="str">
        <f>VLOOKUP(A636,'ESO zone names'!$A$2:$F$9999,4,FALSE)</f>
        <v>Die Amayaseehütte</v>
      </c>
      <c r="E636" s="4" t="str">
        <f>VLOOKUP(A636,'ESO zone names'!$A$2:$F$9999,5,FALSE)</f>
        <v>Amaya Lake Lodge</v>
      </c>
      <c r="F636" s="4" t="str">
        <f>VLOOKUP(A636,'ESO zone names'!$A$2:$F$9999,6,FALSE)</f>
        <v>La loge lacustre d'Amaya</v>
      </c>
      <c r="G636" s="3" t="e">
        <f t="array" ref="G636">IF(OR(EXACT(A636,VALUE('ESO Dungeon constants'!$I$3:$I$100))),"X","")</f>
        <v>#VALUE!</v>
      </c>
      <c r="H636" s="3" t="str">
        <f t="shared" si="54"/>
        <v/>
      </c>
      <c r="I636" s="3" t="str">
        <f t="shared" si="55"/>
        <v>Vvardenfell</v>
      </c>
      <c r="J636" s="3" t="str">
        <f t="shared" si="56"/>
        <v>Vvardenfell</v>
      </c>
      <c r="K636" s="3" t="str">
        <f t="shared" si="57"/>
        <v>Vvardenfell</v>
      </c>
      <c r="L636" s="25">
        <f t="shared" si="58"/>
        <v>995</v>
      </c>
      <c r="M636" s="25">
        <f t="shared" si="59"/>
        <v>849</v>
      </c>
    </row>
    <row r="637" spans="1:13" x14ac:dyDescent="0.25">
      <c r="A637" s="13">
        <v>996</v>
      </c>
      <c r="B637" s="5">
        <v>635</v>
      </c>
      <c r="C637" s="5">
        <v>849</v>
      </c>
      <c r="D637" s="4" t="str">
        <f>VLOOKUP(A637,'ESO zone names'!$A$2:$F$9999,4,FALSE)</f>
        <v>Tel Galen</v>
      </c>
      <c r="E637" s="4" t="str">
        <f>VLOOKUP(A637,'ESO zone names'!$A$2:$F$9999,5,FALSE)</f>
        <v>Tel Galen</v>
      </c>
      <c r="F637" s="4" t="str">
        <f>VLOOKUP(A637,'ESO zone names'!$A$2:$F$9999,6,FALSE)</f>
        <v>Tel Galen</v>
      </c>
      <c r="G637" s="3" t="e">
        <f t="array" ref="G637">IF(OR(EXACT(A637,VALUE('ESO Dungeon constants'!$I$3:$I$100))),"X","")</f>
        <v>#VALUE!</v>
      </c>
      <c r="H637" s="3" t="str">
        <f t="shared" si="54"/>
        <v/>
      </c>
      <c r="I637" s="3" t="str">
        <f t="shared" si="55"/>
        <v>Vvardenfell</v>
      </c>
      <c r="J637" s="3" t="str">
        <f t="shared" si="56"/>
        <v>Vvardenfell</v>
      </c>
      <c r="K637" s="3" t="str">
        <f t="shared" si="57"/>
        <v>Vvardenfell</v>
      </c>
      <c r="L637" s="25">
        <f t="shared" si="58"/>
        <v>996</v>
      </c>
      <c r="M637" s="25">
        <f t="shared" si="59"/>
        <v>849</v>
      </c>
    </row>
    <row r="638" spans="1:13" x14ac:dyDescent="0.25">
      <c r="A638" s="13">
        <v>997</v>
      </c>
      <c r="B638" s="5">
        <v>636</v>
      </c>
      <c r="C638" s="5">
        <v>849</v>
      </c>
      <c r="D638" s="4" t="str">
        <f>VLOOKUP(A638,'ESO zone names'!$A$2:$F$9999,4,FALSE)</f>
        <v>Das Hafenhaus in Ald Velothi</v>
      </c>
      <c r="E638" s="4" t="str">
        <f>VLOOKUP(A638,'ESO zone names'!$A$2:$F$9999,5,FALSE)</f>
        <v>Ald Velothi Harbor House</v>
      </c>
      <c r="F638" s="4" t="str">
        <f>VLOOKUP(A638,'ESO zone names'!$A$2:$F$9999,6,FALSE)</f>
        <v>La maison portuaire d'Ald Vélothi</v>
      </c>
      <c r="G638" s="3" t="e">
        <f t="array" ref="G638">IF(OR(EXACT(A638,VALUE('ESO Dungeon constants'!$I$3:$I$100))),"X","")</f>
        <v>#VALUE!</v>
      </c>
      <c r="H638" s="3" t="str">
        <f t="shared" si="54"/>
        <v/>
      </c>
      <c r="I638" s="3" t="str">
        <f t="shared" si="55"/>
        <v>Vvardenfell</v>
      </c>
      <c r="J638" s="3" t="str">
        <f t="shared" si="56"/>
        <v>Vvardenfell</v>
      </c>
      <c r="K638" s="3" t="str">
        <f t="shared" si="57"/>
        <v>Vvardenfell</v>
      </c>
      <c r="L638" s="25">
        <f t="shared" si="58"/>
        <v>997</v>
      </c>
      <c r="M638" s="25">
        <f t="shared" si="59"/>
        <v>849</v>
      </c>
    </row>
    <row r="639" spans="1:13" x14ac:dyDescent="0.25">
      <c r="A639" s="13">
        <v>998</v>
      </c>
      <c r="B639" s="5">
        <v>637</v>
      </c>
      <c r="C639" s="5">
        <v>381</v>
      </c>
      <c r="D639" s="4" t="str">
        <f>VLOOKUP(A639,'ESO zone names'!$A$2:$F$9999,4,FALSE)</f>
        <v>Dranil Kir</v>
      </c>
      <c r="E639" s="4" t="str">
        <f>VLOOKUP(A639,'ESO zone names'!$A$2:$F$9999,5,FALSE)</f>
        <v>Dranil Kir</v>
      </c>
      <c r="F639" s="4" t="str">
        <f>VLOOKUP(A639,'ESO zone names'!$A$2:$F$9999,6,FALSE)</f>
        <v>Dranil Kir</v>
      </c>
      <c r="G639" s="3" t="e">
        <f t="array" ref="G639">IF(OR(EXACT(A639,VALUE('ESO Dungeon constants'!$I$3:$I$100))),"X","")</f>
        <v>#VALUE!</v>
      </c>
      <c r="H639" s="3" t="str">
        <f t="shared" si="54"/>
        <v/>
      </c>
      <c r="I639" s="3" t="str">
        <f t="shared" si="55"/>
        <v>Auridon</v>
      </c>
      <c r="J639" s="3" t="str">
        <f t="shared" si="56"/>
        <v>Auridon</v>
      </c>
      <c r="K639" s="3" t="str">
        <f t="shared" si="57"/>
        <v>Auridia</v>
      </c>
      <c r="L639" s="25">
        <f t="shared" si="58"/>
        <v>998</v>
      </c>
      <c r="M639" s="25">
        <f t="shared" si="59"/>
        <v>381</v>
      </c>
    </row>
    <row r="640" spans="1:13" x14ac:dyDescent="0.25">
      <c r="A640" s="13">
        <v>999</v>
      </c>
      <c r="B640" s="5">
        <v>638</v>
      </c>
      <c r="C640" s="5">
        <v>980</v>
      </c>
      <c r="D640" s="4" t="str">
        <f>VLOOKUP(A640,'ESO zone names'!$A$2:$F$9999,4,FALSE)</f>
        <v>Immergrau</v>
      </c>
      <c r="E640" s="4" t="str">
        <f>VLOOKUP(A640,'ESO zone names'!$A$2:$F$9999,5,FALSE)</f>
        <v>Evergloam</v>
      </c>
      <c r="F640" s="4" t="str">
        <f>VLOOKUP(A640,'ESO zone names'!$A$2:$F$9999,6,FALSE)</f>
        <v>Le Crépuscule éternel</v>
      </c>
      <c r="G640" s="3" t="e">
        <f t="array" ref="G640">IF(OR(EXACT(A640,VALUE('ESO Dungeon constants'!$I$3:$I$100))),"X","")</f>
        <v>#VALUE!</v>
      </c>
      <c r="H640" s="3" t="str">
        <f t="shared" si="54"/>
        <v/>
      </c>
      <c r="I640" s="3" t="str">
        <f t="shared" si="55"/>
        <v>Die Stadt der Uhrwerke</v>
      </c>
      <c r="J640" s="3" t="str">
        <f t="shared" si="56"/>
        <v>Clockwork City</v>
      </c>
      <c r="K640" s="3" t="str">
        <f t="shared" si="57"/>
        <v>La Cité mécanique</v>
      </c>
      <c r="L640" s="25">
        <f t="shared" si="58"/>
        <v>999</v>
      </c>
      <c r="M640" s="25">
        <f t="shared" si="59"/>
        <v>980</v>
      </c>
    </row>
    <row r="641" spans="1:13" x14ac:dyDescent="0.25">
      <c r="A641" s="13">
        <v>1000</v>
      </c>
      <c r="B641" s="5">
        <v>639</v>
      </c>
      <c r="C641" s="5">
        <v>980</v>
      </c>
      <c r="D641" s="4" t="str">
        <f>VLOOKUP(A641,'ESO zone names'!$A$2:$F$9999,4,FALSE)</f>
        <v>Die Anstalt Sanctorium</v>
      </c>
      <c r="E641" s="4" t="str">
        <f>VLOOKUP(A641,'ESO zone names'!$A$2:$F$9999,5,FALSE)</f>
        <v>Asylum Sanctorium</v>
      </c>
      <c r="F641" s="4" t="str">
        <f>VLOOKUP(A641,'ESO zone names'!$A$2:$F$9999,6,FALSE)</f>
        <v>L’Asile sanctuaire</v>
      </c>
      <c r="G641" s="3" t="e">
        <f t="array" ref="G641">IF(OR(EXACT(A641,VALUE('ESO Dungeon constants'!$I$3:$I$100))),"X","")</f>
        <v>#VALUE!</v>
      </c>
      <c r="H641" s="3" t="str">
        <f t="shared" si="54"/>
        <v/>
      </c>
      <c r="I641" s="3" t="str">
        <f t="shared" si="55"/>
        <v>Die Stadt der Uhrwerke</v>
      </c>
      <c r="J641" s="3" t="str">
        <f t="shared" si="56"/>
        <v>Clockwork City</v>
      </c>
      <c r="K641" s="3" t="str">
        <f t="shared" si="57"/>
        <v>La Cité mécanique</v>
      </c>
      <c r="L641" s="25">
        <f t="shared" si="58"/>
        <v>1000</v>
      </c>
      <c r="M641" s="25">
        <f t="shared" si="59"/>
        <v>980</v>
      </c>
    </row>
    <row r="642" spans="1:13" x14ac:dyDescent="0.25">
      <c r="A642" s="13">
        <v>1004</v>
      </c>
      <c r="B642" s="5">
        <v>640</v>
      </c>
      <c r="C642" s="5">
        <v>980</v>
      </c>
      <c r="D642" s="4" t="str">
        <f>VLOOKUP(A642,'ESO zone names'!$A$2:$F$9999,4,FALSE)</f>
        <v>Wartungssphäre</v>
      </c>
      <c r="E642" s="4" t="str">
        <f>VLOOKUP(A642,'ESO zone names'!$A$2:$F$9999,5,FALSE)</f>
        <v>The Serviflume</v>
      </c>
      <c r="F642" s="4" t="str">
        <f>VLOOKUP(A642,'ESO zone names'!$A$2:$F$9999,6,FALSE)</f>
        <v>Le Serviflume</v>
      </c>
      <c r="G642" s="3" t="e">
        <f t="array" ref="G642">IF(OR(EXACT(A642,VALUE('ESO Dungeon constants'!$I$3:$I$100))),"X","")</f>
        <v>#VALUE!</v>
      </c>
      <c r="H642" s="3" t="str">
        <f t="shared" si="54"/>
        <v/>
      </c>
      <c r="I642" s="3" t="str">
        <f t="shared" si="55"/>
        <v>Die Stadt der Uhrwerke</v>
      </c>
      <c r="J642" s="3" t="str">
        <f t="shared" si="56"/>
        <v>Clockwork City</v>
      </c>
      <c r="K642" s="3" t="str">
        <f t="shared" si="57"/>
        <v>La Cité mécanique</v>
      </c>
      <c r="L642" s="25">
        <f t="shared" si="58"/>
        <v>1004</v>
      </c>
      <c r="M642" s="25">
        <f t="shared" si="59"/>
        <v>980</v>
      </c>
    </row>
    <row r="643" spans="1:13" x14ac:dyDescent="0.25">
      <c r="A643" s="13">
        <v>1005</v>
      </c>
      <c r="B643" s="5">
        <v>641</v>
      </c>
      <c r="C643" s="5">
        <v>1005</v>
      </c>
      <c r="D643" s="4" t="str">
        <f>VLOOKUP(A643,'ESO zone names'!$A$2:$F$9999,4,FALSE)</f>
        <v>Das Linchal-Großanwesen</v>
      </c>
      <c r="E643" s="4" t="str">
        <f>VLOOKUP(A643,'ESO zone names'!$A$2:$F$9999,5,FALSE)</f>
        <v>Linchal Grand Manor</v>
      </c>
      <c r="F643" s="4" t="str">
        <f>VLOOKUP(A643,'ESO zone names'!$A$2:$F$9999,6,FALSE)</f>
        <v>Le Grand manoir de Linchal</v>
      </c>
      <c r="G643" s="3" t="e">
        <f t="array" ref="G643">IF(OR(EXACT(A643,VALUE('ESO Dungeon constants'!$I$3:$I$100))),"X","")</f>
        <v>#VALUE!</v>
      </c>
      <c r="H643" s="3" t="str">
        <f t="shared" si="54"/>
        <v>X</v>
      </c>
      <c r="I643" s="3" t="str">
        <f t="shared" si="55"/>
        <v/>
      </c>
      <c r="J643" s="3" t="str">
        <f t="shared" si="56"/>
        <v/>
      </c>
      <c r="K643" s="3" t="str">
        <f t="shared" si="57"/>
        <v/>
      </c>
      <c r="L643" s="25">
        <f t="shared" si="58"/>
        <v>1005</v>
      </c>
      <c r="M643" s="25">
        <f t="shared" si="59"/>
        <v>1005</v>
      </c>
    </row>
    <row r="644" spans="1:13" x14ac:dyDescent="0.25">
      <c r="A644" s="13">
        <v>1006</v>
      </c>
      <c r="B644" s="5">
        <v>642</v>
      </c>
      <c r="C644" s="5">
        <v>3</v>
      </c>
      <c r="D644" s="4" t="str">
        <f>VLOOKUP(A644,'ESO zone names'!$A$2:$F$9999,4,FALSE)</f>
        <v>Verlassene Hexenhütte</v>
      </c>
      <c r="E644" s="4" t="str">
        <f>VLOOKUP(A644,'ESO zone names'!$A$2:$F$9999,5,FALSE)</f>
        <v>Exorcised Coven Cottage</v>
      </c>
      <c r="F644" s="4" t="str">
        <f>VLOOKUP(A644,'ESO zone names'!$A$2:$F$9999,6,FALSE)</f>
        <v>Le cottage de la congrégation exorcisé</v>
      </c>
      <c r="G644" s="3" t="e">
        <f t="array" ref="G644">IF(OR(EXACT(A644,VALUE('ESO Dungeon constants'!$I$3:$I$100))),"X","")</f>
        <v>#VALUE!</v>
      </c>
      <c r="H644" s="3" t="str">
        <f t="shared" ref="H644:H707" si="60">IF(EXACT(A644,C644),"X","")</f>
        <v/>
      </c>
      <c r="I644" s="3" t="str">
        <f t="shared" ref="I644:I707" si="61">IF(A644&lt;&gt;C644,VLOOKUP(C644,$A$3:$D$9999,4,FALSE),"")</f>
        <v>Glenumbra</v>
      </c>
      <c r="J644" s="3" t="str">
        <f t="shared" ref="J644:J707" si="62">IF(A644&lt;&gt;C644,VLOOKUP(C644,$A$3:$E$9999,5,FALSE),"")</f>
        <v>Glenumbra</v>
      </c>
      <c r="K644" s="3" t="str">
        <f t="shared" ref="K644:K707" si="63">IF(A644&lt;&gt;C644,VLOOKUP(C644,$A$3:$F$9999,6,FALSE),"")</f>
        <v>La Glénumbrie</v>
      </c>
      <c r="L644" s="25">
        <f t="shared" ref="L644:L707" si="64">A644</f>
        <v>1006</v>
      </c>
      <c r="M644" s="25">
        <f t="shared" ref="M644:M707" si="65">C644</f>
        <v>3</v>
      </c>
    </row>
    <row r="645" spans="1:13" x14ac:dyDescent="0.25">
      <c r="A645" s="13">
        <v>1007</v>
      </c>
      <c r="B645" s="5">
        <v>643</v>
      </c>
      <c r="C645" s="5">
        <v>888</v>
      </c>
      <c r="D645" s="4" t="str">
        <f>VLOOKUP(A645,'ESO zone names'!$A$2:$F$9999,4,FALSE)</f>
        <v>Hakkvilds hohe Halle</v>
      </c>
      <c r="E645" s="4" t="str">
        <f>VLOOKUP(A645,'ESO zone names'!$A$2:$F$9999,5,FALSE)</f>
        <v>Hakkvild's High Hall</v>
      </c>
      <c r="F645" s="4" t="str">
        <f>VLOOKUP(A645,'ESO zone names'!$A$2:$F$9999,6,FALSE)</f>
        <v>Le Château de Hakkvild</v>
      </c>
      <c r="G645" s="3" t="e">
        <f t="array" ref="G645">IF(OR(EXACT(A645,VALUE('ESO Dungeon constants'!$I$3:$I$100))),"X","")</f>
        <v>#VALUE!</v>
      </c>
      <c r="H645" s="3" t="str">
        <f t="shared" si="60"/>
        <v/>
      </c>
      <c r="I645" s="3" t="str">
        <f t="shared" si="61"/>
        <v>Kargstein</v>
      </c>
      <c r="J645" s="3" t="str">
        <f t="shared" si="62"/>
        <v>Craglorn</v>
      </c>
      <c r="K645" s="3" t="str">
        <f t="shared" si="63"/>
        <v>Raidelorn</v>
      </c>
      <c r="L645" s="25">
        <f t="shared" si="64"/>
        <v>1007</v>
      </c>
      <c r="M645" s="25">
        <f t="shared" si="65"/>
        <v>888</v>
      </c>
    </row>
    <row r="646" spans="1:13" x14ac:dyDescent="0.25">
      <c r="A646" s="13">
        <v>1008</v>
      </c>
      <c r="B646" s="5">
        <v>644</v>
      </c>
      <c r="C646" s="5">
        <v>347</v>
      </c>
      <c r="D646" s="4" t="str">
        <f>VLOOKUP(A646,'ESO zone names'!$A$2:$F$9999,4,FALSE)</f>
        <v>Das surreale Fleckchen</v>
      </c>
      <c r="E646" s="4" t="str">
        <f>VLOOKUP(A646,'ESO zone names'!$A$2:$F$9999,5,FALSE)</f>
        <v>Coldharbour Surreal Estate</v>
      </c>
      <c r="F646" s="4" t="str">
        <f>VLOOKUP(A646,'ESO zone names'!$A$2:$F$9999,6,FALSE)</f>
        <v>Propriété surréaliste de Havreglace</v>
      </c>
      <c r="G646" s="3" t="e">
        <f t="array" ref="G646">IF(OR(EXACT(A646,VALUE('ESO Dungeon constants'!$I$3:$I$100))),"X","")</f>
        <v>#VALUE!</v>
      </c>
      <c r="H646" s="3" t="str">
        <f t="shared" si="60"/>
        <v/>
      </c>
      <c r="I646" s="3" t="str">
        <f t="shared" si="61"/>
        <v>Kalthafen</v>
      </c>
      <c r="J646" s="3" t="str">
        <f t="shared" si="62"/>
        <v>Coldharbour</v>
      </c>
      <c r="K646" s="3" t="str">
        <f t="shared" si="63"/>
        <v>Havreglace</v>
      </c>
      <c r="L646" s="25">
        <f t="shared" si="64"/>
        <v>1008</v>
      </c>
      <c r="M646" s="25">
        <f t="shared" si="65"/>
        <v>347</v>
      </c>
    </row>
    <row r="647" spans="1:13" x14ac:dyDescent="0.25">
      <c r="A647" s="13">
        <v>1009</v>
      </c>
      <c r="B647" s="5">
        <v>645</v>
      </c>
      <c r="C647" s="5">
        <v>92</v>
      </c>
      <c r="D647" s="4" t="str">
        <f>VLOOKUP(A647,'ESO zone names'!$A$2:$F$9999,4,FALSE)</f>
        <v>Der Krallenhort</v>
      </c>
      <c r="E647" s="4" t="str">
        <f>VLOOKUP(A647,'ESO zone names'!$A$2:$F$9999,5,FALSE)</f>
        <v>Fang Lair</v>
      </c>
      <c r="F647" s="4" t="str">
        <f>VLOOKUP(A647,'ESO zone names'!$A$2:$F$9999,6,FALSE)</f>
        <v>Le Repaire du croc</v>
      </c>
      <c r="G647" s="3" t="e">
        <f t="array" ref="G647">IF(OR(EXACT(A647,VALUE('ESO Dungeon constants'!$I$3:$I$100))),"X","")</f>
        <v>#VALUE!</v>
      </c>
      <c r="H647" s="3" t="str">
        <f t="shared" si="60"/>
        <v/>
      </c>
      <c r="I647" s="3" t="str">
        <f t="shared" si="61"/>
        <v>Bangkorai</v>
      </c>
      <c r="J647" s="3" t="str">
        <f t="shared" si="62"/>
        <v>Bangkorai</v>
      </c>
      <c r="K647" s="3" t="str">
        <f t="shared" si="63"/>
        <v>Bangkoraï</v>
      </c>
      <c r="L647" s="25">
        <f t="shared" si="64"/>
        <v>1009</v>
      </c>
      <c r="M647" s="25">
        <f t="shared" si="65"/>
        <v>92</v>
      </c>
    </row>
    <row r="648" spans="1:13" x14ac:dyDescent="0.25">
      <c r="A648" s="13">
        <v>1010</v>
      </c>
      <c r="B648" s="5">
        <v>646</v>
      </c>
      <c r="C648" s="5">
        <v>19</v>
      </c>
      <c r="D648" s="4" t="str">
        <f>VLOOKUP(A648,'ESO zone names'!$A$2:$F$9999,4,FALSE)</f>
        <v>Der Gipfel der Schuppenruferin</v>
      </c>
      <c r="E648" s="4" t="str">
        <f>VLOOKUP(A648,'ESO zone names'!$A$2:$F$9999,5,FALSE)</f>
        <v>Scalecaller Peak</v>
      </c>
      <c r="F648" s="4" t="str">
        <f>VLOOKUP(A648,'ESO zone names'!$A$2:$F$9999,6,FALSE)</f>
        <v>Le Pic de la Mandécailles</v>
      </c>
      <c r="G648" s="3" t="e">
        <f t="array" ref="G648">IF(OR(EXACT(A648,VALUE('ESO Dungeon constants'!$I$3:$I$100))),"X","")</f>
        <v>#VALUE!</v>
      </c>
      <c r="H648" s="3" t="str">
        <f t="shared" si="60"/>
        <v/>
      </c>
      <c r="I648" s="3" t="str">
        <f t="shared" si="61"/>
        <v>Sturmhafen</v>
      </c>
      <c r="J648" s="3" t="str">
        <f t="shared" si="62"/>
        <v>Stormhaven</v>
      </c>
      <c r="K648" s="3" t="str">
        <f t="shared" si="63"/>
        <v>Havre-tempête</v>
      </c>
      <c r="L648" s="25">
        <f t="shared" si="64"/>
        <v>1010</v>
      </c>
      <c r="M648" s="25">
        <f t="shared" si="65"/>
        <v>19</v>
      </c>
    </row>
    <row r="649" spans="1:13" x14ac:dyDescent="0.25">
      <c r="A649" s="13">
        <v>1011</v>
      </c>
      <c r="B649" s="5">
        <v>647</v>
      </c>
      <c r="C649" s="5">
        <v>1011</v>
      </c>
      <c r="D649" s="4" t="str">
        <f>VLOOKUP(A649,'ESO zone names'!$A$2:$F$9999,4,FALSE)</f>
        <v>Sommersend</v>
      </c>
      <c r="E649" s="4" t="str">
        <f>VLOOKUP(A649,'ESO zone names'!$A$2:$F$9999,5,FALSE)</f>
        <v>Summerset</v>
      </c>
      <c r="F649" s="4" t="str">
        <f>VLOOKUP(A649,'ESO zone names'!$A$2:$F$9999,6,FALSE)</f>
        <v>Le Couchant</v>
      </c>
      <c r="G649" s="3" t="e">
        <f t="array" ref="G649">IF(OR(EXACT(A649,VALUE('ESO Dungeon constants'!$I$3:$I$100))),"X","")</f>
        <v>#VALUE!</v>
      </c>
      <c r="H649" s="3" t="str">
        <f t="shared" si="60"/>
        <v>X</v>
      </c>
      <c r="I649" s="3" t="str">
        <f t="shared" si="61"/>
        <v/>
      </c>
      <c r="J649" s="3" t="str">
        <f t="shared" si="62"/>
        <v/>
      </c>
      <c r="K649" s="3" t="str">
        <f t="shared" si="63"/>
        <v/>
      </c>
      <c r="L649" s="25">
        <f t="shared" si="64"/>
        <v>1011</v>
      </c>
      <c r="M649" s="25">
        <f t="shared" si="65"/>
        <v>1011</v>
      </c>
    </row>
    <row r="650" spans="1:13" x14ac:dyDescent="0.25">
      <c r="A650" s="13">
        <v>1012</v>
      </c>
      <c r="B650" s="5">
        <v>648</v>
      </c>
      <c r="C650" s="5">
        <v>381</v>
      </c>
      <c r="D650" s="4" t="str">
        <f>VLOOKUP(A650,'ESO zone names'!$A$2:$F$9999,4,FALSE)</f>
        <v>Der Spiralstrang</v>
      </c>
      <c r="E650" s="4" t="str">
        <f>VLOOKUP(A650,'ESO zone names'!$A$2:$F$9999,5,FALSE)</f>
        <v>The Spiral Skein</v>
      </c>
      <c r="F650" s="4" t="str">
        <f>VLOOKUP(A650,'ESO zone names'!$A$2:$F$9999,6,FALSE)</f>
        <v>L'écheveau spirale</v>
      </c>
      <c r="G650" s="3" t="e">
        <f t="array" ref="G650">IF(OR(EXACT(A650,VALUE('ESO Dungeon constants'!$I$3:$I$100))),"X","")</f>
        <v>#VALUE!</v>
      </c>
      <c r="H650" s="3" t="str">
        <f t="shared" si="60"/>
        <v/>
      </c>
      <c r="I650" s="3" t="str">
        <f t="shared" si="61"/>
        <v>Auridon</v>
      </c>
      <c r="J650" s="3" t="str">
        <f t="shared" si="62"/>
        <v>Auridon</v>
      </c>
      <c r="K650" s="3" t="str">
        <f t="shared" si="63"/>
        <v>Auridia</v>
      </c>
      <c r="L650" s="25">
        <f t="shared" si="64"/>
        <v>1012</v>
      </c>
      <c r="M650" s="25">
        <f t="shared" si="65"/>
        <v>381</v>
      </c>
    </row>
    <row r="651" spans="1:13" x14ac:dyDescent="0.25">
      <c r="A651" s="13">
        <v>1013</v>
      </c>
      <c r="B651" s="5">
        <v>649</v>
      </c>
      <c r="C651" s="5">
        <v>1011</v>
      </c>
      <c r="D651" s="4" t="str">
        <f>VLOOKUP(A651,'ESO zone names'!$A$2:$F$9999,4,FALSE)</f>
        <v>Eldbur-Heiligtum</v>
      </c>
      <c r="E651" s="4" t="str">
        <f>VLOOKUP(A651,'ESO zone names'!$A$2:$F$9999,5,FALSE)</f>
        <v>Eldbur Sanctuary</v>
      </c>
      <c r="F651" s="4" t="str">
        <f>VLOOKUP(A651,'ESO zone names'!$A$2:$F$9999,6,FALSE)</f>
        <v>Sanctuaire d'Eldbur</v>
      </c>
      <c r="G651" s="3" t="e">
        <f t="array" ref="G651">IF(OR(EXACT(A651,VALUE('ESO Dungeon constants'!$I$3:$I$100))),"X","")</f>
        <v>#VALUE!</v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25">
        <f t="shared" si="64"/>
        <v>1013</v>
      </c>
      <c r="M651" s="25">
        <f t="shared" si="65"/>
        <v>1011</v>
      </c>
    </row>
    <row r="652" spans="1:13" x14ac:dyDescent="0.25">
      <c r="A652" s="13">
        <v>1014</v>
      </c>
      <c r="B652" s="5">
        <v>650</v>
      </c>
      <c r="C652" s="5">
        <v>1011</v>
      </c>
      <c r="D652" s="4" t="str">
        <f>VLOOKUP(A652,'ESO zone names'!$A$2:$F$9999,4,FALSE)</f>
        <v>Tor-Hame-Khard</v>
      </c>
      <c r="E652" s="4" t="str">
        <f>VLOOKUP(A652,'ESO zone names'!$A$2:$F$9999,5,FALSE)</f>
        <v>Tor-Hame-Khard</v>
      </c>
      <c r="F652" s="4" t="str">
        <f>VLOOKUP(A652,'ESO zone names'!$A$2:$F$9999,6,FALSE)</f>
        <v>Tor-Hame-Khard</v>
      </c>
      <c r="G652" s="3" t="e">
        <f t="array" ref="G652">IF(OR(EXACT(A652,VALUE('ESO Dungeon constants'!$I$3:$I$100))),"X","")</f>
        <v>#VALUE!</v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25">
        <f t="shared" si="64"/>
        <v>1014</v>
      </c>
      <c r="M652" s="25">
        <f t="shared" si="65"/>
        <v>1011</v>
      </c>
    </row>
    <row r="653" spans="1:13" x14ac:dyDescent="0.25">
      <c r="A653" s="13">
        <v>1015</v>
      </c>
      <c r="B653" s="5">
        <v>651</v>
      </c>
      <c r="C653" s="5">
        <v>1011</v>
      </c>
      <c r="D653" s="4" t="str">
        <f>VLOOKUP(A653,'ESO zone names'!$A$2:$F$9999,4,FALSE)</f>
        <v>Die Grotte von Eton Nir</v>
      </c>
      <c r="E653" s="4" t="str">
        <f>VLOOKUP(A653,'ESO zone names'!$A$2:$F$9999,5,FALSE)</f>
        <v>Eton Nir Grotto</v>
      </c>
      <c r="F653" s="4" t="str">
        <f>VLOOKUP(A653,'ESO zone names'!$A$2:$F$9999,6,FALSE)</f>
        <v>La grotte d'Eton Nir</v>
      </c>
      <c r="G653" s="3" t="e">
        <f t="array" ref="G653">IF(OR(EXACT(A653,VALUE('ESO Dungeon constants'!$I$3:$I$100))),"X","")</f>
        <v>#VALUE!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25">
        <f t="shared" si="64"/>
        <v>1015</v>
      </c>
      <c r="M653" s="25">
        <f t="shared" si="65"/>
        <v>1011</v>
      </c>
    </row>
    <row r="654" spans="1:13" x14ac:dyDescent="0.25">
      <c r="A654" s="13">
        <v>1016</v>
      </c>
      <c r="B654" s="5">
        <v>652</v>
      </c>
      <c r="C654" s="5">
        <v>1011</v>
      </c>
      <c r="D654" s="4" t="str">
        <f>VLOOKUP(A654,'ESO zone names'!$A$2:$F$9999,4,FALSE)</f>
        <v>Das Verrätergewölbe</v>
      </c>
      <c r="E654" s="4" t="str">
        <f>VLOOKUP(A654,'ESO zone names'!$A$2:$F$9999,5,FALSE)</f>
        <v>Traitor's Vault</v>
      </c>
      <c r="F654" s="4" t="str">
        <f>VLOOKUP(A654,'ESO zone names'!$A$2:$F$9999,6,FALSE)</f>
        <v>La crypte du Traître</v>
      </c>
      <c r="G654" s="3" t="e">
        <f t="array" ref="G654">IF(OR(EXACT(A654,VALUE('ESO Dungeon constants'!$I$3:$I$100))),"X","")</f>
        <v>#VALUE!</v>
      </c>
      <c r="H654" s="3" t="str">
        <f t="shared" si="60"/>
        <v/>
      </c>
      <c r="I654" s="3" t="str">
        <f t="shared" si="61"/>
        <v>Sommersend</v>
      </c>
      <c r="J654" s="3" t="str">
        <f t="shared" si="62"/>
        <v>Summerset</v>
      </c>
      <c r="K654" s="3" t="str">
        <f t="shared" si="63"/>
        <v>Le Couchant</v>
      </c>
      <c r="L654" s="25">
        <f t="shared" si="64"/>
        <v>1016</v>
      </c>
      <c r="M654" s="25">
        <f t="shared" si="65"/>
        <v>1011</v>
      </c>
    </row>
    <row r="655" spans="1:13" x14ac:dyDescent="0.25">
      <c r="A655" s="13">
        <v>1017</v>
      </c>
      <c r="B655" s="5">
        <v>653</v>
      </c>
      <c r="C655" s="5">
        <v>1011</v>
      </c>
      <c r="D655" s="4" t="str">
        <f>VLOOKUP(A655,'ESO zone names'!$A$2:$F$9999,4,FALSE)</f>
        <v>Hain des Archonten</v>
      </c>
      <c r="E655" s="4" t="str">
        <f>VLOOKUP(A655,'ESO zone names'!$A$2:$F$9999,5,FALSE)</f>
        <v>Archon's Grove</v>
      </c>
      <c r="F655" s="4" t="str">
        <f>VLOOKUP(A655,'ESO zone names'!$A$2:$F$9999,6,FALSE)</f>
        <v>Le Bosquet de l'Archonte</v>
      </c>
      <c r="G655" s="3" t="e">
        <f t="array" ref="G655">IF(OR(EXACT(A655,VALUE('ESO Dungeon constants'!$I$3:$I$100))),"X","")</f>
        <v>#VALUE!</v>
      </c>
      <c r="H655" s="3" t="str">
        <f t="shared" si="60"/>
        <v/>
      </c>
      <c r="I655" s="3" t="str">
        <f t="shared" si="61"/>
        <v>Sommersend</v>
      </c>
      <c r="J655" s="3" t="str">
        <f t="shared" si="62"/>
        <v>Summerset</v>
      </c>
      <c r="K655" s="3" t="str">
        <f t="shared" si="63"/>
        <v>Le Couchant</v>
      </c>
      <c r="L655" s="25">
        <f t="shared" si="64"/>
        <v>1017</v>
      </c>
      <c r="M655" s="25">
        <f t="shared" si="65"/>
        <v>1011</v>
      </c>
    </row>
    <row r="656" spans="1:13" x14ac:dyDescent="0.25">
      <c r="A656" s="13">
        <v>1018</v>
      </c>
      <c r="B656" s="5">
        <v>654</v>
      </c>
      <c r="C656" s="5">
        <v>1011</v>
      </c>
      <c r="D656" s="4" t="str">
        <f>VLOOKUP(A656,'ESO zone names'!$A$2:$F$9999,4,FALSE)</f>
        <v>Der Königshafenpass</v>
      </c>
      <c r="E656" s="4" t="str">
        <f>VLOOKUP(A656,'ESO zone names'!$A$2:$F$9999,5,FALSE)</f>
        <v>King's Haven Pass</v>
      </c>
      <c r="F656" s="4" t="str">
        <f>VLOOKUP(A656,'ESO zone names'!$A$2:$F$9999,6,FALSE)</f>
        <v>Le Col d'Havréal</v>
      </c>
      <c r="G656" s="3" t="e">
        <f t="array" ref="G656">IF(OR(EXACT(A656,VALUE('ESO Dungeon constants'!$I$3:$I$100))),"X","")</f>
        <v>#VALUE!</v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25">
        <f t="shared" si="64"/>
        <v>1018</v>
      </c>
      <c r="M656" s="25">
        <f t="shared" si="65"/>
        <v>1011</v>
      </c>
    </row>
    <row r="657" spans="1:13" x14ac:dyDescent="0.25">
      <c r="A657" s="13">
        <v>1019</v>
      </c>
      <c r="B657" s="5">
        <v>655</v>
      </c>
      <c r="C657" s="5">
        <v>1011</v>
      </c>
      <c r="D657" s="4" t="str">
        <f>VLOOKUP(A657,'ESO zone names'!$A$2:$F$9999,4,FALSE)</f>
        <v>Korallwasten</v>
      </c>
      <c r="E657" s="4" t="str">
        <f>VLOOKUP(A657,'ESO zone names'!$A$2:$F$9999,5,FALSE)</f>
        <v>Wasten Coraldale</v>
      </c>
      <c r="F657" s="4" t="str">
        <f>VLOOKUP(A657,'ESO zone names'!$A$2:$F$9999,6,FALSE)</f>
        <v>Le Val-Corail Gâté</v>
      </c>
      <c r="G657" s="3" t="e">
        <f t="array" ref="G657">IF(OR(EXACT(A657,VALUE('ESO Dungeon constants'!$I$3:$I$100))),"X","")</f>
        <v>#VALUE!</v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25">
        <f t="shared" si="64"/>
        <v>1019</v>
      </c>
      <c r="M657" s="25">
        <f t="shared" si="65"/>
        <v>1011</v>
      </c>
    </row>
    <row r="658" spans="1:13" x14ac:dyDescent="0.25">
      <c r="A658" s="13">
        <v>1020</v>
      </c>
      <c r="B658" s="5">
        <v>656</v>
      </c>
      <c r="C658" s="5">
        <v>1011</v>
      </c>
      <c r="D658" s="4" t="str">
        <f>VLOOKUP(A658,'ESO zone names'!$A$2:$F$9999,4,FALSE)</f>
        <v>Karnwasten</v>
      </c>
      <c r="E658" s="4" t="str">
        <f>VLOOKUP(A658,'ESO zone names'!$A$2:$F$9999,5,FALSE)</f>
        <v>Karnwasten</v>
      </c>
      <c r="F658" s="4" t="str">
        <f>VLOOKUP(A658,'ESO zone names'!$A$2:$F$9999,6,FALSE)</f>
        <v>Gastecairn</v>
      </c>
      <c r="G658" s="3" t="e">
        <f t="array" ref="G658">IF(OR(EXACT(A658,VALUE('ESO Dungeon constants'!$I$3:$I$100))),"X","")</f>
        <v>#VALUE!</v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25">
        <f t="shared" si="64"/>
        <v>1020</v>
      </c>
      <c r="M658" s="25">
        <f t="shared" si="65"/>
        <v>1011</v>
      </c>
    </row>
    <row r="659" spans="1:13" x14ac:dyDescent="0.25">
      <c r="A659" s="13">
        <v>1021</v>
      </c>
      <c r="B659" s="5">
        <v>657</v>
      </c>
      <c r="C659" s="5">
        <v>1011</v>
      </c>
      <c r="D659" s="4" t="str">
        <f>VLOOKUP(A659,'ESO zone names'!$A$2:$F$9999,4,FALSE)</f>
        <v>Sonnenfeste</v>
      </c>
      <c r="E659" s="4" t="str">
        <f>VLOOKUP(A659,'ESO zone names'!$A$2:$F$9999,5,FALSE)</f>
        <v>Sunhold</v>
      </c>
      <c r="F659" s="4" t="str">
        <f>VLOOKUP(A659,'ESO zone names'!$A$2:$F$9999,6,FALSE)</f>
        <v>Soltenure</v>
      </c>
      <c r="G659" s="3" t="e">
        <f t="array" ref="G659">IF(OR(EXACT(A659,VALUE('ESO Dungeon constants'!$I$3:$I$100))),"X","")</f>
        <v>#VALUE!</v>
      </c>
      <c r="H659" s="3" t="str">
        <f t="shared" si="60"/>
        <v/>
      </c>
      <c r="I659" s="3" t="str">
        <f t="shared" si="61"/>
        <v>Sommersend</v>
      </c>
      <c r="J659" s="3" t="str">
        <f t="shared" si="62"/>
        <v>Summerset</v>
      </c>
      <c r="K659" s="3" t="str">
        <f t="shared" si="63"/>
        <v>Le Couchant</v>
      </c>
      <c r="L659" s="25">
        <f t="shared" si="64"/>
        <v>1021</v>
      </c>
      <c r="M659" s="25">
        <f t="shared" si="65"/>
        <v>1011</v>
      </c>
    </row>
    <row r="660" spans="1:13" x14ac:dyDescent="0.25">
      <c r="A660" s="13">
        <v>1022</v>
      </c>
      <c r="B660" s="5">
        <v>658</v>
      </c>
      <c r="C660" s="5">
        <v>1011</v>
      </c>
      <c r="D660" s="4" t="str">
        <f>VLOOKUP(A660,'ESO zone names'!$A$2:$F$9999,4,FALSE)</f>
        <v>Die Direnni-Akropolis</v>
      </c>
      <c r="E660" s="4" t="str">
        <f>VLOOKUP(A660,'ESO zone names'!$A$2:$F$9999,5,FALSE)</f>
        <v>Direnni Acropolis</v>
      </c>
      <c r="F660" s="4" t="str">
        <f>VLOOKUP(A660,'ESO zone names'!$A$2:$F$9999,6,FALSE)</f>
        <v>L’acropole Direnni</v>
      </c>
      <c r="G660" s="3" t="e">
        <f t="array" ref="G660">IF(OR(EXACT(A660,VALUE('ESO Dungeon constants'!$I$3:$I$100))),"X","")</f>
        <v>#VALUE!</v>
      </c>
      <c r="H660" s="3" t="str">
        <f t="shared" si="60"/>
        <v/>
      </c>
      <c r="I660" s="3" t="str">
        <f t="shared" si="61"/>
        <v>Sommersend</v>
      </c>
      <c r="J660" s="3" t="str">
        <f t="shared" si="62"/>
        <v>Summerset</v>
      </c>
      <c r="K660" s="3" t="str">
        <f t="shared" si="63"/>
        <v>Le Couchant</v>
      </c>
      <c r="L660" s="25">
        <f t="shared" si="64"/>
        <v>1022</v>
      </c>
      <c r="M660" s="25">
        <f t="shared" si="65"/>
        <v>1011</v>
      </c>
    </row>
    <row r="661" spans="1:13" x14ac:dyDescent="0.25">
      <c r="A661" s="13">
        <v>1023</v>
      </c>
      <c r="B661" s="5">
        <v>659</v>
      </c>
      <c r="C661" s="5">
        <v>1011</v>
      </c>
      <c r="D661" s="4" t="str">
        <f>VLOOKUP(A661,'ESO zone names'!$A$2:$F$9999,4,FALSE)</f>
        <v>Die Wasserkunst von Schimmerheim</v>
      </c>
      <c r="E661" s="4" t="str">
        <f>VLOOKUP(A661,'ESO zone names'!$A$2:$F$9999,5,FALSE)</f>
        <v>Shimmerene Waterworks</v>
      </c>
      <c r="F661" s="4" t="str">
        <f>VLOOKUP(A661,'ESO zone names'!$A$2:$F$9999,6,FALSE)</f>
        <v>Les canalisations d'Étincelance</v>
      </c>
      <c r="G661" s="3" t="e">
        <f t="array" ref="G661">IF(OR(EXACT(A661,VALUE('ESO Dungeon constants'!$I$3:$I$100))),"X","")</f>
        <v>#VALUE!</v>
      </c>
      <c r="H661" s="3" t="str">
        <f t="shared" si="60"/>
        <v/>
      </c>
      <c r="I661" s="3" t="str">
        <f t="shared" si="61"/>
        <v>Sommersend</v>
      </c>
      <c r="J661" s="3" t="str">
        <f t="shared" si="62"/>
        <v>Summerset</v>
      </c>
      <c r="K661" s="3" t="str">
        <f t="shared" si="63"/>
        <v>Le Couchant</v>
      </c>
      <c r="L661" s="25">
        <f t="shared" si="64"/>
        <v>1023</v>
      </c>
      <c r="M661" s="25">
        <f t="shared" si="65"/>
        <v>1011</v>
      </c>
    </row>
    <row r="662" spans="1:13" x14ac:dyDescent="0.25">
      <c r="A662" s="13">
        <v>1024</v>
      </c>
      <c r="B662" s="5">
        <v>660</v>
      </c>
      <c r="C662" s="5">
        <v>1011</v>
      </c>
      <c r="D662" s="4" t="str">
        <f>VLOOKUP(A662,'ESO zone names'!$A$2:$F$9999,4,FALSE)</f>
        <v>Die Ruinen von Eldbur</v>
      </c>
      <c r="E662" s="4" t="str">
        <f>VLOOKUP(A662,'ESO zone names'!$A$2:$F$9999,5,FALSE)</f>
        <v>Eldbur Ruins</v>
      </c>
      <c r="F662" s="4" t="str">
        <f>VLOOKUP(A662,'ESO zone names'!$A$2:$F$9999,6,FALSE)</f>
        <v>Les ruines d'Eldbur</v>
      </c>
      <c r="G662" s="3" t="e">
        <f t="array" ref="G662">IF(OR(EXACT(A662,VALUE('ESO Dungeon constants'!$I$3:$I$100))),"X","")</f>
        <v>#VALUE!</v>
      </c>
      <c r="H662" s="3" t="str">
        <f t="shared" si="60"/>
        <v/>
      </c>
      <c r="I662" s="3" t="str">
        <f t="shared" si="61"/>
        <v>Sommersend</v>
      </c>
      <c r="J662" s="3" t="str">
        <f t="shared" si="62"/>
        <v>Summerset</v>
      </c>
      <c r="K662" s="3" t="str">
        <f t="shared" si="63"/>
        <v>Le Couchant</v>
      </c>
      <c r="L662" s="25">
        <f t="shared" si="64"/>
        <v>1024</v>
      </c>
      <c r="M662" s="25">
        <f t="shared" si="65"/>
        <v>1011</v>
      </c>
    </row>
    <row r="663" spans="1:13" x14ac:dyDescent="0.25">
      <c r="A663" s="13">
        <v>1025</v>
      </c>
      <c r="B663" s="5">
        <v>661</v>
      </c>
      <c r="C663" s="5">
        <v>1011</v>
      </c>
      <c r="D663" s="4" t="str">
        <f>VLOOKUP(A663,'ESO zone names'!$A$2:$F$9999,4,FALSE)</f>
        <v>Die Cey-Tarn-Feste</v>
      </c>
      <c r="E663" s="4" t="str">
        <f>VLOOKUP(A663,'ESO zone names'!$A$2:$F$9999,5,FALSE)</f>
        <v>Cey-Tarn Keep</v>
      </c>
      <c r="F663" s="4" t="str">
        <f>VLOOKUP(A663,'ESO zone names'!$A$2:$F$9999,6,FALSE)</f>
        <v>La forteresse de Cey-Tarn</v>
      </c>
      <c r="G663" s="3" t="e">
        <f t="array" ref="G663">IF(OR(EXACT(A663,VALUE('ESO Dungeon constants'!$I$3:$I$100))),"X","")</f>
        <v>#VALUE!</v>
      </c>
      <c r="H663" s="3" t="str">
        <f t="shared" si="60"/>
        <v/>
      </c>
      <c r="I663" s="3" t="str">
        <f t="shared" si="61"/>
        <v>Sommersend</v>
      </c>
      <c r="J663" s="3" t="str">
        <f t="shared" si="62"/>
        <v>Summerset</v>
      </c>
      <c r="K663" s="3" t="str">
        <f t="shared" si="63"/>
        <v>Le Couchant</v>
      </c>
      <c r="L663" s="25">
        <f t="shared" si="64"/>
        <v>1025</v>
      </c>
      <c r="M663" s="25">
        <f t="shared" si="65"/>
        <v>1011</v>
      </c>
    </row>
    <row r="664" spans="1:13" x14ac:dyDescent="0.25">
      <c r="A664" s="13">
        <v>1026</v>
      </c>
      <c r="B664" s="5">
        <v>662</v>
      </c>
      <c r="C664" s="5">
        <v>1011</v>
      </c>
      <c r="D664" s="4" t="str">
        <f>VLOOKUP(A664,'ESO zone names'!$A$2:$F$9999,4,FALSE)</f>
        <v>Die Gewölbe von Heinarwe</v>
      </c>
      <c r="E664" s="4" t="str">
        <f>VLOOKUP(A664,'ESO zone names'!$A$2:$F$9999,5,FALSE)</f>
        <v>The Vaults of Heinarwe</v>
      </c>
      <c r="F664" s="4" t="str">
        <f>VLOOKUP(A664,'ESO zone names'!$A$2:$F$9999,6,FALSE)</f>
        <v>Les cryptes d'Heinarwë</v>
      </c>
      <c r="G664" s="3" t="e">
        <f t="array" ref="G664">IF(OR(EXACT(A664,VALUE('ESO Dungeon constants'!$I$3:$I$100))),"X","")</f>
        <v>#VALUE!</v>
      </c>
      <c r="H664" s="3" t="str">
        <f t="shared" si="60"/>
        <v/>
      </c>
      <c r="I664" s="3" t="str">
        <f t="shared" si="61"/>
        <v>Sommersend</v>
      </c>
      <c r="J664" s="3" t="str">
        <f t="shared" si="62"/>
        <v>Summerset</v>
      </c>
      <c r="K664" s="3" t="str">
        <f t="shared" si="63"/>
        <v>Le Couchant</v>
      </c>
      <c r="L664" s="25">
        <f t="shared" si="64"/>
        <v>1026</v>
      </c>
      <c r="M664" s="25">
        <f t="shared" si="65"/>
        <v>1011</v>
      </c>
    </row>
    <row r="665" spans="1:13" x14ac:dyDescent="0.25">
      <c r="A665" s="13">
        <v>1027</v>
      </c>
      <c r="B665" s="5">
        <v>663</v>
      </c>
      <c r="C665" s="5">
        <v>1011</v>
      </c>
      <c r="D665" s="4" t="str">
        <f>VLOOKUP(A665,'ESO zone names'!$A$2:$F$9999,4,FALSE)</f>
        <v>Artaeum</v>
      </c>
      <c r="E665" s="4" t="str">
        <f>VLOOKUP(A665,'ESO zone names'!$A$2:$F$9999,5,FALSE)</f>
        <v>Artaeum</v>
      </c>
      <c r="F665" s="4" t="str">
        <f>VLOOKUP(A665,'ESO zone names'!$A$2:$F$9999,6,FALSE)</f>
        <v>Artæum</v>
      </c>
      <c r="G665" s="3" t="e">
        <f t="array" ref="G665">IF(OR(EXACT(A665,VALUE('ESO Dungeon constants'!$I$3:$I$100))),"X","")</f>
        <v>#VALUE!</v>
      </c>
      <c r="H665" s="3" t="str">
        <f t="shared" si="60"/>
        <v/>
      </c>
      <c r="I665" s="3" t="str">
        <f t="shared" si="61"/>
        <v>Sommersend</v>
      </c>
      <c r="J665" s="3" t="str">
        <f t="shared" si="62"/>
        <v>Summerset</v>
      </c>
      <c r="K665" s="3" t="str">
        <f t="shared" si="63"/>
        <v>Le Couchant</v>
      </c>
      <c r="L665" s="25">
        <f t="shared" si="64"/>
        <v>1027</v>
      </c>
      <c r="M665" s="25">
        <f t="shared" si="65"/>
        <v>1011</v>
      </c>
    </row>
    <row r="666" spans="1:13" x14ac:dyDescent="0.25">
      <c r="A666" s="13">
        <v>1028</v>
      </c>
      <c r="B666" s="5">
        <v>664</v>
      </c>
      <c r="C666" s="5">
        <v>1011</v>
      </c>
      <c r="D666" s="4" t="str">
        <f>VLOOKUP(A666,'ESO zone names'!$A$2:$F$9999,4,FALSE)</f>
        <v>Der Alinor-Unterschlupf</v>
      </c>
      <c r="E666" s="4" t="str">
        <f>VLOOKUP(A666,'ESO zone names'!$A$2:$F$9999,5,FALSE)</f>
        <v>Alinor Outlaws Refuge</v>
      </c>
      <c r="F666" s="4" t="str">
        <f>VLOOKUP(A666,'ESO zone names'!$A$2:$F$9999,6,FALSE)</f>
        <v>Refuge de hors-la-loi d'Alinor</v>
      </c>
      <c r="G666" s="3" t="e">
        <f t="array" ref="G666">IF(OR(EXACT(A666,VALUE('ESO Dungeon constants'!$I$3:$I$100))),"X","")</f>
        <v>#VALUE!</v>
      </c>
      <c r="H666" s="3" t="str">
        <f t="shared" si="60"/>
        <v/>
      </c>
      <c r="I666" s="3" t="str">
        <f t="shared" si="61"/>
        <v>Sommersend</v>
      </c>
      <c r="J666" s="3" t="str">
        <f t="shared" si="62"/>
        <v>Summerset</v>
      </c>
      <c r="K666" s="3" t="str">
        <f t="shared" si="63"/>
        <v>Le Couchant</v>
      </c>
      <c r="L666" s="25">
        <f t="shared" si="64"/>
        <v>1028</v>
      </c>
      <c r="M666" s="25">
        <f t="shared" si="65"/>
        <v>1011</v>
      </c>
    </row>
    <row r="667" spans="1:13" x14ac:dyDescent="0.25">
      <c r="A667" s="13">
        <v>1029</v>
      </c>
      <c r="B667" s="5">
        <v>665</v>
      </c>
      <c r="C667" s="5">
        <v>1011</v>
      </c>
      <c r="D667" s="4" t="str">
        <f>VLOOKUP(A667,'ESO zone names'!$A$2:$F$9999,4,FALSE)</f>
        <v>Ebenheiligtum</v>
      </c>
      <c r="E667" s="4" t="str">
        <f>VLOOKUP(A667,'ESO zone names'!$A$2:$F$9999,5,FALSE)</f>
        <v>Ebon Sanctum</v>
      </c>
      <c r="F667" s="4" t="str">
        <f>VLOOKUP(A667,'ESO zone names'!$A$2:$F$9999,6,FALSE)</f>
        <v>Sanctuaire d'Ebon</v>
      </c>
      <c r="G667" s="3" t="e">
        <f t="array" ref="G667">IF(OR(EXACT(A667,VALUE('ESO Dungeon constants'!$I$3:$I$100))),"X","")</f>
        <v>#VALUE!</v>
      </c>
      <c r="H667" s="3" t="str">
        <f t="shared" si="60"/>
        <v/>
      </c>
      <c r="I667" s="3" t="str">
        <f t="shared" si="61"/>
        <v>Sommersend</v>
      </c>
      <c r="J667" s="3" t="str">
        <f t="shared" si="62"/>
        <v>Summerset</v>
      </c>
      <c r="K667" s="3" t="str">
        <f t="shared" si="63"/>
        <v>Le Couchant</v>
      </c>
      <c r="L667" s="25">
        <f t="shared" si="64"/>
        <v>1029</v>
      </c>
      <c r="M667" s="25">
        <f t="shared" si="65"/>
        <v>1011</v>
      </c>
    </row>
    <row r="668" spans="1:13" x14ac:dyDescent="0.25">
      <c r="A668" s="13">
        <v>1030</v>
      </c>
      <c r="B668" s="5">
        <v>666</v>
      </c>
      <c r="C668" s="5">
        <v>1011</v>
      </c>
      <c r="D668" s="4" t="str">
        <f>VLOOKUP(A668,'ESO zone names'!$A$2:$F$9999,4,FALSE)</f>
        <v>Ödnis von Corgrad</v>
      </c>
      <c r="E668" s="4" t="str">
        <f>VLOOKUP(A668,'ESO zone names'!$A$2:$F$9999,5,FALSE)</f>
        <v>Corgrad Wastes</v>
      </c>
      <c r="F668" s="4" t="str">
        <f>VLOOKUP(A668,'ESO zone names'!$A$2:$F$9999,6,FALSE)</f>
        <v>Les landes de Corgrad</v>
      </c>
      <c r="G668" s="3" t="e">
        <f t="array" ref="G668">IF(OR(EXACT(A668,VALUE('ESO Dungeon constants'!$I$3:$I$100))),"X","")</f>
        <v>#VALUE!</v>
      </c>
      <c r="H668" s="3" t="str">
        <f t="shared" si="60"/>
        <v/>
      </c>
      <c r="I668" s="3" t="str">
        <f t="shared" si="61"/>
        <v>Sommersend</v>
      </c>
      <c r="J668" s="3" t="str">
        <f t="shared" si="62"/>
        <v>Summerset</v>
      </c>
      <c r="K668" s="3" t="str">
        <f t="shared" si="63"/>
        <v>Le Couchant</v>
      </c>
      <c r="L668" s="25">
        <f t="shared" si="64"/>
        <v>1030</v>
      </c>
      <c r="M668" s="25">
        <f t="shared" si="65"/>
        <v>1011</v>
      </c>
    </row>
    <row r="669" spans="1:13" x14ac:dyDescent="0.25">
      <c r="A669" s="13">
        <v>1031</v>
      </c>
      <c r="B669" s="5">
        <v>667</v>
      </c>
      <c r="C669" s="5">
        <v>1011</v>
      </c>
      <c r="D669" s="4" t="str">
        <f>VLOOKUP(A669,'ESO zone names'!$A$2:$F$9999,4,FALSE)</f>
        <v>Das Magazin der Akademie der Illumination</v>
      </c>
      <c r="E669" s="4" t="str">
        <f>VLOOKUP(A669,'ESO zone names'!$A$2:$F$9999,5,FALSE)</f>
        <v>Illumination Academy Stacks</v>
      </c>
      <c r="F669" s="4" t="str">
        <f>VLOOKUP(A669,'ESO zone names'!$A$2:$F$9999,6,FALSE)</f>
        <v>La Bibliothèque de l'Académie lumineuse</v>
      </c>
      <c r="G669" s="3" t="e">
        <f t="array" ref="G669">IF(OR(EXACT(A669,VALUE('ESO Dungeon constants'!$I$3:$I$100))),"X","")</f>
        <v>#VALUE!</v>
      </c>
      <c r="H669" s="3" t="str">
        <f t="shared" si="60"/>
        <v/>
      </c>
      <c r="I669" s="3" t="str">
        <f t="shared" si="61"/>
        <v>Sommersend</v>
      </c>
      <c r="J669" s="3" t="str">
        <f t="shared" si="62"/>
        <v>Summerset</v>
      </c>
      <c r="K669" s="3" t="str">
        <f t="shared" si="63"/>
        <v>Le Couchant</v>
      </c>
      <c r="L669" s="25">
        <f t="shared" si="64"/>
        <v>1031</v>
      </c>
      <c r="M669" s="25">
        <f t="shared" si="65"/>
        <v>1011</v>
      </c>
    </row>
    <row r="670" spans="1:13" x14ac:dyDescent="0.25">
      <c r="A670" s="13">
        <v>1032</v>
      </c>
      <c r="B670" s="5">
        <v>668</v>
      </c>
      <c r="C670" s="5">
        <v>1011</v>
      </c>
      <c r="D670" s="4" t="str">
        <f>VLOOKUP(A670,'ESO zone names'!$A$2:$F$9999,4,FALSE)</f>
        <v>Die Gestadefeste</v>
      </c>
      <c r="E670" s="4" t="str">
        <f>VLOOKUP(A670,'ESO zone names'!$A$2:$F$9999,5,FALSE)</f>
        <v>Sea Keep</v>
      </c>
      <c r="F670" s="4" t="str">
        <f>VLOOKUP(A670,'ESO zone names'!$A$2:$F$9999,6,FALSE)</f>
        <v>Fort-marée</v>
      </c>
      <c r="G670" s="3" t="e">
        <f t="array" ref="G670">IF(OR(EXACT(A670,VALUE('ESO Dungeon constants'!$I$3:$I$100))),"X","")</f>
        <v>#VALUE!</v>
      </c>
      <c r="H670" s="3" t="str">
        <f t="shared" si="60"/>
        <v/>
      </c>
      <c r="I670" s="3" t="str">
        <f t="shared" si="61"/>
        <v>Sommersend</v>
      </c>
      <c r="J670" s="3" t="str">
        <f t="shared" si="62"/>
        <v>Summerset</v>
      </c>
      <c r="K670" s="3" t="str">
        <f t="shared" si="63"/>
        <v>Le Couchant</v>
      </c>
      <c r="L670" s="25">
        <f t="shared" si="64"/>
        <v>1032</v>
      </c>
      <c r="M670" s="25">
        <f t="shared" si="65"/>
        <v>1011</v>
      </c>
    </row>
    <row r="671" spans="1:13" x14ac:dyDescent="0.25">
      <c r="A671" s="13">
        <v>1033</v>
      </c>
      <c r="B671" s="5">
        <v>669</v>
      </c>
      <c r="C671" s="5">
        <v>1011</v>
      </c>
      <c r="D671" s="4" t="str">
        <f>VLOOKUP(A671,'ESO zone names'!$A$2:$F$9999,4,FALSE)</f>
        <v>Die Katakomben des roten Tempels</v>
      </c>
      <c r="E671" s="4" t="str">
        <f>VLOOKUP(A671,'ESO zone names'!$A$2:$F$9999,5,FALSE)</f>
        <v>Red Temple Catacombs</v>
      </c>
      <c r="F671" s="4" t="str">
        <f>VLOOKUP(A671,'ESO zone names'!$A$2:$F$9999,6,FALSE)</f>
        <v>Les catacombes du temple rouge</v>
      </c>
      <c r="G671" s="3" t="e">
        <f t="array" ref="G671">IF(OR(EXACT(A671,VALUE('ESO Dungeon constants'!$I$3:$I$100))),"X","")</f>
        <v>#VALUE!</v>
      </c>
      <c r="H671" s="3" t="str">
        <f t="shared" si="60"/>
        <v/>
      </c>
      <c r="I671" s="3" t="str">
        <f t="shared" si="61"/>
        <v>Sommersend</v>
      </c>
      <c r="J671" s="3" t="str">
        <f t="shared" si="62"/>
        <v>Summerset</v>
      </c>
      <c r="K671" s="3" t="str">
        <f t="shared" si="63"/>
        <v>Le Couchant</v>
      </c>
      <c r="L671" s="25">
        <f t="shared" si="64"/>
        <v>1033</v>
      </c>
      <c r="M671" s="25">
        <f t="shared" si="65"/>
        <v>1011</v>
      </c>
    </row>
    <row r="672" spans="1:13" x14ac:dyDescent="0.25">
      <c r="A672" s="13">
        <v>1034</v>
      </c>
      <c r="B672" s="5">
        <v>670</v>
      </c>
      <c r="C672" s="5">
        <v>1011</v>
      </c>
      <c r="D672" s="4" t="str">
        <f>VLOOKUP(A672,'ESO zone names'!$A$2:$F$9999,4,FALSE)</f>
        <v>Das Kolleg der Sapiarchen</v>
      </c>
      <c r="E672" s="4" t="str">
        <f>VLOOKUP(A672,'ESO zone names'!$A$2:$F$9999,5,FALSE)</f>
        <v>College of Sapiarchs</v>
      </c>
      <c r="F672" s="4" t="str">
        <f>VLOOKUP(A672,'ESO zone names'!$A$2:$F$9999,6,FALSE)</f>
        <v>Le Collège des Sapiarques</v>
      </c>
      <c r="G672" s="3" t="e">
        <f t="array" ref="G672">IF(OR(EXACT(A672,VALUE('ESO Dungeon constants'!$I$3:$I$100))),"X","")</f>
        <v>#VALUE!</v>
      </c>
      <c r="H672" s="3" t="str">
        <f t="shared" si="60"/>
        <v/>
      </c>
      <c r="I672" s="3" t="str">
        <f t="shared" si="61"/>
        <v>Sommersend</v>
      </c>
      <c r="J672" s="3" t="str">
        <f t="shared" si="62"/>
        <v>Summerset</v>
      </c>
      <c r="K672" s="3" t="str">
        <f t="shared" si="63"/>
        <v>Le Couchant</v>
      </c>
      <c r="L672" s="25">
        <f t="shared" si="64"/>
        <v>1034</v>
      </c>
      <c r="M672" s="25">
        <f t="shared" si="65"/>
        <v>1011</v>
      </c>
    </row>
    <row r="673" spans="1:13" x14ac:dyDescent="0.25">
      <c r="A673" s="13">
        <v>1035</v>
      </c>
      <c r="B673" s="5">
        <v>671</v>
      </c>
      <c r="C673" s="5">
        <v>1011</v>
      </c>
      <c r="D673" s="4" t="str">
        <f>VLOOKUP(A673,'ESO zone names'!$A$2:$F$9999,4,FALSE)</f>
        <v>Der Spiralstrang</v>
      </c>
      <c r="E673" s="4" t="str">
        <f>VLOOKUP(A673,'ESO zone names'!$A$2:$F$9999,5,FALSE)</f>
        <v>The Spiral Skein</v>
      </c>
      <c r="F673" s="4" t="str">
        <f>VLOOKUP(A673,'ESO zone names'!$A$2:$F$9999,6,FALSE)</f>
        <v>L'écheveau spirale</v>
      </c>
      <c r="G673" s="3" t="e">
        <f t="array" ref="G673">IF(OR(EXACT(A673,VALUE('ESO Dungeon constants'!$I$3:$I$100))),"X","")</f>
        <v>#VALUE!</v>
      </c>
      <c r="H673" s="3" t="str">
        <f t="shared" si="60"/>
        <v/>
      </c>
      <c r="I673" s="3" t="str">
        <f t="shared" si="61"/>
        <v>Sommersend</v>
      </c>
      <c r="J673" s="3" t="str">
        <f t="shared" si="62"/>
        <v>Summerset</v>
      </c>
      <c r="K673" s="3" t="str">
        <f t="shared" si="63"/>
        <v>Le Couchant</v>
      </c>
      <c r="L673" s="25">
        <f t="shared" si="64"/>
        <v>1035</v>
      </c>
      <c r="M673" s="25">
        <f t="shared" si="65"/>
        <v>1011</v>
      </c>
    </row>
    <row r="674" spans="1:13" x14ac:dyDescent="0.25">
      <c r="A674" s="13">
        <v>1036</v>
      </c>
      <c r="B674" s="5">
        <v>672</v>
      </c>
      <c r="C674" s="5">
        <v>1011</v>
      </c>
      <c r="D674" s="4" t="str">
        <f>VLOOKUP(A674,'ESO zone names'!$A$2:$F$9999,4,FALSE)</f>
        <v>Die Kathedrale der Netze</v>
      </c>
      <c r="E674" s="4" t="str">
        <f>VLOOKUP(A674,'ESO zone names'!$A$2:$F$9999,5,FALSE)</f>
        <v>Cathedral of Webs</v>
      </c>
      <c r="F674" s="4" t="str">
        <f>VLOOKUP(A674,'ESO zone names'!$A$2:$F$9999,6,FALSE)</f>
        <v>La cathédrale des Toiles</v>
      </c>
      <c r="G674" s="3" t="e">
        <f t="array" ref="G674">IF(OR(EXACT(A674,VALUE('ESO Dungeon constants'!$I$3:$I$100))),"X","")</f>
        <v>#VALUE!</v>
      </c>
      <c r="H674" s="3" t="str">
        <f t="shared" si="60"/>
        <v/>
      </c>
      <c r="I674" s="3" t="str">
        <f t="shared" si="61"/>
        <v>Sommersend</v>
      </c>
      <c r="J674" s="3" t="str">
        <f t="shared" si="62"/>
        <v>Summerset</v>
      </c>
      <c r="K674" s="3" t="str">
        <f t="shared" si="63"/>
        <v>Le Couchant</v>
      </c>
      <c r="L674" s="25">
        <f t="shared" si="64"/>
        <v>1036</v>
      </c>
      <c r="M674" s="25">
        <f t="shared" si="65"/>
        <v>1011</v>
      </c>
    </row>
    <row r="675" spans="1:13" x14ac:dyDescent="0.25">
      <c r="A675" s="13">
        <v>1037</v>
      </c>
      <c r="B675" s="5">
        <v>673</v>
      </c>
      <c r="C675" s="5">
        <v>1011</v>
      </c>
      <c r="D675" s="4" t="str">
        <f>VLOOKUP(A675,'ESO zone names'!$A$2:$F$9999,4,FALSE)</f>
        <v>Der Kristallturm</v>
      </c>
      <c r="E675" s="4" t="str">
        <f>VLOOKUP(A675,'ESO zone names'!$A$2:$F$9999,5,FALSE)</f>
        <v>The Crystal Tower</v>
      </c>
      <c r="F675" s="4" t="str">
        <f>VLOOKUP(A675,'ESO zone names'!$A$2:$F$9999,6,FALSE)</f>
        <v>Tour de cristal</v>
      </c>
      <c r="G675" s="3" t="e">
        <f t="array" ref="G675">IF(OR(EXACT(A675,VALUE('ESO Dungeon constants'!$I$3:$I$100))),"X","")</f>
        <v>#VALUE!</v>
      </c>
      <c r="H675" s="3" t="str">
        <f t="shared" si="60"/>
        <v/>
      </c>
      <c r="I675" s="3" t="str">
        <f t="shared" si="61"/>
        <v>Sommersend</v>
      </c>
      <c r="J675" s="3" t="str">
        <f t="shared" si="62"/>
        <v>Summerset</v>
      </c>
      <c r="K675" s="3" t="str">
        <f t="shared" si="63"/>
        <v>Le Couchant</v>
      </c>
      <c r="L675" s="25">
        <f t="shared" si="64"/>
        <v>1037</v>
      </c>
      <c r="M675" s="25">
        <f t="shared" si="65"/>
        <v>1011</v>
      </c>
    </row>
    <row r="676" spans="1:13" x14ac:dyDescent="0.25">
      <c r="A676" s="13">
        <v>1038</v>
      </c>
      <c r="B676" s="5">
        <v>674</v>
      </c>
      <c r="C676" s="5">
        <v>1011</v>
      </c>
      <c r="D676" s="4" t="str">
        <f>VLOOKUP(A676,'ESO zone names'!$A$2:$F$9999,4,FALSE)</f>
        <v>Rellenthil-Erdfall</v>
      </c>
      <c r="E676" s="4" t="str">
        <f>VLOOKUP(A676,'ESO zone names'!$A$2:$F$9999,5,FALSE)</f>
        <v>Rellenthil Sinkhole</v>
      </c>
      <c r="F676" s="4" t="str">
        <f>VLOOKUP(A676,'ESO zone names'!$A$2:$F$9999,6,FALSE)</f>
        <v>La doline de Rellenthil</v>
      </c>
      <c r="G676" s="3" t="e">
        <f t="array" ref="G676">IF(OR(EXACT(A676,VALUE('ESO Dungeon constants'!$I$3:$I$100))),"X","")</f>
        <v>#VALUE!</v>
      </c>
      <c r="H676" s="3" t="str">
        <f t="shared" si="60"/>
        <v/>
      </c>
      <c r="I676" s="3" t="str">
        <f t="shared" si="61"/>
        <v>Sommersend</v>
      </c>
      <c r="J676" s="3" t="str">
        <f t="shared" si="62"/>
        <v>Summerset</v>
      </c>
      <c r="K676" s="3" t="str">
        <f t="shared" si="63"/>
        <v>Le Couchant</v>
      </c>
      <c r="L676" s="25">
        <f t="shared" si="64"/>
        <v>1038</v>
      </c>
      <c r="M676" s="25">
        <f t="shared" si="65"/>
        <v>1011</v>
      </c>
    </row>
    <row r="677" spans="1:13" x14ac:dyDescent="0.25">
      <c r="A677" s="13">
        <v>1039</v>
      </c>
      <c r="B677" s="5">
        <v>675</v>
      </c>
      <c r="C677" s="5">
        <v>1011</v>
      </c>
      <c r="D677" s="4" t="str">
        <f>VLOOKUP(A677,'ESO zone names'!$A$2:$F$9999,4,FALSE)</f>
        <v>Psijik-Reliktgewölbe</v>
      </c>
      <c r="E677" s="4" t="str">
        <f>VLOOKUP(A677,'ESO zone names'!$A$2:$F$9999,5,FALSE)</f>
        <v>Psijic Relic Vaults</v>
      </c>
      <c r="F677" s="4" t="str">
        <f>VLOOKUP(A677,'ESO zone names'!$A$2:$F$9999,6,FALSE)</f>
        <v>Les salles des reliques psijiques</v>
      </c>
      <c r="G677" s="3" t="e">
        <f t="array" ref="G677">IF(OR(EXACT(A677,VALUE('ESO Dungeon constants'!$I$3:$I$100))),"X","")</f>
        <v>#VALUE!</v>
      </c>
      <c r="H677" s="3" t="str">
        <f t="shared" si="60"/>
        <v/>
      </c>
      <c r="I677" s="3" t="str">
        <f t="shared" si="61"/>
        <v>Sommersend</v>
      </c>
      <c r="J677" s="3" t="str">
        <f t="shared" si="62"/>
        <v>Summerset</v>
      </c>
      <c r="K677" s="3" t="str">
        <f t="shared" si="63"/>
        <v>Le Couchant</v>
      </c>
      <c r="L677" s="25">
        <f t="shared" si="64"/>
        <v>1039</v>
      </c>
      <c r="M677" s="25">
        <f t="shared" si="65"/>
        <v>1011</v>
      </c>
    </row>
    <row r="678" spans="1:13" x14ac:dyDescent="0.25">
      <c r="A678" s="13">
        <v>1040</v>
      </c>
      <c r="B678" s="5">
        <v>676</v>
      </c>
      <c r="C678" s="5">
        <v>1011</v>
      </c>
      <c r="D678" s="4" t="str">
        <f>VLOOKUP(A678,'ESO zone names'!$A$2:$F$9999,4,FALSE)</f>
        <v>Immergrau</v>
      </c>
      <c r="E678" s="4" t="str">
        <f>VLOOKUP(A678,'ESO zone names'!$A$2:$F$9999,5,FALSE)</f>
        <v>Evergloam</v>
      </c>
      <c r="F678" s="4" t="str">
        <f>VLOOKUP(A678,'ESO zone names'!$A$2:$F$9999,6,FALSE)</f>
        <v>Le Crépuscule éternel</v>
      </c>
      <c r="G678" s="3" t="e">
        <f t="array" ref="G678">IF(OR(EXACT(A678,VALUE('ESO Dungeon constants'!$I$3:$I$100))),"X","")</f>
        <v>#VALUE!</v>
      </c>
      <c r="H678" s="3" t="str">
        <f t="shared" si="60"/>
        <v/>
      </c>
      <c r="I678" s="3" t="str">
        <f t="shared" si="61"/>
        <v>Sommersend</v>
      </c>
      <c r="J678" s="3" t="str">
        <f t="shared" si="62"/>
        <v>Summerset</v>
      </c>
      <c r="K678" s="3" t="str">
        <f t="shared" si="63"/>
        <v>Le Couchant</v>
      </c>
      <c r="L678" s="25">
        <f t="shared" si="64"/>
        <v>1040</v>
      </c>
      <c r="M678" s="25">
        <f t="shared" si="65"/>
        <v>1011</v>
      </c>
    </row>
    <row r="679" spans="1:13" x14ac:dyDescent="0.25">
      <c r="A679" s="13">
        <v>1042</v>
      </c>
      <c r="B679" s="5">
        <v>677</v>
      </c>
      <c r="C679" s="5">
        <v>684</v>
      </c>
      <c r="D679" s="4" t="str">
        <f>VLOOKUP(A679,'ESO zone names'!$A$2:$F$9999,4,FALSE)</f>
        <v>Der Gipfel des Ausgestoßenen</v>
      </c>
      <c r="E679" s="4" t="str">
        <f>VLOOKUP(A679,'ESO zone names'!$A$2:$F$9999,5,FALSE)</f>
        <v>Pariah's Pinnacle</v>
      </c>
      <c r="F679" s="4" t="str">
        <f>VLOOKUP(A679,'ESO zone names'!$A$2:$F$9999,6,FALSE)</f>
        <v>Pinacle du paria</v>
      </c>
      <c r="G679" s="3" t="e">
        <f t="array" ref="G679">IF(OR(EXACT(A679,VALUE('ESO Dungeon constants'!$I$3:$I$100))),"X","")</f>
        <v>#VALUE!</v>
      </c>
      <c r="H679" s="3" t="str">
        <f t="shared" si="60"/>
        <v/>
      </c>
      <c r="I679" s="3" t="str">
        <f t="shared" si="61"/>
        <v>Wrothgar</v>
      </c>
      <c r="J679" s="3" t="str">
        <f t="shared" si="62"/>
        <v>Wrothgar</v>
      </c>
      <c r="K679" s="3" t="str">
        <f t="shared" si="63"/>
        <v>Wrothgar</v>
      </c>
      <c r="L679" s="25">
        <f t="shared" si="64"/>
        <v>1042</v>
      </c>
      <c r="M679" s="25">
        <f t="shared" si="65"/>
        <v>684</v>
      </c>
    </row>
    <row r="680" spans="1:13" x14ac:dyDescent="0.25">
      <c r="A680" s="13">
        <v>1043</v>
      </c>
      <c r="B680" s="5">
        <v>678</v>
      </c>
      <c r="C680" s="5">
        <v>980</v>
      </c>
      <c r="D680" s="4" t="str">
        <f>VLOOKUP(A680,'ESO zone names'!$A$2:$F$9999,4,FALSE)</f>
        <v>Das erste Sphäratorium</v>
      </c>
      <c r="E680" s="4" t="str">
        <f>VLOOKUP(A680,'ESO zone names'!$A$2:$F$9999,5,FALSE)</f>
        <v>The Orbservatory Prior</v>
      </c>
      <c r="F680" s="4" t="str">
        <f>VLOOKUP(A680,'ESO zone names'!$A$2:$F$9999,6,FALSE)</f>
        <v>L'Observatoire antérieur</v>
      </c>
      <c r="G680" s="3" t="e">
        <f t="array" ref="G680">IF(OR(EXACT(A680,VALUE('ESO Dungeon constants'!$I$3:$I$100))),"X","")</f>
        <v>#VALUE!</v>
      </c>
      <c r="H680" s="3" t="str">
        <f t="shared" si="60"/>
        <v/>
      </c>
      <c r="I680" s="3" t="str">
        <f t="shared" si="61"/>
        <v>Die Stadt der Uhrwerke</v>
      </c>
      <c r="J680" s="3" t="str">
        <f t="shared" si="62"/>
        <v>Clockwork City</v>
      </c>
      <c r="K680" s="3" t="str">
        <f t="shared" si="63"/>
        <v>La Cité mécanique</v>
      </c>
      <c r="L680" s="25">
        <f t="shared" si="64"/>
        <v>1043</v>
      </c>
      <c r="M680" s="25">
        <f t="shared" si="65"/>
        <v>980</v>
      </c>
    </row>
    <row r="681" spans="1:13" x14ac:dyDescent="0.25">
      <c r="A681" s="13">
        <v>1044</v>
      </c>
      <c r="B681" s="5">
        <v>679</v>
      </c>
      <c r="C681" s="5">
        <v>823</v>
      </c>
      <c r="D681" s="4" t="str">
        <f>VLOOKUP(A681,'ESO zone names'!$A$2:$F$9999,4,FALSE)</f>
        <v>Ehemalige Freistatt</v>
      </c>
      <c r="E681" s="4" t="str">
        <f>VLOOKUP(A681,'ESO zone names'!$A$2:$F$9999,5,FALSE)</f>
        <v>The Erstwhile Sanctuary</v>
      </c>
      <c r="F681" s="4" t="str">
        <f>VLOOKUP(A681,'ESO zone names'!$A$2:$F$9999,6,FALSE)</f>
        <v>Le Sanctuaire d'Antan</v>
      </c>
      <c r="G681" s="3" t="e">
        <f t="array" ref="G681">IF(OR(EXACT(A681,VALUE('ESO Dungeon constants'!$I$3:$I$100))),"X","")</f>
        <v>#VALUE!</v>
      </c>
      <c r="H681" s="3" t="str">
        <f t="shared" si="60"/>
        <v/>
      </c>
      <c r="I681" s="3" t="str">
        <f t="shared" si="61"/>
        <v>Die Goldküste</v>
      </c>
      <c r="J681" s="3" t="str">
        <f t="shared" si="62"/>
        <v>Gold Coast</v>
      </c>
      <c r="K681" s="3" t="str">
        <f t="shared" si="63"/>
        <v>La Côte d'or</v>
      </c>
      <c r="L681" s="25">
        <f t="shared" si="64"/>
        <v>1044</v>
      </c>
      <c r="M681" s="25">
        <f t="shared" si="65"/>
        <v>823</v>
      </c>
    </row>
    <row r="682" spans="1:13" x14ac:dyDescent="0.25">
      <c r="A682" s="13">
        <v>1045</v>
      </c>
      <c r="B682" s="5">
        <v>680</v>
      </c>
      <c r="C682" s="5">
        <v>816</v>
      </c>
      <c r="D682" s="4" t="str">
        <f>VLOOKUP(A682,'ESO zone names'!$A$2:$F$9999,4,FALSE)</f>
        <v>Der prinzliche Dämmerlichtpalast</v>
      </c>
      <c r="E682" s="4" t="str">
        <f>VLOOKUP(A682,'ESO zone names'!$A$2:$F$9999,5,FALSE)</f>
        <v>Princely Dawnlight Palace</v>
      </c>
      <c r="F682" s="4" t="str">
        <f>VLOOKUP(A682,'ESO zone names'!$A$2:$F$9999,6,FALSE)</f>
        <v>Palais princier d'Aubéclat</v>
      </c>
      <c r="G682" s="3" t="e">
        <f t="array" ref="G682">IF(OR(EXACT(A682,VALUE('ESO Dungeon constants'!$I$3:$I$100))),"X","")</f>
        <v>#VALUE!</v>
      </c>
      <c r="H682" s="3" t="str">
        <f t="shared" si="60"/>
        <v/>
      </c>
      <c r="I682" s="3" t="str">
        <f t="shared" si="61"/>
        <v>Hews Fluch</v>
      </c>
      <c r="J682" s="3" t="str">
        <f t="shared" si="62"/>
        <v>Hew's Bane</v>
      </c>
      <c r="K682" s="3" t="str">
        <f t="shared" si="63"/>
        <v>Le Trépas des Cognées</v>
      </c>
      <c r="L682" s="25">
        <f t="shared" si="64"/>
        <v>1045</v>
      </c>
      <c r="M682" s="25">
        <f t="shared" si="65"/>
        <v>816</v>
      </c>
    </row>
    <row r="683" spans="1:13" x14ac:dyDescent="0.25">
      <c r="A683" s="13">
        <v>1046</v>
      </c>
      <c r="B683" s="5">
        <v>681</v>
      </c>
      <c r="C683" s="5">
        <v>1011</v>
      </c>
      <c r="D683" s="4" t="str">
        <f>VLOOKUP(A683,'ESO zone names'!$A$2:$F$9999,4,FALSE)</f>
        <v>Die Salzbrisenhöhle</v>
      </c>
      <c r="E683" s="4" t="str">
        <f>VLOOKUP(A683,'ESO zone names'!$A$2:$F$9999,5,FALSE)</f>
        <v>Saltbreeze Cave</v>
      </c>
      <c r="F683" s="4" t="str">
        <f>VLOOKUP(A683,'ESO zone names'!$A$2:$F$9999,6,FALSE)</f>
        <v>La caverne de Sale-embruns</v>
      </c>
      <c r="G683" s="3" t="e">
        <f t="array" ref="G683">IF(OR(EXACT(A683,VALUE('ESO Dungeon constants'!$I$3:$I$100))),"X","")</f>
        <v>#VALUE!</v>
      </c>
      <c r="H683" s="3" t="str">
        <f t="shared" si="60"/>
        <v/>
      </c>
      <c r="I683" s="3" t="str">
        <f t="shared" si="61"/>
        <v>Sommersend</v>
      </c>
      <c r="J683" s="3" t="str">
        <f t="shared" si="62"/>
        <v>Summerset</v>
      </c>
      <c r="K683" s="3" t="str">
        <f t="shared" si="63"/>
        <v>Le Couchant</v>
      </c>
      <c r="L683" s="25">
        <f t="shared" si="64"/>
        <v>1046</v>
      </c>
      <c r="M683" s="25">
        <f t="shared" si="65"/>
        <v>1011</v>
      </c>
    </row>
    <row r="684" spans="1:13" x14ac:dyDescent="0.25">
      <c r="A684" s="13">
        <v>1047</v>
      </c>
      <c r="B684" s="5">
        <v>682</v>
      </c>
      <c r="C684" s="5">
        <v>1011</v>
      </c>
      <c r="D684" s="4" t="str">
        <f>VLOOKUP(A684,'ESO zone names'!$A$2:$F$9999,4,FALSE)</f>
        <v>Kloster der gleichmütigen Harmonie</v>
      </c>
      <c r="E684" s="4" t="str">
        <f>VLOOKUP(A684,'ESO zone names'!$A$2:$F$9999,5,FALSE)</f>
        <v>Monastery of Serene Harmony</v>
      </c>
      <c r="F684" s="4" t="str">
        <f>VLOOKUP(A684,'ESO zone names'!$A$2:$F$9999,6,FALSE)</f>
        <v>Monastère de l'harmonie sereine</v>
      </c>
      <c r="G684" s="3" t="e">
        <f t="array" ref="G684">IF(OR(EXACT(A684,VALUE('ESO Dungeon constants'!$I$3:$I$100))),"X","")</f>
        <v>#VALUE!</v>
      </c>
      <c r="H684" s="3" t="str">
        <f t="shared" si="60"/>
        <v/>
      </c>
      <c r="I684" s="3" t="str">
        <f t="shared" si="61"/>
        <v>Sommersend</v>
      </c>
      <c r="J684" s="3" t="str">
        <f t="shared" si="62"/>
        <v>Summerset</v>
      </c>
      <c r="K684" s="3" t="str">
        <f t="shared" si="63"/>
        <v>Le Couchant</v>
      </c>
      <c r="L684" s="25">
        <f t="shared" si="64"/>
        <v>1047</v>
      </c>
      <c r="M684" s="25">
        <f t="shared" si="65"/>
        <v>1011</v>
      </c>
    </row>
    <row r="685" spans="1:13" x14ac:dyDescent="0.25">
      <c r="A685" s="13">
        <v>1048</v>
      </c>
      <c r="B685" s="5">
        <v>683</v>
      </c>
      <c r="C685" s="5">
        <v>1011</v>
      </c>
      <c r="D685" s="4" t="str">
        <f>VLOOKUP(A685,'ESO zone names'!$A$2:$F$9999,4,FALSE)</f>
        <v>Der Königspalast von Alinor</v>
      </c>
      <c r="E685" s="4" t="str">
        <f>VLOOKUP(A685,'ESO zone names'!$A$2:$F$9999,5,FALSE)</f>
        <v>Alinor Royal Palace</v>
      </c>
      <c r="F685" s="4" t="str">
        <f>VLOOKUP(A685,'ESO zone names'!$A$2:$F$9999,6,FALSE)</f>
        <v>Palais royal d'Alinor</v>
      </c>
      <c r="G685" s="3" t="e">
        <f t="array" ref="G685">IF(OR(EXACT(A685,VALUE('ESO Dungeon constants'!$I$3:$I$100))),"X","")</f>
        <v>#VALUE!</v>
      </c>
      <c r="H685" s="3" t="str">
        <f t="shared" si="60"/>
        <v/>
      </c>
      <c r="I685" s="3" t="str">
        <f t="shared" si="61"/>
        <v>Sommersend</v>
      </c>
      <c r="J685" s="3" t="str">
        <f t="shared" si="62"/>
        <v>Summerset</v>
      </c>
      <c r="K685" s="3" t="str">
        <f t="shared" si="63"/>
        <v>Le Couchant</v>
      </c>
      <c r="L685" s="25">
        <f t="shared" si="64"/>
        <v>1048</v>
      </c>
      <c r="M685" s="25">
        <f t="shared" si="65"/>
        <v>1011</v>
      </c>
    </row>
    <row r="686" spans="1:13" x14ac:dyDescent="0.25">
      <c r="A686" s="13">
        <v>1051</v>
      </c>
      <c r="B686" s="5">
        <v>684</v>
      </c>
      <c r="C686" s="5">
        <v>1011</v>
      </c>
      <c r="D686" s="4" t="str">
        <f>VLOOKUP(A686,'ESO zone names'!$A$2:$F$9999,4,FALSE)</f>
        <v>Wolkenruh</v>
      </c>
      <c r="E686" s="4" t="str">
        <f>VLOOKUP(A686,'ESO zone names'!$A$2:$F$9999,5,FALSE)</f>
        <v>Cloudrest</v>
      </c>
      <c r="F686" s="4" t="str">
        <f>VLOOKUP(A686,'ESO zone names'!$A$2:$F$9999,6,FALSE)</f>
        <v>Le Pas-des-Nuées</v>
      </c>
      <c r="G686" s="3" t="e">
        <f t="array" ref="G686">IF(OR(EXACT(A686,VALUE('ESO Dungeon constants'!$I$3:$I$100))),"X","")</f>
        <v>#VALUE!</v>
      </c>
      <c r="H686" s="3" t="str">
        <f t="shared" si="60"/>
        <v/>
      </c>
      <c r="I686" s="3" t="str">
        <f t="shared" si="61"/>
        <v>Sommersend</v>
      </c>
      <c r="J686" s="3" t="str">
        <f t="shared" si="62"/>
        <v>Summerset</v>
      </c>
      <c r="K686" s="3" t="str">
        <f t="shared" si="63"/>
        <v>Le Couchant</v>
      </c>
      <c r="L686" s="25">
        <f t="shared" si="64"/>
        <v>1051</v>
      </c>
      <c r="M686" s="25">
        <f t="shared" si="65"/>
        <v>1011</v>
      </c>
    </row>
    <row r="687" spans="1:13" x14ac:dyDescent="0.25">
      <c r="A687" s="13">
        <v>1052</v>
      </c>
      <c r="B687" s="5">
        <v>685</v>
      </c>
      <c r="C687" s="5">
        <v>382</v>
      </c>
      <c r="D687" s="4" t="str">
        <f>VLOOKUP(A687,'ESO zone names'!$A$2:$F$9999,4,FALSE)</f>
        <v>Die Mondjägerfeste</v>
      </c>
      <c r="E687" s="4" t="str">
        <f>VLOOKUP(A687,'ESO zone names'!$A$2:$F$9999,5,FALSE)</f>
        <v>Moon Hunter Keep</v>
      </c>
      <c r="F687" s="4" t="str">
        <f>VLOOKUP(A687,'ESO zone names'!$A$2:$F$9999,6,FALSE)</f>
        <v>Le Fort du Chasseur lunaire</v>
      </c>
      <c r="G687" s="3" t="e">
        <f t="array" ref="G687">IF(OR(EXACT(A687,VALUE('ESO Dungeon constants'!$I$3:$I$100))),"X","")</f>
        <v>#VALUE!</v>
      </c>
      <c r="H687" s="3" t="str">
        <f t="shared" si="60"/>
        <v/>
      </c>
      <c r="I687" s="3" t="str">
        <f t="shared" si="61"/>
        <v>Schnittermark</v>
      </c>
      <c r="J687" s="3" t="str">
        <f t="shared" si="62"/>
        <v>Reaper's March</v>
      </c>
      <c r="K687" s="3" t="str">
        <f t="shared" si="63"/>
        <v>La marche de la Camarde</v>
      </c>
      <c r="L687" s="25">
        <f t="shared" si="64"/>
        <v>1052</v>
      </c>
      <c r="M687" s="25">
        <f t="shared" si="65"/>
        <v>382</v>
      </c>
    </row>
    <row r="688" spans="1:13" x14ac:dyDescent="0.25">
      <c r="A688" s="13">
        <v>1055</v>
      </c>
      <c r="B688" s="5">
        <v>686</v>
      </c>
      <c r="C688" s="5">
        <v>108</v>
      </c>
      <c r="D688" s="4" t="str">
        <f>VLOOKUP(A688,'ESO zone names'!$A$2:$F$9999,4,FALSE)</f>
        <v>Die Marsch der Aufopferung</v>
      </c>
      <c r="E688" s="4" t="str">
        <f>VLOOKUP(A688,'ESO zone names'!$A$2:$F$9999,5,FALSE)</f>
        <v>March of Sacrifices</v>
      </c>
      <c r="F688" s="4" t="str">
        <f>VLOOKUP(A688,'ESO zone names'!$A$2:$F$9999,6,FALSE)</f>
        <v>Procession des Sacrifiés</v>
      </c>
      <c r="G688" s="3" t="e">
        <f t="array" ref="G688">IF(OR(EXACT(A688,VALUE('ESO Dungeon constants'!$I$3:$I$100))),"X","")</f>
        <v>#VALUE!</v>
      </c>
      <c r="H688" s="3" t="str">
        <f t="shared" si="60"/>
        <v/>
      </c>
      <c r="I688" s="3" t="str">
        <f t="shared" si="61"/>
        <v>Grünschatten</v>
      </c>
      <c r="J688" s="3" t="str">
        <f t="shared" si="62"/>
        <v>Greenshade</v>
      </c>
      <c r="K688" s="3" t="str">
        <f t="shared" si="63"/>
        <v>Prasin</v>
      </c>
      <c r="L688" s="25">
        <f t="shared" si="64"/>
        <v>1055</v>
      </c>
      <c r="M688" s="25">
        <f t="shared" si="65"/>
        <v>108</v>
      </c>
    </row>
    <row r="689" spans="1:13" x14ac:dyDescent="0.25">
      <c r="A689" s="13">
        <v>1059</v>
      </c>
      <c r="B689" s="5">
        <v>687</v>
      </c>
      <c r="C689" s="5">
        <v>1011</v>
      </c>
      <c r="D689" s="4" t="str">
        <f>VLOOKUP(A689,'ESO zone names'!$A$2:$F$9999,4,FALSE)</f>
        <v>Die Mansarde im „Goldenen Greifen“</v>
      </c>
      <c r="E689" s="4" t="str">
        <f>VLOOKUP(A689,'ESO zone names'!$A$2:$F$9999,5,FALSE)</f>
        <v>Golden Gryphon Garret</v>
      </c>
      <c r="F689" s="4" t="str">
        <f>VLOOKUP(A689,'ESO zone names'!$A$2:$F$9999,6,FALSE)</f>
        <v>La Soupente du Griffon doré</v>
      </c>
      <c r="G689" s="3" t="e">
        <f t="array" ref="G689">IF(OR(EXACT(A689,VALUE('ESO Dungeon constants'!$I$3:$I$100))),"X","")</f>
        <v>#VALUE!</v>
      </c>
      <c r="H689" s="3" t="str">
        <f t="shared" si="60"/>
        <v/>
      </c>
      <c r="I689" s="3" t="str">
        <f t="shared" si="61"/>
        <v>Sommersend</v>
      </c>
      <c r="J689" s="3" t="str">
        <f t="shared" si="62"/>
        <v>Summerset</v>
      </c>
      <c r="K689" s="3" t="str">
        <f t="shared" si="63"/>
        <v>Le Couchant</v>
      </c>
      <c r="L689" s="25">
        <f t="shared" si="64"/>
        <v>1059</v>
      </c>
      <c r="M689" s="25">
        <f t="shared" si="65"/>
        <v>1011</v>
      </c>
    </row>
    <row r="690" spans="1:13" x14ac:dyDescent="0.25">
      <c r="A690" s="13">
        <v>1060</v>
      </c>
      <c r="B690" s="5">
        <v>688</v>
      </c>
      <c r="C690" s="5">
        <v>1011</v>
      </c>
      <c r="D690" s="4" t="str">
        <f>VLOOKUP(A690,'ESO zone names'!$A$2:$F$9999,4,FALSE)</f>
        <v>Alinor-Stadtgrathaus</v>
      </c>
      <c r="E690" s="4" t="str">
        <f>VLOOKUP(A690,'ESO zone names'!$A$2:$F$9999,5,FALSE)</f>
        <v>Alinor Crest Townhouse</v>
      </c>
      <c r="F690" s="4" t="str">
        <f>VLOOKUP(A690,'ESO zone names'!$A$2:$F$9999,6,FALSE)</f>
        <v>Le Manoir de la crête d'Alinor</v>
      </c>
      <c r="G690" s="3" t="e">
        <f t="array" ref="G690">IF(OR(EXACT(A690,VALUE('ESO Dungeon constants'!$I$3:$I$100))),"X","")</f>
        <v>#VALUE!</v>
      </c>
      <c r="H690" s="3" t="str">
        <f t="shared" si="60"/>
        <v/>
      </c>
      <c r="I690" s="3" t="str">
        <f t="shared" si="61"/>
        <v>Sommersend</v>
      </c>
      <c r="J690" s="3" t="str">
        <f t="shared" si="62"/>
        <v>Summerset</v>
      </c>
      <c r="K690" s="3" t="str">
        <f t="shared" si="63"/>
        <v>Le Couchant</v>
      </c>
      <c r="L690" s="25">
        <f t="shared" si="64"/>
        <v>1060</v>
      </c>
      <c r="M690" s="25">
        <f t="shared" si="65"/>
        <v>1011</v>
      </c>
    </row>
    <row r="691" spans="1:13" x14ac:dyDescent="0.25">
      <c r="A691" s="13">
        <v>1061</v>
      </c>
      <c r="B691" s="5">
        <v>689</v>
      </c>
      <c r="C691" s="5">
        <v>1011</v>
      </c>
      <c r="D691" s="4" t="str">
        <f>VLOOKUP(A691,'ESO zone names'!$A$2:$F$9999,4,FALSE)</f>
        <v>Kolossale aldmerische Grotte</v>
      </c>
      <c r="E691" s="4" t="str">
        <f>VLOOKUP(A691,'ESO zone names'!$A$2:$F$9999,5,FALSE)</f>
        <v>Colossal Aldmeri Grotto</v>
      </c>
      <c r="F691" s="4" t="str">
        <f>VLOOKUP(A691,'ESO zone names'!$A$2:$F$9999,6,FALSE)</f>
        <v>La Grotte aldmerie colossale</v>
      </c>
      <c r="G691" s="3" t="e">
        <f t="array" ref="G691">IF(OR(EXACT(A691,VALUE('ESO Dungeon constants'!$I$3:$I$100))),"X","")</f>
        <v>#VALUE!</v>
      </c>
      <c r="H691" s="3" t="str">
        <f t="shared" si="60"/>
        <v/>
      </c>
      <c r="I691" s="3" t="str">
        <f t="shared" si="61"/>
        <v>Sommersend</v>
      </c>
      <c r="J691" s="3" t="str">
        <f t="shared" si="62"/>
        <v>Summerset</v>
      </c>
      <c r="K691" s="3" t="str">
        <f t="shared" si="63"/>
        <v>Le Couchant</v>
      </c>
      <c r="L691" s="25">
        <f t="shared" si="64"/>
        <v>1061</v>
      </c>
      <c r="M691" s="25">
        <f t="shared" si="65"/>
        <v>1011</v>
      </c>
    </row>
    <row r="692" spans="1:13" x14ac:dyDescent="0.25">
      <c r="A692" s="13">
        <v>1063</v>
      </c>
      <c r="B692" s="5">
        <v>690</v>
      </c>
      <c r="C692" s="5">
        <v>1027</v>
      </c>
      <c r="D692" s="4" t="str">
        <f>VLOOKUP(A692,'ESO zone names'!$A$2:$F$9999,4,FALSE)</f>
        <v>Große Psijik-Villa</v>
      </c>
      <c r="E692" s="4" t="str">
        <f>VLOOKUP(A692,'ESO zone names'!$A$2:$F$9999,5,FALSE)</f>
        <v>Grand Psijic Villa</v>
      </c>
      <c r="F692" s="4" t="str">
        <f>VLOOKUP(A692,'ESO zone names'!$A$2:$F$9999,6,FALSE)</f>
        <v>La Grande villa psijique</v>
      </c>
      <c r="G692" s="3" t="e">
        <f t="array" ref="G692">IF(OR(EXACT(A692,VALUE('ESO Dungeon constants'!$I$3:$I$100))),"X","")</f>
        <v>#VALUE!</v>
      </c>
      <c r="H692" s="3" t="str">
        <f t="shared" si="60"/>
        <v/>
      </c>
      <c r="I692" s="3" t="str">
        <f t="shared" si="61"/>
        <v>Artaeum</v>
      </c>
      <c r="J692" s="3" t="str">
        <f t="shared" si="62"/>
        <v>Artaeum</v>
      </c>
      <c r="K692" s="3" t="str">
        <f t="shared" si="63"/>
        <v>Artæum</v>
      </c>
      <c r="L692" s="25">
        <f t="shared" si="64"/>
        <v>1063</v>
      </c>
      <c r="M692" s="25">
        <f t="shared" si="65"/>
        <v>1027</v>
      </c>
    </row>
    <row r="693" spans="1:13" x14ac:dyDescent="0.25">
      <c r="A693" s="13">
        <v>1064</v>
      </c>
      <c r="B693" s="5">
        <v>691</v>
      </c>
      <c r="C693" s="5">
        <v>103</v>
      </c>
      <c r="D693" s="4" t="str">
        <f>VLOOKUP(A693,'ESO zone names'!$A$2:$F$9999,4,FALSE)</f>
        <v>Die Lichtung des Jägers</v>
      </c>
      <c r="E693" s="4" t="str">
        <f>VLOOKUP(A693,'ESO zone names'!$A$2:$F$9999,5,FALSE)</f>
        <v>Hunter's Glade</v>
      </c>
      <c r="F693" s="4" t="str">
        <f>VLOOKUP(A693,'ESO zone names'!$A$2:$F$9999,6,FALSE)</f>
        <v>La Clairière du chasseur</v>
      </c>
      <c r="G693" s="3" t="e">
        <f t="array" ref="G693">IF(OR(EXACT(A693,VALUE('ESO Dungeon constants'!$I$3:$I$100))),"X","")</f>
        <v>#VALUE!</v>
      </c>
      <c r="H693" s="3" t="str">
        <f t="shared" si="60"/>
        <v/>
      </c>
      <c r="I693" s="3" t="str">
        <f t="shared" si="61"/>
        <v>Rift</v>
      </c>
      <c r="J693" s="3" t="str">
        <f t="shared" si="62"/>
        <v>The Rift</v>
      </c>
      <c r="K693" s="3" t="str">
        <f t="shared" si="63"/>
        <v>La Brèche</v>
      </c>
      <c r="L693" s="25">
        <f t="shared" si="64"/>
        <v>1064</v>
      </c>
      <c r="M693" s="25">
        <f t="shared" si="65"/>
        <v>103</v>
      </c>
    </row>
    <row r="694" spans="1:13" x14ac:dyDescent="0.25">
      <c r="A694" s="13">
        <v>1065</v>
      </c>
      <c r="B694" s="5">
        <v>692</v>
      </c>
      <c r="C694" s="5">
        <v>726</v>
      </c>
      <c r="D694" s="4" t="str">
        <f>VLOOKUP(A694,'ESO zone names'!$A$2:$F$9999,4,FALSE)</f>
        <v>Der Schandmoorsumpf</v>
      </c>
      <c r="E694" s="4" t="str">
        <f>VLOOKUP(A694,'ESO zone names'!$A$2:$F$9999,5,FALSE)</f>
        <v>Blight Bog Sump</v>
      </c>
      <c r="F694" s="4" t="str">
        <f>VLOOKUP(A694,'ESO zone names'!$A$2:$F$9999,6,FALSE)</f>
        <v>Puisard du Marais Pesteux</v>
      </c>
      <c r="G694" s="3" t="e">
        <f t="array" ref="G694">IF(OR(EXACT(A694,VALUE('ESO Dungeon constants'!$I$3:$I$100))),"X","")</f>
        <v>#VALUE!</v>
      </c>
      <c r="H694" s="3" t="str">
        <f t="shared" si="60"/>
        <v/>
      </c>
      <c r="I694" s="3" t="str">
        <f t="shared" si="61"/>
        <v>Trübmoor</v>
      </c>
      <c r="J694" s="3" t="str">
        <f t="shared" si="62"/>
        <v>Murkmire</v>
      </c>
      <c r="K694" s="3" t="str">
        <f t="shared" si="63"/>
        <v>Tourbevase</v>
      </c>
      <c r="L694" s="25">
        <f t="shared" si="64"/>
        <v>1065</v>
      </c>
      <c r="M694" s="25">
        <f t="shared" si="65"/>
        <v>726</v>
      </c>
    </row>
    <row r="695" spans="1:13" x14ac:dyDescent="0.25">
      <c r="A695" s="13">
        <v>1066</v>
      </c>
      <c r="B695" s="5">
        <v>693</v>
      </c>
      <c r="C695" s="5">
        <v>726</v>
      </c>
      <c r="D695" s="4" t="str">
        <f>VLOOKUP(A695,'ESO zone names'!$A$2:$F$9999,4,FALSE)</f>
        <v>Die Tsofeerkaverne</v>
      </c>
      <c r="E695" s="4" t="str">
        <f>VLOOKUP(A695,'ESO zone names'!$A$2:$F$9999,5,FALSE)</f>
        <v>Tsofeer Cavern</v>
      </c>
      <c r="F695" s="4" t="str">
        <f>VLOOKUP(A695,'ESO zone names'!$A$2:$F$9999,6,FALSE)</f>
        <v>La caverne de Tsofeer</v>
      </c>
      <c r="G695" s="3" t="e">
        <f t="array" ref="G695">IF(OR(EXACT(A695,VALUE('ESO Dungeon constants'!$I$3:$I$100))),"X","")</f>
        <v>#VALUE!</v>
      </c>
      <c r="H695" s="3" t="str">
        <f t="shared" si="60"/>
        <v/>
      </c>
      <c r="I695" s="3" t="str">
        <f t="shared" si="61"/>
        <v>Trübmoor</v>
      </c>
      <c r="J695" s="3" t="str">
        <f t="shared" si="62"/>
        <v>Murkmire</v>
      </c>
      <c r="K695" s="3" t="str">
        <f t="shared" si="63"/>
        <v>Tourbevase</v>
      </c>
      <c r="L695" s="25">
        <f t="shared" si="64"/>
        <v>1066</v>
      </c>
      <c r="M695" s="25">
        <f t="shared" si="65"/>
        <v>726</v>
      </c>
    </row>
    <row r="696" spans="1:13" x14ac:dyDescent="0.25">
      <c r="A696" s="13">
        <v>1067</v>
      </c>
      <c r="B696" s="5">
        <v>694</v>
      </c>
      <c r="C696" s="5">
        <v>726</v>
      </c>
      <c r="D696" s="4" t="str">
        <f>VLOOKUP(A696,'ESO zone names'!$A$2:$F$9999,4,FALSE)</f>
        <v>Das Traumnest</v>
      </c>
      <c r="E696" s="4" t="str">
        <f>VLOOKUP(A696,'ESO zone names'!$A$2:$F$9999,5,FALSE)</f>
        <v>The Dreaming Nest</v>
      </c>
      <c r="F696" s="4" t="str">
        <f>VLOOKUP(A696,'ESO zone names'!$A$2:$F$9999,6,FALSE)</f>
        <v>Le Nid onirique</v>
      </c>
      <c r="G696" s="3" t="e">
        <f t="array" ref="G696">IF(OR(EXACT(A696,VALUE('ESO Dungeon constants'!$I$3:$I$100))),"X","")</f>
        <v>#VALUE!</v>
      </c>
      <c r="H696" s="3" t="str">
        <f t="shared" si="60"/>
        <v/>
      </c>
      <c r="I696" s="3" t="str">
        <f t="shared" si="61"/>
        <v>Trübmoor</v>
      </c>
      <c r="J696" s="3" t="str">
        <f t="shared" si="62"/>
        <v>Murkmire</v>
      </c>
      <c r="K696" s="3" t="str">
        <f t="shared" si="63"/>
        <v>Tourbevase</v>
      </c>
      <c r="L696" s="25">
        <f t="shared" si="64"/>
        <v>1067</v>
      </c>
      <c r="M696" s="25">
        <f t="shared" si="65"/>
        <v>726</v>
      </c>
    </row>
    <row r="697" spans="1:13" x14ac:dyDescent="0.25">
      <c r="A697" s="13">
        <v>1068</v>
      </c>
      <c r="B697" s="5">
        <v>695</v>
      </c>
      <c r="C697" s="5">
        <v>726</v>
      </c>
      <c r="D697" s="4" t="str">
        <f>VLOOKUP(A697,'ESO zone names'!$A$2:$F$9999,4,FALSE)</f>
        <v>Die Ixtaxh-Xanmeer</v>
      </c>
      <c r="E697" s="4" t="str">
        <f>VLOOKUP(A697,'ESO zone names'!$A$2:$F$9999,5,FALSE)</f>
        <v>Ixtaxh Xanmeer</v>
      </c>
      <c r="F697" s="4" t="str">
        <f>VLOOKUP(A697,'ESO zone names'!$A$2:$F$9999,6,FALSE)</f>
        <v>Le xanmeer d'Ixtaxh</v>
      </c>
      <c r="G697" s="3" t="e">
        <f t="array" ref="G697">IF(OR(EXACT(A697,VALUE('ESO Dungeon constants'!$I$3:$I$100))),"X","")</f>
        <v>#VALUE!</v>
      </c>
      <c r="H697" s="3" t="str">
        <f t="shared" si="60"/>
        <v/>
      </c>
      <c r="I697" s="3" t="str">
        <f t="shared" si="61"/>
        <v>Trübmoor</v>
      </c>
      <c r="J697" s="3" t="str">
        <f t="shared" si="62"/>
        <v>Murkmire</v>
      </c>
      <c r="K697" s="3" t="str">
        <f t="shared" si="63"/>
        <v>Tourbevase</v>
      </c>
      <c r="L697" s="25">
        <f t="shared" si="64"/>
        <v>1068</v>
      </c>
      <c r="M697" s="25">
        <f t="shared" si="65"/>
        <v>726</v>
      </c>
    </row>
    <row r="698" spans="1:13" x14ac:dyDescent="0.25">
      <c r="A698" s="13">
        <v>1069</v>
      </c>
      <c r="B698" s="5">
        <v>696</v>
      </c>
      <c r="C698" s="5">
        <v>726</v>
      </c>
      <c r="D698" s="4" t="str">
        <f>VLOOKUP(A698,'ESO zone names'!$A$2:$F$9999,4,FALSE)</f>
        <v>Das Grabmal von Viele-Speere</v>
      </c>
      <c r="E698" s="4" t="str">
        <f>VLOOKUP(A698,'ESO zone names'!$A$2:$F$9999,5,FALSE)</f>
        <v>Tomb of Many Spears</v>
      </c>
      <c r="F698" s="4" t="str">
        <f>VLOOKUP(A698,'ESO zone names'!$A$2:$F$9999,6,FALSE)</f>
        <v>Le tombeau des Maintes-Lances</v>
      </c>
      <c r="G698" s="3" t="e">
        <f t="array" ref="G698">IF(OR(EXACT(A698,VALUE('ESO Dungeon constants'!$I$3:$I$100))),"X","")</f>
        <v>#VALUE!</v>
      </c>
      <c r="H698" s="3" t="str">
        <f t="shared" si="60"/>
        <v/>
      </c>
      <c r="I698" s="3" t="str">
        <f t="shared" si="61"/>
        <v>Trübmoor</v>
      </c>
      <c r="J698" s="3" t="str">
        <f t="shared" si="62"/>
        <v>Murkmire</v>
      </c>
      <c r="K698" s="3" t="str">
        <f t="shared" si="63"/>
        <v>Tourbevase</v>
      </c>
      <c r="L698" s="25">
        <f t="shared" si="64"/>
        <v>1069</v>
      </c>
      <c r="M698" s="25">
        <f t="shared" si="65"/>
        <v>726</v>
      </c>
    </row>
    <row r="699" spans="1:13" x14ac:dyDescent="0.25">
      <c r="A699" s="13">
        <v>1070</v>
      </c>
      <c r="B699" s="5">
        <v>697</v>
      </c>
      <c r="C699" s="5">
        <v>726</v>
      </c>
      <c r="D699" s="4" t="str">
        <f>VLOOKUP(A699,'ESO zone names'!$A$2:$F$9999,4,FALSE)</f>
        <v>Der Lilmoth-Unterschlupf</v>
      </c>
      <c r="E699" s="4" t="str">
        <f>VLOOKUP(A699,'ESO zone names'!$A$2:$F$9999,5,FALSE)</f>
        <v>Lilmoth Outlaws Refuge</v>
      </c>
      <c r="F699" s="4" t="str">
        <f>VLOOKUP(A699,'ESO zone names'!$A$2:$F$9999,6,FALSE)</f>
        <v>Le refuge de hors-la-loi de Lilmoth</v>
      </c>
      <c r="G699" s="3" t="e">
        <f t="array" ref="G699">IF(OR(EXACT(A699,VALUE('ESO Dungeon constants'!$I$3:$I$100))),"X","")</f>
        <v>#VALUE!</v>
      </c>
      <c r="H699" s="3" t="str">
        <f t="shared" si="60"/>
        <v/>
      </c>
      <c r="I699" s="3" t="str">
        <f t="shared" si="61"/>
        <v>Trübmoor</v>
      </c>
      <c r="J699" s="3" t="str">
        <f t="shared" si="62"/>
        <v>Murkmire</v>
      </c>
      <c r="K699" s="3" t="str">
        <f t="shared" si="63"/>
        <v>Tourbevase</v>
      </c>
      <c r="L699" s="25">
        <f t="shared" si="64"/>
        <v>1070</v>
      </c>
      <c r="M699" s="25">
        <f t="shared" si="65"/>
        <v>726</v>
      </c>
    </row>
    <row r="700" spans="1:13" x14ac:dyDescent="0.25">
      <c r="A700" s="13">
        <v>1071</v>
      </c>
      <c r="B700" s="5">
        <v>698</v>
      </c>
      <c r="C700" s="5">
        <v>726</v>
      </c>
      <c r="D700" s="4" t="str">
        <f>VLOOKUP(A700,'ESO zone names'!$A$2:$F$9999,4,FALSE)</f>
        <v>Xul-Thuxis</v>
      </c>
      <c r="E700" s="4" t="str">
        <f>VLOOKUP(A700,'ESO zone names'!$A$2:$F$9999,5,FALSE)</f>
        <v>Xul-Thuxis</v>
      </c>
      <c r="F700" s="4" t="str">
        <f>VLOOKUP(A700,'ESO zone names'!$A$2:$F$9999,6,FALSE)</f>
        <v>Xul-Thuxis</v>
      </c>
      <c r="G700" s="3" t="e">
        <f t="array" ref="G700">IF(OR(EXACT(A700,VALUE('ESO Dungeon constants'!$I$3:$I$100))),"X","")</f>
        <v>#VALUE!</v>
      </c>
      <c r="H700" s="3" t="str">
        <f t="shared" si="60"/>
        <v/>
      </c>
      <c r="I700" s="3" t="str">
        <f t="shared" si="61"/>
        <v>Trübmoor</v>
      </c>
      <c r="J700" s="3" t="str">
        <f t="shared" si="62"/>
        <v>Murkmire</v>
      </c>
      <c r="K700" s="3" t="str">
        <f t="shared" si="63"/>
        <v>Tourbevase</v>
      </c>
      <c r="L700" s="25">
        <f t="shared" si="64"/>
        <v>1071</v>
      </c>
      <c r="M700" s="25">
        <f t="shared" si="65"/>
        <v>726</v>
      </c>
    </row>
    <row r="701" spans="1:13" x14ac:dyDescent="0.25">
      <c r="A701" s="13">
        <v>1072</v>
      </c>
      <c r="B701" s="5">
        <v>699</v>
      </c>
      <c r="C701" s="5">
        <v>117</v>
      </c>
      <c r="D701" s="4" t="str">
        <f>VLOOKUP(A701,'ESO zone names'!$A$2:$F$9999,4,FALSE)</f>
        <v>Norg-Tzel</v>
      </c>
      <c r="E701" s="4" t="str">
        <f>VLOOKUP(A701,'ESO zone names'!$A$2:$F$9999,5,FALSE)</f>
        <v>Norg-Tzel</v>
      </c>
      <c r="F701" s="4" t="str">
        <f>VLOOKUP(A701,'ESO zone names'!$A$2:$F$9999,6,FALSE)</f>
        <v>Norg-Tzel</v>
      </c>
      <c r="G701" s="3" t="e">
        <f t="array" ref="G701">IF(OR(EXACT(A701,VALUE('ESO Dungeon constants'!$I$3:$I$100))),"X","")</f>
        <v>#VALUE!</v>
      </c>
      <c r="H701" s="3" t="str">
        <f t="shared" si="60"/>
        <v/>
      </c>
      <c r="I701" s="3" t="str">
        <f t="shared" si="61"/>
        <v>Schattenfenn</v>
      </c>
      <c r="J701" s="3" t="str">
        <f t="shared" si="62"/>
        <v>Shadowfen</v>
      </c>
      <c r="K701" s="3" t="str">
        <f t="shared" si="63"/>
        <v>Fangeombre</v>
      </c>
      <c r="L701" s="25">
        <f t="shared" si="64"/>
        <v>1072</v>
      </c>
      <c r="M701" s="25">
        <f t="shared" si="65"/>
        <v>117</v>
      </c>
    </row>
    <row r="702" spans="1:13" x14ac:dyDescent="0.25">
      <c r="A702" s="13">
        <v>1073</v>
      </c>
      <c r="B702" s="5">
        <v>700</v>
      </c>
      <c r="C702" s="5">
        <v>726</v>
      </c>
      <c r="D702" s="4" t="str">
        <f>VLOOKUP(A702,'ESO zone names'!$A$2:$F$9999,4,FALSE)</f>
        <v>Die Zähne von Sithis</v>
      </c>
      <c r="E702" s="4" t="str">
        <f>VLOOKUP(A702,'ESO zone names'!$A$2:$F$9999,5,FALSE)</f>
        <v>Teeth of Sithis</v>
      </c>
      <c r="F702" s="4" t="str">
        <f>VLOOKUP(A702,'ESO zone names'!$A$2:$F$9999,6,FALSE)</f>
        <v>Les Dents de Sithis</v>
      </c>
      <c r="G702" s="3" t="e">
        <f t="array" ref="G702">IF(OR(EXACT(A702,VALUE('ESO Dungeon constants'!$I$3:$I$100))),"X","")</f>
        <v>#VALUE!</v>
      </c>
      <c r="H702" s="3" t="str">
        <f t="shared" si="60"/>
        <v/>
      </c>
      <c r="I702" s="3" t="str">
        <f t="shared" si="61"/>
        <v>Trübmoor</v>
      </c>
      <c r="J702" s="3" t="str">
        <f t="shared" si="62"/>
        <v>Murkmire</v>
      </c>
      <c r="K702" s="3" t="str">
        <f t="shared" si="63"/>
        <v>Tourbevase</v>
      </c>
      <c r="L702" s="25">
        <f t="shared" si="64"/>
        <v>1073</v>
      </c>
      <c r="M702" s="25">
        <f t="shared" si="65"/>
        <v>726</v>
      </c>
    </row>
    <row r="703" spans="1:13" x14ac:dyDescent="0.25">
      <c r="A703" s="13">
        <v>1074</v>
      </c>
      <c r="B703" s="5">
        <v>701</v>
      </c>
      <c r="C703" s="5">
        <v>41</v>
      </c>
      <c r="D703" s="4" t="str">
        <f>VLOOKUP(A703,'ESO zone names'!$A$2:$F$9999,4,FALSE)</f>
        <v>Die Sonnenlose Senke</v>
      </c>
      <c r="E703" s="4" t="str">
        <f>VLOOKUP(A703,'ESO zone names'!$A$2:$F$9999,5,FALSE)</f>
        <v>The Sunless Hollow</v>
      </c>
      <c r="F703" s="4" t="str">
        <f>VLOOKUP(A703,'ESO zone names'!$A$2:$F$9999,6,FALSE)</f>
        <v>Le Creux sans soleil</v>
      </c>
      <c r="G703" s="3" t="e">
        <f t="array" ref="G703">IF(OR(EXACT(A703,VALUE('ESO Dungeon constants'!$I$3:$I$100))),"X","")</f>
        <v>#VALUE!</v>
      </c>
      <c r="H703" s="3" t="str">
        <f t="shared" si="60"/>
        <v/>
      </c>
      <c r="I703" s="3" t="str">
        <f t="shared" si="61"/>
        <v>Steinfälle</v>
      </c>
      <c r="J703" s="3" t="str">
        <f t="shared" si="62"/>
        <v>Stonefalls</v>
      </c>
      <c r="K703" s="3" t="str">
        <f t="shared" si="63"/>
        <v>Les Éboulis</v>
      </c>
      <c r="L703" s="25">
        <f t="shared" si="64"/>
        <v>1074</v>
      </c>
      <c r="M703" s="25">
        <f t="shared" si="65"/>
        <v>41</v>
      </c>
    </row>
    <row r="704" spans="1:13" x14ac:dyDescent="0.25">
      <c r="A704" s="13">
        <v>1075</v>
      </c>
      <c r="B704" s="5">
        <v>702</v>
      </c>
      <c r="C704" s="5">
        <v>381</v>
      </c>
      <c r="D704" s="4" t="str">
        <f>VLOOKUP(A704,'ESO zone names'!$A$2:$F$9999,4,FALSE)</f>
        <v>Die Sonnenlose Senke</v>
      </c>
      <c r="E704" s="4" t="str">
        <f>VLOOKUP(A704,'ESO zone names'!$A$2:$F$9999,5,FALSE)</f>
        <v>The Sunless Hollow</v>
      </c>
      <c r="F704" s="4" t="str">
        <f>VLOOKUP(A704,'ESO zone names'!$A$2:$F$9999,6,FALSE)</f>
        <v>Le Creux sans soleil</v>
      </c>
      <c r="G704" s="3" t="e">
        <f t="array" ref="G704">IF(OR(EXACT(A704,VALUE('ESO Dungeon constants'!$I$3:$I$100))),"X","")</f>
        <v>#VALUE!</v>
      </c>
      <c r="H704" s="3" t="str">
        <f t="shared" si="60"/>
        <v/>
      </c>
      <c r="I704" s="3" t="str">
        <f t="shared" si="61"/>
        <v>Auridon</v>
      </c>
      <c r="J704" s="3" t="str">
        <f t="shared" si="62"/>
        <v>Auridon</v>
      </c>
      <c r="K704" s="3" t="str">
        <f t="shared" si="63"/>
        <v>Auridia</v>
      </c>
      <c r="L704" s="25">
        <f t="shared" si="64"/>
        <v>1075</v>
      </c>
      <c r="M704" s="25">
        <f t="shared" si="65"/>
        <v>381</v>
      </c>
    </row>
    <row r="705" spans="1:13" x14ac:dyDescent="0.25">
      <c r="A705" s="13">
        <v>1076</v>
      </c>
      <c r="B705" s="5">
        <v>703</v>
      </c>
      <c r="C705" s="5">
        <v>3</v>
      </c>
      <c r="D705" s="4" t="str">
        <f>VLOOKUP(A705,'ESO zone names'!$A$2:$F$9999,4,FALSE)</f>
        <v>Die Sonnenlose Senke</v>
      </c>
      <c r="E705" s="4" t="str">
        <f>VLOOKUP(A705,'ESO zone names'!$A$2:$F$9999,5,FALSE)</f>
        <v>The Sunless Hollow</v>
      </c>
      <c r="F705" s="4" t="str">
        <f>VLOOKUP(A705,'ESO zone names'!$A$2:$F$9999,6,FALSE)</f>
        <v>Le Creux sans soleil</v>
      </c>
      <c r="G705" s="3" t="e">
        <f t="array" ref="G705">IF(OR(EXACT(A705,VALUE('ESO Dungeon constants'!$I$3:$I$100))),"X","")</f>
        <v>#VALUE!</v>
      </c>
      <c r="H705" s="3" t="str">
        <f t="shared" si="60"/>
        <v/>
      </c>
      <c r="I705" s="3" t="str">
        <f t="shared" si="61"/>
        <v>Glenumbra</v>
      </c>
      <c r="J705" s="3" t="str">
        <f t="shared" si="62"/>
        <v>Glenumbra</v>
      </c>
      <c r="K705" s="3" t="str">
        <f t="shared" si="63"/>
        <v>La Glénumbrie</v>
      </c>
      <c r="L705" s="25">
        <f t="shared" si="64"/>
        <v>1076</v>
      </c>
      <c r="M705" s="25">
        <f t="shared" si="65"/>
        <v>3</v>
      </c>
    </row>
    <row r="706" spans="1:13" x14ac:dyDescent="0.25">
      <c r="A706" s="13">
        <v>1077</v>
      </c>
      <c r="B706" s="5">
        <v>704</v>
      </c>
      <c r="C706" s="5">
        <v>726</v>
      </c>
      <c r="D706" s="4" t="str">
        <f>VLOOKUP(A706,'ESO zone names'!$A$2:$F$9999,4,FALSE)</f>
        <v>Der Verschlungene Hain</v>
      </c>
      <c r="E706" s="4" t="str">
        <f>VLOOKUP(A706,'ESO zone names'!$A$2:$F$9999,5,FALSE)</f>
        <v>The Swallowed Grove</v>
      </c>
      <c r="F706" s="4" t="str">
        <f>VLOOKUP(A706,'ESO zone names'!$A$2:$F$9999,6,FALSE)</f>
        <v>Le bosquet avalé</v>
      </c>
      <c r="G706" s="3" t="e">
        <f t="array" ref="G706">IF(OR(EXACT(A706,VALUE('ESO Dungeon constants'!$I$3:$I$100))),"X","")</f>
        <v>#VALUE!</v>
      </c>
      <c r="H706" s="3" t="str">
        <f t="shared" si="60"/>
        <v/>
      </c>
      <c r="I706" s="3" t="str">
        <f t="shared" si="61"/>
        <v>Trübmoor</v>
      </c>
      <c r="J706" s="3" t="str">
        <f t="shared" si="62"/>
        <v>Murkmire</v>
      </c>
      <c r="K706" s="3" t="str">
        <f t="shared" si="63"/>
        <v>Tourbevase</v>
      </c>
      <c r="L706" s="25">
        <f t="shared" si="64"/>
        <v>1077</v>
      </c>
      <c r="M706" s="25">
        <f t="shared" si="65"/>
        <v>726</v>
      </c>
    </row>
    <row r="707" spans="1:13" x14ac:dyDescent="0.25">
      <c r="A707" s="13">
        <v>1078</v>
      </c>
      <c r="B707" s="5">
        <v>705</v>
      </c>
      <c r="C707" s="5">
        <v>726</v>
      </c>
      <c r="D707" s="4" t="str">
        <f>VLOOKUP(A707,'ESO zone names'!$A$2:$F$9999,4,FALSE)</f>
        <v>Residuum von Argon</v>
      </c>
      <c r="E707" s="4" t="str">
        <f>VLOOKUP(A707,'ESO zone names'!$A$2:$F$9999,5,FALSE)</f>
        <v>Remnant of Argon</v>
      </c>
      <c r="F707" s="4" t="str">
        <f>VLOOKUP(A707,'ESO zone names'!$A$2:$F$9999,6,FALSE)</f>
        <v>Le Vestige d'Argon</v>
      </c>
      <c r="G707" s="3" t="e">
        <f t="array" ref="G707">IF(OR(EXACT(A707,VALUE('ESO Dungeon constants'!$I$3:$I$100))),"X","")</f>
        <v>#VALUE!</v>
      </c>
      <c r="H707" s="3" t="str">
        <f t="shared" si="60"/>
        <v/>
      </c>
      <c r="I707" s="3" t="str">
        <f t="shared" si="61"/>
        <v>Trübmoor</v>
      </c>
      <c r="J707" s="3" t="str">
        <f t="shared" si="62"/>
        <v>Murkmire</v>
      </c>
      <c r="K707" s="3" t="str">
        <f t="shared" si="63"/>
        <v>Tourbevase</v>
      </c>
      <c r="L707" s="25">
        <f t="shared" si="64"/>
        <v>1078</v>
      </c>
      <c r="M707" s="25">
        <f t="shared" si="65"/>
        <v>726</v>
      </c>
    </row>
    <row r="708" spans="1:13" x14ac:dyDescent="0.25">
      <c r="A708" s="13">
        <v>1079</v>
      </c>
      <c r="B708" s="5">
        <v>706</v>
      </c>
      <c r="C708" s="5">
        <v>726</v>
      </c>
      <c r="D708" s="4" t="str">
        <f>VLOOKUP(A708,'ESO zone names'!$A$2:$F$9999,4,FALSE)</f>
        <v>Die Xanmeer von Vakka-Bok</v>
      </c>
      <c r="E708" s="4" t="str">
        <f>VLOOKUP(A708,'ESO zone names'!$A$2:$F$9999,5,FALSE)</f>
        <v>Vakka-Bok Xanmeer</v>
      </c>
      <c r="F708" s="4" t="str">
        <f>VLOOKUP(A708,'ESO zone names'!$A$2:$F$9999,6,FALSE)</f>
        <v>Le Xanmeer de Vakka-Bok</v>
      </c>
      <c r="G708" s="3" t="e">
        <f t="array" ref="G708">IF(OR(EXACT(A708,VALUE('ESO Dungeon constants'!$I$3:$I$100))),"X","")</f>
        <v>#VALUE!</v>
      </c>
      <c r="H708" s="3" t="str">
        <f t="shared" ref="H708:H750" si="66">IF(EXACT(A708,C708),"X","")</f>
        <v/>
      </c>
      <c r="I708" s="3" t="str">
        <f t="shared" ref="I708:I750" si="67">IF(A708&lt;&gt;C708,VLOOKUP(C708,$A$3:$D$9999,4,FALSE),"")</f>
        <v>Trübmoor</v>
      </c>
      <c r="J708" s="3" t="str">
        <f t="shared" ref="J708:J750" si="68">IF(A708&lt;&gt;C708,VLOOKUP(C708,$A$3:$E$9999,5,FALSE),"")</f>
        <v>Murkmire</v>
      </c>
      <c r="K708" s="3" t="str">
        <f t="shared" ref="K708:K750" si="69">IF(A708&lt;&gt;C708,VLOOKUP(C708,$A$3:$F$9999,6,FALSE),"")</f>
        <v>Tourbevase</v>
      </c>
      <c r="L708" s="25">
        <f t="shared" ref="L708:L750" si="70">A708</f>
        <v>1079</v>
      </c>
      <c r="M708" s="25">
        <f t="shared" ref="M708:M750" si="71">C708</f>
        <v>726</v>
      </c>
    </row>
    <row r="709" spans="1:13" x14ac:dyDescent="0.25">
      <c r="A709" s="13">
        <v>1080</v>
      </c>
      <c r="B709" s="5">
        <v>707</v>
      </c>
      <c r="C709" s="5">
        <v>101</v>
      </c>
      <c r="D709" s="4" t="str">
        <f>VLOOKUP(A709,'ESO zone names'!$A$2:$F$9999,4,FALSE)</f>
        <v>Das Frostgewölbe</v>
      </c>
      <c r="E709" s="4" t="str">
        <f>VLOOKUP(A709,'ESO zone names'!$A$2:$F$9999,5,FALSE)</f>
        <v>Frostvault</v>
      </c>
      <c r="F709" s="4" t="str">
        <f>VLOOKUP(A709,'ESO zone names'!$A$2:$F$9999,6,FALSE)</f>
        <v>Arquegivre</v>
      </c>
      <c r="G709" s="3" t="e">
        <f t="array" ref="G709">IF(OR(EXACT(A709,VALUE('ESO Dungeon constants'!$I$3:$I$100))),"X","")</f>
        <v>#VALUE!</v>
      </c>
      <c r="H709" s="3" t="str">
        <f t="shared" si="66"/>
        <v/>
      </c>
      <c r="I709" s="3" t="str">
        <f t="shared" si="67"/>
        <v>Ostmarsch</v>
      </c>
      <c r="J709" s="3" t="str">
        <f t="shared" si="68"/>
        <v>Eastmarch</v>
      </c>
      <c r="K709" s="3" t="str">
        <f t="shared" si="69"/>
        <v>Estemarche</v>
      </c>
      <c r="L709" s="25">
        <f t="shared" si="70"/>
        <v>1080</v>
      </c>
      <c r="M709" s="25">
        <f t="shared" si="71"/>
        <v>101</v>
      </c>
    </row>
    <row r="710" spans="1:13" x14ac:dyDescent="0.25">
      <c r="A710" s="13">
        <v>1081</v>
      </c>
      <c r="B710" s="5">
        <v>708</v>
      </c>
      <c r="C710" s="5">
        <v>823</v>
      </c>
      <c r="D710" s="4" t="str">
        <f>VLOOKUP(A710,'ESO zone names'!$A$2:$F$9999,4,FALSE)</f>
        <v>Die Tiefen von Malatar</v>
      </c>
      <c r="E710" s="4" t="str">
        <f>VLOOKUP(A710,'ESO zone names'!$A$2:$F$9999,5,FALSE)</f>
        <v>Depths of Malatar</v>
      </c>
      <c r="F710" s="4" t="str">
        <f>VLOOKUP(A710,'ESO zone names'!$A$2:$F$9999,6,FALSE)</f>
        <v>Les Profondeurs de Malatar</v>
      </c>
      <c r="G710" s="3" t="e">
        <f t="array" ref="G710">IF(OR(EXACT(A710,VALUE('ESO Dungeon constants'!$I$3:$I$100))),"X","")</f>
        <v>#VALUE!</v>
      </c>
      <c r="H710" s="3" t="str">
        <f t="shared" si="66"/>
        <v/>
      </c>
      <c r="I710" s="3" t="str">
        <f t="shared" si="67"/>
        <v>Die Goldküste</v>
      </c>
      <c r="J710" s="3" t="str">
        <f t="shared" si="68"/>
        <v>Gold Coast</v>
      </c>
      <c r="K710" s="3" t="str">
        <f t="shared" si="69"/>
        <v>La Côte d'or</v>
      </c>
      <c r="L710" s="25">
        <f t="shared" si="70"/>
        <v>1081</v>
      </c>
      <c r="M710" s="25">
        <f t="shared" si="71"/>
        <v>823</v>
      </c>
    </row>
    <row r="711" spans="1:13" x14ac:dyDescent="0.25">
      <c r="A711" s="13">
        <v>1082</v>
      </c>
      <c r="B711" s="5">
        <v>709</v>
      </c>
      <c r="C711" s="5">
        <v>726</v>
      </c>
      <c r="D711" s="4" t="str">
        <f>VLOOKUP(A711,'ESO zone names'!$A$2:$F$9999,4,FALSE)</f>
        <v>Das Schwarzrosengefängnis</v>
      </c>
      <c r="E711" s="4" t="str">
        <f>VLOOKUP(A711,'ESO zone names'!$A$2:$F$9999,5,FALSE)</f>
        <v>Blackrose Prison</v>
      </c>
      <c r="F711" s="4" t="str">
        <f>VLOOKUP(A711,'ESO zone names'!$A$2:$F$9999,6,FALSE)</f>
        <v>La prison de la Rose noire</v>
      </c>
      <c r="G711" s="3" t="e">
        <f t="array" ref="G711">IF(OR(EXACT(A711,VALUE('ESO Dungeon constants'!$I$3:$I$100))),"X","")</f>
        <v>#VALUE!</v>
      </c>
      <c r="H711" s="3" t="str">
        <f t="shared" si="66"/>
        <v/>
      </c>
      <c r="I711" s="3" t="str">
        <f t="shared" si="67"/>
        <v>Trübmoor</v>
      </c>
      <c r="J711" s="3" t="str">
        <f t="shared" si="68"/>
        <v>Murkmire</v>
      </c>
      <c r="K711" s="3" t="str">
        <f t="shared" si="69"/>
        <v>Tourbevase</v>
      </c>
      <c r="L711" s="25">
        <f t="shared" si="70"/>
        <v>1082</v>
      </c>
      <c r="M711" s="25">
        <f t="shared" si="71"/>
        <v>726</v>
      </c>
    </row>
    <row r="712" spans="1:13" x14ac:dyDescent="0.25">
      <c r="A712" s="13">
        <v>1083</v>
      </c>
      <c r="B712" s="5">
        <v>710</v>
      </c>
      <c r="C712" s="5">
        <v>726</v>
      </c>
      <c r="D712" s="4" t="str">
        <f>VLOOKUP(A712,'ESO zone names'!$A$2:$F$9999,4,FALSE)</f>
        <v>Tiefwurz</v>
      </c>
      <c r="E712" s="4" t="str">
        <f>VLOOKUP(A712,'ESO zone names'!$A$2:$F$9999,5,FALSE)</f>
        <v>Deep-Root</v>
      </c>
      <c r="F712" s="4" t="str">
        <f>VLOOKUP(A712,'ESO zone names'!$A$2:$F$9999,6,FALSE)</f>
        <v>Longueracine</v>
      </c>
      <c r="G712" s="3" t="e">
        <f t="array" ref="G712">IF(OR(EXACT(A712,VALUE('ESO Dungeon constants'!$I$3:$I$100))),"X","")</f>
        <v>#VALUE!</v>
      </c>
      <c r="H712" s="3" t="str">
        <f t="shared" si="66"/>
        <v/>
      </c>
      <c r="I712" s="3" t="str">
        <f t="shared" si="67"/>
        <v>Trübmoor</v>
      </c>
      <c r="J712" s="3" t="str">
        <f t="shared" si="68"/>
        <v>Murkmire</v>
      </c>
      <c r="K712" s="3" t="str">
        <f t="shared" si="69"/>
        <v>Tourbevase</v>
      </c>
      <c r="L712" s="25">
        <f t="shared" si="70"/>
        <v>1083</v>
      </c>
      <c r="M712" s="25">
        <f t="shared" si="71"/>
        <v>726</v>
      </c>
    </row>
    <row r="713" spans="1:13" x14ac:dyDescent="0.25">
      <c r="A713" s="13">
        <v>1085</v>
      </c>
      <c r="B713" s="5">
        <v>711</v>
      </c>
      <c r="C713" s="5">
        <v>1085</v>
      </c>
      <c r="D713" s="4" t="str">
        <f>VLOOKUP(A713,'ESO zone names'!$A$2:$F$9999,4,FALSE)</f>
        <v>Kolosshallen</v>
      </c>
      <c r="E713" s="4" t="str">
        <f>VLOOKUP(A713,'ESO zone names'!$A$2:$F$9999,5,FALSE)</f>
        <v>Halls of Colossus</v>
      </c>
      <c r="F713" s="4" t="str">
        <f>VLOOKUP(A713,'ESO zone names'!$A$2:$F$9999,6,FALSE)</f>
        <v>Salles du Colosse</v>
      </c>
      <c r="G713" s="3" t="e">
        <f t="array" ref="G713">IF(OR(EXACT(A713,VALUE('ESO Dungeon constants'!$I$3:$I$100))),"X","")</f>
        <v>#VALUE!</v>
      </c>
      <c r="H713" s="3" t="str">
        <f t="shared" si="66"/>
        <v>X</v>
      </c>
      <c r="I713" s="3" t="str">
        <f t="shared" si="67"/>
        <v/>
      </c>
      <c r="J713" s="3" t="str">
        <f t="shared" si="68"/>
        <v/>
      </c>
      <c r="K713" s="3" t="str">
        <f t="shared" si="69"/>
        <v/>
      </c>
      <c r="L713" s="25">
        <f t="shared" si="70"/>
        <v>1085</v>
      </c>
      <c r="M713" s="25">
        <f t="shared" si="71"/>
        <v>1085</v>
      </c>
    </row>
    <row r="714" spans="1:13" x14ac:dyDescent="0.25">
      <c r="A714" s="13">
        <v>1086</v>
      </c>
      <c r="B714" s="5">
        <v>712</v>
      </c>
      <c r="C714" s="5">
        <v>1086</v>
      </c>
      <c r="D714" s="4" t="str">
        <f>VLOOKUP(A714,'ESO zone names'!$A$2:$F$9999,4,FALSE)</f>
        <v>Das nördliche Elsweyr</v>
      </c>
      <c r="E714" s="4" t="str">
        <f>VLOOKUP(A714,'ESO zone names'!$A$2:$F$9999,5,FALSE)</f>
        <v>Northern Elsweyr</v>
      </c>
      <c r="F714" s="4" t="str">
        <f>VLOOKUP(A714,'ESO zone names'!$A$2:$F$9999,6,FALSE)</f>
        <v>Le Nord d'Elsweyr</v>
      </c>
      <c r="G714" s="3" t="e">
        <f t="array" ref="G714">IF(OR(EXACT(A714,VALUE('ESO Dungeon constants'!$I$3:$I$100))),"X","")</f>
        <v>#VALUE!</v>
      </c>
      <c r="H714" s="3" t="str">
        <f t="shared" si="66"/>
        <v>X</v>
      </c>
      <c r="I714" s="3" t="str">
        <f t="shared" si="67"/>
        <v/>
      </c>
      <c r="J714" s="3" t="str">
        <f t="shared" si="68"/>
        <v/>
      </c>
      <c r="K714" s="3" t="str">
        <f t="shared" si="69"/>
        <v/>
      </c>
      <c r="L714" s="25">
        <f t="shared" si="70"/>
        <v>1086</v>
      </c>
      <c r="M714" s="25">
        <f t="shared" si="71"/>
        <v>1086</v>
      </c>
    </row>
    <row r="715" spans="1:13" x14ac:dyDescent="0.25">
      <c r="A715" s="13">
        <v>1088</v>
      </c>
      <c r="B715" s="5">
        <v>713</v>
      </c>
      <c r="C715" s="5">
        <v>1086</v>
      </c>
      <c r="D715" s="4" t="str">
        <f>VLOOKUP(A715,'ESO zone names'!$A$2:$F$9999,4,FALSE)</f>
        <v>Der Krempen-Unterschlupf</v>
      </c>
      <c r="E715" s="4" t="str">
        <f>VLOOKUP(A715,'ESO zone names'!$A$2:$F$9999,5,FALSE)</f>
        <v>Rimmen Outlaws Refuge</v>
      </c>
      <c r="F715" s="4" t="str">
        <f>VLOOKUP(A715,'ESO zone names'!$A$2:$F$9999,6,FALSE)</f>
        <v>Le Refuge de hors-la-loi de Rimmen</v>
      </c>
      <c r="G715" s="3" t="e">
        <f t="array" ref="G715">IF(OR(EXACT(A715,VALUE('ESO Dungeon constants'!$I$3:$I$100))),"X","")</f>
        <v>#VALUE!</v>
      </c>
      <c r="H715" s="3" t="str">
        <f t="shared" si="66"/>
        <v/>
      </c>
      <c r="I715" s="3" t="str">
        <f t="shared" si="67"/>
        <v>Das nördliche Elsweyr</v>
      </c>
      <c r="J715" s="3" t="str">
        <f t="shared" si="68"/>
        <v>Northern Elsweyr</v>
      </c>
      <c r="K715" s="3" t="str">
        <f t="shared" si="69"/>
        <v>Le Nord d'Elsweyr</v>
      </c>
      <c r="L715" s="25">
        <f t="shared" si="70"/>
        <v>1088</v>
      </c>
      <c r="M715" s="25">
        <f t="shared" si="71"/>
        <v>1086</v>
      </c>
    </row>
    <row r="716" spans="1:13" x14ac:dyDescent="0.25">
      <c r="A716" s="13">
        <v>1089</v>
      </c>
      <c r="B716" s="5">
        <v>714</v>
      </c>
      <c r="C716" s="5">
        <v>1086</v>
      </c>
      <c r="D716" s="4" t="str">
        <f>VLOOKUP(A716,'ESO zone names'!$A$2:$F$9999,4,FALSE)</f>
        <v>Die Nekropolis von Krempen</v>
      </c>
      <c r="E716" s="4" t="str">
        <f>VLOOKUP(A716,'ESO zone names'!$A$2:$F$9999,5,FALSE)</f>
        <v>Rimmen Necropolis</v>
      </c>
      <c r="F716" s="4" t="str">
        <f>VLOOKUP(A716,'ESO zone names'!$A$2:$F$9999,6,FALSE)</f>
        <v>La nécropole de Rimmen</v>
      </c>
      <c r="G716" s="3" t="e">
        <f t="array" ref="G716">IF(OR(EXACT(A716,VALUE('ESO Dungeon constants'!$I$3:$I$100))),"X","")</f>
        <v>#VALUE!</v>
      </c>
      <c r="H716" s="3" t="str">
        <f t="shared" si="66"/>
        <v/>
      </c>
      <c r="I716" s="3" t="str">
        <f t="shared" si="67"/>
        <v>Das nördliche Elsweyr</v>
      </c>
      <c r="J716" s="3" t="str">
        <f t="shared" si="68"/>
        <v>Northern Elsweyr</v>
      </c>
      <c r="K716" s="3" t="str">
        <f t="shared" si="69"/>
        <v>Le Nord d'Elsweyr</v>
      </c>
      <c r="L716" s="25">
        <f t="shared" si="70"/>
        <v>1089</v>
      </c>
      <c r="M716" s="25">
        <f t="shared" si="71"/>
        <v>1086</v>
      </c>
    </row>
    <row r="717" spans="1:13" x14ac:dyDescent="0.25">
      <c r="A717" s="13">
        <v>1090</v>
      </c>
      <c r="B717" s="5">
        <v>715</v>
      </c>
      <c r="C717" s="5">
        <v>1086</v>
      </c>
      <c r="D717" s="4" t="str">
        <f>VLOOKUP(A717,'ESO zone names'!$A$2:$F$9999,4,FALSE)</f>
        <v>Orkruh</v>
      </c>
      <c r="E717" s="4" t="str">
        <f>VLOOKUP(A717,'ESO zone names'!$A$2:$F$9999,5,FALSE)</f>
        <v>Orcrest</v>
      </c>
      <c r="F717" s="4" t="str">
        <f>VLOOKUP(A717,'ESO zone names'!$A$2:$F$9999,6,FALSE)</f>
        <v>Orcrête</v>
      </c>
      <c r="G717" s="3" t="e">
        <f t="array" ref="G717">IF(OR(EXACT(A717,VALUE('ESO Dungeon constants'!$I$3:$I$100))),"X","")</f>
        <v>#VALUE!</v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25">
        <f t="shared" si="70"/>
        <v>1090</v>
      </c>
      <c r="M717" s="25">
        <f t="shared" si="71"/>
        <v>1086</v>
      </c>
    </row>
    <row r="718" spans="1:13" x14ac:dyDescent="0.25">
      <c r="A718" s="13">
        <v>1091</v>
      </c>
      <c r="B718" s="5">
        <v>716</v>
      </c>
      <c r="C718" s="5">
        <v>1086</v>
      </c>
      <c r="D718" s="4" t="str">
        <f>VLOOKUP(A718,'ESO zone names'!$A$2:$F$9999,4,FALSE)</f>
        <v>Der Hort der Schmach</v>
      </c>
      <c r="E718" s="4" t="str">
        <f>VLOOKUP(A718,'ESO zone names'!$A$2:$F$9999,5,FALSE)</f>
        <v>Abode of Ignominy</v>
      </c>
      <c r="F718" s="4" t="str">
        <f>VLOOKUP(A718,'ESO zone names'!$A$2:$F$9999,6,FALSE)</f>
        <v>La demeure de l'Ignominie</v>
      </c>
      <c r="G718" s="3" t="e">
        <f t="array" ref="G718">IF(OR(EXACT(A718,VALUE('ESO Dungeon constants'!$I$3:$I$100))),"X","")</f>
        <v>#VALUE!</v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25">
        <f t="shared" si="70"/>
        <v>1091</v>
      </c>
      <c r="M718" s="25">
        <f t="shared" si="71"/>
        <v>1086</v>
      </c>
    </row>
    <row r="719" spans="1:13" x14ac:dyDescent="0.25">
      <c r="A719" s="13">
        <v>1092</v>
      </c>
      <c r="B719" s="5">
        <v>717</v>
      </c>
      <c r="C719" s="5">
        <v>1086</v>
      </c>
      <c r="D719" s="4" t="str">
        <f>VLOOKUP(A719,'ESO zone names'!$A$2:$F$9999,4,FALSE)</f>
        <v>Die Raubtiermesa</v>
      </c>
      <c r="E719" s="4" t="str">
        <f>VLOOKUP(A719,'ESO zone names'!$A$2:$F$9999,5,FALSE)</f>
        <v>Predator Mesa</v>
      </c>
      <c r="F719" s="4" t="str">
        <f>VLOOKUP(A719,'ESO zone names'!$A$2:$F$9999,6,FALSE)</f>
        <v>La Mesa du prédateur</v>
      </c>
      <c r="G719" s="3" t="e">
        <f t="array" ref="G719">IF(OR(EXACT(A719,VALUE('ESO Dungeon constants'!$I$3:$I$100))),"X","")</f>
        <v>#VALUE!</v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25">
        <f t="shared" si="70"/>
        <v>1092</v>
      </c>
      <c r="M719" s="25">
        <f t="shared" si="71"/>
        <v>1086</v>
      </c>
    </row>
    <row r="720" spans="1:13" x14ac:dyDescent="0.25">
      <c r="A720" s="13">
        <v>1094</v>
      </c>
      <c r="B720" s="5">
        <v>718</v>
      </c>
      <c r="C720" s="5">
        <v>1086</v>
      </c>
      <c r="D720" s="4" t="str">
        <f>VLOOKUP(A720,'ESO zone names'!$A$2:$F$9999,4,FALSE)</f>
        <v>Das Grabmal der Schlangen</v>
      </c>
      <c r="E720" s="4" t="str">
        <f>VLOOKUP(A720,'ESO zone names'!$A$2:$F$9999,5,FALSE)</f>
        <v>Tomb of the Serpents</v>
      </c>
      <c r="F720" s="4" t="str">
        <f>VLOOKUP(A720,'ESO zone names'!$A$2:$F$9999,6,FALSE)</f>
        <v>La tombe des serpents</v>
      </c>
      <c r="G720" s="3" t="e">
        <f t="array" ref="G720">IF(OR(EXACT(A720,VALUE('ESO Dungeon constants'!$I$3:$I$100))),"X","")</f>
        <v>#VALUE!</v>
      </c>
      <c r="H720" s="3" t="str">
        <f t="shared" si="66"/>
        <v/>
      </c>
      <c r="I720" s="3" t="str">
        <f t="shared" si="67"/>
        <v>Das nördliche Elsweyr</v>
      </c>
      <c r="J720" s="3" t="str">
        <f t="shared" si="68"/>
        <v>Northern Elsweyr</v>
      </c>
      <c r="K720" s="3" t="str">
        <f t="shared" si="69"/>
        <v>Le Nord d'Elsweyr</v>
      </c>
      <c r="L720" s="25">
        <f t="shared" si="70"/>
        <v>1094</v>
      </c>
      <c r="M720" s="25">
        <f t="shared" si="71"/>
        <v>1086</v>
      </c>
    </row>
    <row r="721" spans="1:13" x14ac:dyDescent="0.25">
      <c r="A721" s="13">
        <v>1095</v>
      </c>
      <c r="B721" s="5">
        <v>719</v>
      </c>
      <c r="C721" s="5">
        <v>1086</v>
      </c>
      <c r="D721" s="4" t="str">
        <f>VLOOKUP(A721,'ESO zone names'!$A$2:$F$9999,4,FALSE)</f>
        <v>Die Düsterbeckenmine</v>
      </c>
      <c r="E721" s="4" t="str">
        <f>VLOOKUP(A721,'ESO zone names'!$A$2:$F$9999,5,FALSE)</f>
        <v>Darkpool Mine</v>
      </c>
      <c r="F721" s="4" t="str">
        <f>VLOOKUP(A721,'ESO zone names'!$A$2:$F$9999,6,FALSE)</f>
        <v>La mine de Noirbassin</v>
      </c>
      <c r="G721" s="3" t="e">
        <f t="array" ref="G721">IF(OR(EXACT(A721,VALUE('ESO Dungeon constants'!$I$3:$I$100))),"X","")</f>
        <v>#VALUE!</v>
      </c>
      <c r="H721" s="3" t="str">
        <f t="shared" si="66"/>
        <v/>
      </c>
      <c r="I721" s="3" t="str">
        <f t="shared" si="67"/>
        <v>Das nördliche Elsweyr</v>
      </c>
      <c r="J721" s="3" t="str">
        <f t="shared" si="68"/>
        <v>Northern Elsweyr</v>
      </c>
      <c r="K721" s="3" t="str">
        <f t="shared" si="69"/>
        <v>Le Nord d'Elsweyr</v>
      </c>
      <c r="L721" s="25">
        <f t="shared" si="70"/>
        <v>1095</v>
      </c>
      <c r="M721" s="25">
        <f t="shared" si="71"/>
        <v>1086</v>
      </c>
    </row>
    <row r="722" spans="1:13" x14ac:dyDescent="0.25">
      <c r="A722" s="13">
        <v>1096</v>
      </c>
      <c r="B722" s="5">
        <v>720</v>
      </c>
      <c r="C722" s="5">
        <v>1086</v>
      </c>
      <c r="D722" s="4" t="str">
        <f>VLOOKUP(A722,'ESO zone names'!$A$2:$F$9999,4,FALSE)</f>
        <v>Das Gestrüpp</v>
      </c>
      <c r="E722" s="4" t="str">
        <f>VLOOKUP(A722,'ESO zone names'!$A$2:$F$9999,5,FALSE)</f>
        <v>The Tangle</v>
      </c>
      <c r="F722" s="4" t="str">
        <f>VLOOKUP(A722,'ESO zone names'!$A$2:$F$9999,6,FALSE)</f>
        <v>Le Sac-de-Nœuds</v>
      </c>
      <c r="G722" s="3" t="e">
        <f t="array" ref="G722">IF(OR(EXACT(A722,VALUE('ESO Dungeon constants'!$I$3:$I$100))),"X","")</f>
        <v>#VALUE!</v>
      </c>
      <c r="H722" s="3" t="str">
        <f t="shared" si="66"/>
        <v/>
      </c>
      <c r="I722" s="3" t="str">
        <f t="shared" si="67"/>
        <v>Das nördliche Elsweyr</v>
      </c>
      <c r="J722" s="3" t="str">
        <f t="shared" si="68"/>
        <v>Northern Elsweyr</v>
      </c>
      <c r="K722" s="3" t="str">
        <f t="shared" si="69"/>
        <v>Le Nord d'Elsweyr</v>
      </c>
      <c r="L722" s="25">
        <f t="shared" si="70"/>
        <v>1096</v>
      </c>
      <c r="M722" s="25">
        <f t="shared" si="71"/>
        <v>1086</v>
      </c>
    </row>
    <row r="723" spans="1:13" x14ac:dyDescent="0.25">
      <c r="A723" s="13">
        <v>1097</v>
      </c>
      <c r="B723" s="5">
        <v>721</v>
      </c>
      <c r="C723" s="5">
        <v>1086</v>
      </c>
      <c r="D723" s="4" t="str">
        <f>VLOOKUP(A723,'ESO zone names'!$A$2:$F$9999,4,FALSE)</f>
        <v>Die Grube des schläfrigen Senche</v>
      </c>
      <c r="E723" s="4" t="str">
        <f>VLOOKUP(A723,'ESO zone names'!$A$2:$F$9999,5,FALSE)</f>
        <v>Sleepy Senche Mine</v>
      </c>
      <c r="F723" s="4" t="str">
        <f>VLOOKUP(A723,'ESO zone names'!$A$2:$F$9999,6,FALSE)</f>
        <v>La Mine du senche assoupi</v>
      </c>
      <c r="G723" s="3" t="e">
        <f t="array" ref="G723">IF(OR(EXACT(A723,VALUE('ESO Dungeon constants'!$I$3:$I$100))),"X","")</f>
        <v>#VALUE!</v>
      </c>
      <c r="H723" s="3" t="str">
        <f t="shared" si="66"/>
        <v/>
      </c>
      <c r="I723" s="3" t="str">
        <f t="shared" si="67"/>
        <v>Das nördliche Elsweyr</v>
      </c>
      <c r="J723" s="3" t="str">
        <f t="shared" si="68"/>
        <v>Northern Elsweyr</v>
      </c>
      <c r="K723" s="3" t="str">
        <f t="shared" si="69"/>
        <v>Le Nord d'Elsweyr</v>
      </c>
      <c r="L723" s="25">
        <f t="shared" si="70"/>
        <v>1097</v>
      </c>
      <c r="M723" s="25">
        <f t="shared" si="71"/>
        <v>1086</v>
      </c>
    </row>
    <row r="724" spans="1:13" x14ac:dyDescent="0.25">
      <c r="A724" s="13">
        <v>1098</v>
      </c>
      <c r="B724" s="5">
        <v>722</v>
      </c>
      <c r="C724" s="5">
        <v>1086</v>
      </c>
      <c r="D724" s="4" t="str">
        <f>VLOOKUP(A724,'ESO zone names'!$A$2:$F$9999,4,FALSE)</f>
        <v>Stromfeste</v>
      </c>
      <c r="E724" s="4" t="str">
        <f>VLOOKUP(A724,'ESO zone names'!$A$2:$F$9999,5,FALSE)</f>
        <v>Riverhold</v>
      </c>
      <c r="F724" s="4" t="str">
        <f>VLOOKUP(A724,'ESO zone names'!$A$2:$F$9999,6,FALSE)</f>
        <v>Fort-Rivière</v>
      </c>
      <c r="G724" s="3" t="e">
        <f t="array" ref="G724">IF(OR(EXACT(A724,VALUE('ESO Dungeon constants'!$I$3:$I$100))),"X","")</f>
        <v>#VALUE!</v>
      </c>
      <c r="H724" s="3" t="str">
        <f t="shared" si="66"/>
        <v/>
      </c>
      <c r="I724" s="3" t="str">
        <f t="shared" si="67"/>
        <v>Das nördliche Elsweyr</v>
      </c>
      <c r="J724" s="3" t="str">
        <f t="shared" si="68"/>
        <v>Northern Elsweyr</v>
      </c>
      <c r="K724" s="3" t="str">
        <f t="shared" si="69"/>
        <v>Le Nord d'Elsweyr</v>
      </c>
      <c r="L724" s="25">
        <f t="shared" si="70"/>
        <v>1098</v>
      </c>
      <c r="M724" s="25">
        <f t="shared" si="71"/>
        <v>1086</v>
      </c>
    </row>
    <row r="725" spans="1:13" x14ac:dyDescent="0.25">
      <c r="A725" s="13">
        <v>1099</v>
      </c>
      <c r="B725" s="5">
        <v>723</v>
      </c>
      <c r="C725" s="5">
        <v>1086</v>
      </c>
      <c r="D725" s="4" t="str">
        <f>VLOOKUP(A725,'ESO zone names'!$A$2:$F$9999,4,FALSE)</f>
        <v>Der Palast von Krempen</v>
      </c>
      <c r="E725" s="4" t="str">
        <f>VLOOKUP(A725,'ESO zone names'!$A$2:$F$9999,5,FALSE)</f>
        <v>Rimmen Palace</v>
      </c>
      <c r="F725" s="4" t="str">
        <f>VLOOKUP(A725,'ESO zone names'!$A$2:$F$9999,6,FALSE)</f>
        <v>Le palais de Rimmen</v>
      </c>
      <c r="G725" s="3" t="e">
        <f t="array" ref="G725">IF(OR(EXACT(A725,VALUE('ESO Dungeon constants'!$I$3:$I$100))),"X","")</f>
        <v>#VALUE!</v>
      </c>
      <c r="H725" s="3" t="str">
        <f t="shared" si="66"/>
        <v/>
      </c>
      <c r="I725" s="3" t="str">
        <f t="shared" si="67"/>
        <v>Das nördliche Elsweyr</v>
      </c>
      <c r="J725" s="3" t="str">
        <f t="shared" si="68"/>
        <v>Northern Elsweyr</v>
      </c>
      <c r="K725" s="3" t="str">
        <f t="shared" si="69"/>
        <v>Le Nord d'Elsweyr</v>
      </c>
      <c r="L725" s="25">
        <f t="shared" si="70"/>
        <v>1099</v>
      </c>
      <c r="M725" s="25">
        <f t="shared" si="71"/>
        <v>1086</v>
      </c>
    </row>
    <row r="726" spans="1:13" x14ac:dyDescent="0.25">
      <c r="A726" s="13">
        <v>1101</v>
      </c>
      <c r="B726" s="5">
        <v>724</v>
      </c>
      <c r="C726" s="5">
        <v>1086</v>
      </c>
      <c r="D726" s="4" t="str">
        <f>VLOOKUP(A726,'ESO zone names'!$A$2:$F$9999,4,FALSE)</f>
        <v>Die Nischen des Palasts von Krempen</v>
      </c>
      <c r="E726" s="4" t="str">
        <f>VLOOKUP(A726,'ESO zone names'!$A$2:$F$9999,5,FALSE)</f>
        <v>Rimmen Palace Recesses</v>
      </c>
      <c r="F726" s="4" t="str">
        <f>VLOOKUP(A726,'ESO zone names'!$A$2:$F$9999,6,FALSE)</f>
        <v>Les Recoins du palais de Rimmen</v>
      </c>
      <c r="G726" s="3" t="e">
        <f t="array" ref="G726">IF(OR(EXACT(A726,VALUE('ESO Dungeon constants'!$I$3:$I$100))),"X","")</f>
        <v>#VALUE!</v>
      </c>
      <c r="H726" s="3" t="str">
        <f t="shared" si="66"/>
        <v/>
      </c>
      <c r="I726" s="3" t="str">
        <f t="shared" si="67"/>
        <v>Das nördliche Elsweyr</v>
      </c>
      <c r="J726" s="3" t="str">
        <f t="shared" si="68"/>
        <v>Northern Elsweyr</v>
      </c>
      <c r="K726" s="3" t="str">
        <f t="shared" si="69"/>
        <v>Le Nord d'Elsweyr</v>
      </c>
      <c r="L726" s="25">
        <f t="shared" si="70"/>
        <v>1101</v>
      </c>
      <c r="M726" s="25">
        <f t="shared" si="71"/>
        <v>1086</v>
      </c>
    </row>
    <row r="727" spans="1:13" x14ac:dyDescent="0.25">
      <c r="A727" s="13">
        <v>1102</v>
      </c>
      <c r="B727" s="5">
        <v>725</v>
      </c>
      <c r="C727" s="5">
        <v>1086</v>
      </c>
      <c r="D727" s="4" t="str">
        <f>VLOOKUP(A727,'ESO zone names'!$A$2:$F$9999,4,FALSE)</f>
        <v>Die Grabstätte des Missgeschicks</v>
      </c>
      <c r="E727" s="4" t="str">
        <f>VLOOKUP(A727,'ESO zone names'!$A$2:$F$9999,5,FALSE)</f>
        <v>Sepulcher of Mischance</v>
      </c>
      <c r="F727" s="4" t="str">
        <f>VLOOKUP(A727,'ESO zone names'!$A$2:$F$9999,6,FALSE)</f>
        <v>Le sépulcre de la Malchance</v>
      </c>
      <c r="G727" s="3" t="e">
        <f t="array" ref="G727">IF(OR(EXACT(A727,VALUE('ESO Dungeon constants'!$I$3:$I$100))),"X","")</f>
        <v>#VALUE!</v>
      </c>
      <c r="H727" s="3" t="str">
        <f t="shared" si="66"/>
        <v/>
      </c>
      <c r="I727" s="3" t="str">
        <f t="shared" si="67"/>
        <v>Das nördliche Elsweyr</v>
      </c>
      <c r="J727" s="3" t="str">
        <f t="shared" si="68"/>
        <v>Northern Elsweyr</v>
      </c>
      <c r="K727" s="3" t="str">
        <f t="shared" si="69"/>
        <v>Le Nord d'Elsweyr</v>
      </c>
      <c r="L727" s="25">
        <f t="shared" si="70"/>
        <v>1102</v>
      </c>
      <c r="M727" s="25">
        <f t="shared" si="71"/>
        <v>1086</v>
      </c>
    </row>
    <row r="728" spans="1:13" x14ac:dyDescent="0.25">
      <c r="A728" s="13">
        <v>1103</v>
      </c>
      <c r="B728" s="5">
        <v>726</v>
      </c>
      <c r="C728" s="5">
        <v>1086</v>
      </c>
      <c r="D728" s="4" t="str">
        <f>VLOOKUP(A728,'ESO zone names'!$A$2:$F$9999,4,FALSE)</f>
        <v>Das Mondtor von Anequina</v>
      </c>
      <c r="E728" s="4" t="str">
        <f>VLOOKUP(A728,'ESO zone names'!$A$2:$F$9999,5,FALSE)</f>
        <v>Moon Gate of Anequina</v>
      </c>
      <c r="F728" s="4" t="str">
        <f>VLOOKUP(A728,'ESO zone names'!$A$2:$F$9999,6,FALSE)</f>
        <v>Le porte lunaire d'Anequina</v>
      </c>
      <c r="G728" s="3" t="e">
        <f t="array" ref="G728">IF(OR(EXACT(A728,VALUE('ESO Dungeon constants'!$I$3:$I$100))),"X","")</f>
        <v>#VALUE!</v>
      </c>
      <c r="H728" s="3" t="str">
        <f t="shared" si="66"/>
        <v/>
      </c>
      <c r="I728" s="3" t="str">
        <f t="shared" si="67"/>
        <v>Das nördliche Elsweyr</v>
      </c>
      <c r="J728" s="3" t="str">
        <f t="shared" si="68"/>
        <v>Northern Elsweyr</v>
      </c>
      <c r="K728" s="3" t="str">
        <f t="shared" si="69"/>
        <v>Le Nord d'Elsweyr</v>
      </c>
      <c r="L728" s="25">
        <f t="shared" si="70"/>
        <v>1103</v>
      </c>
      <c r="M728" s="25">
        <f t="shared" si="71"/>
        <v>1086</v>
      </c>
    </row>
    <row r="729" spans="1:13" x14ac:dyDescent="0.25">
      <c r="A729" s="13">
        <v>1105</v>
      </c>
      <c r="B729" s="5">
        <v>727</v>
      </c>
      <c r="C729" s="5">
        <v>1086</v>
      </c>
      <c r="D729" s="4" t="str">
        <f>VLOOKUP(A729,'ESO zone names'!$A$2:$F$9999,4,FALSE)</f>
        <v>Das Kloster des Skoomakaters</v>
      </c>
      <c r="E729" s="4" t="str">
        <f>VLOOKUP(A729,'ESO zone names'!$A$2:$F$9999,5,FALSE)</f>
        <v>Skooma Cat's Cloister</v>
      </c>
      <c r="F729" s="4" t="str">
        <f>VLOOKUP(A729,'ESO zone names'!$A$2:$F$9999,6,FALSE)</f>
        <v>Le Cloître du Chat du skouma</v>
      </c>
      <c r="G729" s="3" t="e">
        <f t="array" ref="G729">IF(OR(EXACT(A729,VALUE('ESO Dungeon constants'!$I$3:$I$100))),"X","")</f>
        <v>#VALUE!</v>
      </c>
      <c r="H729" s="3" t="str">
        <f t="shared" si="66"/>
        <v/>
      </c>
      <c r="I729" s="3" t="str">
        <f t="shared" si="67"/>
        <v>Das nördliche Elsweyr</v>
      </c>
      <c r="J729" s="3" t="str">
        <f t="shared" si="68"/>
        <v>Northern Elsweyr</v>
      </c>
      <c r="K729" s="3" t="str">
        <f t="shared" si="69"/>
        <v>Le Nord d'Elsweyr</v>
      </c>
      <c r="L729" s="25">
        <f t="shared" si="70"/>
        <v>1105</v>
      </c>
      <c r="M729" s="25">
        <f t="shared" si="71"/>
        <v>1086</v>
      </c>
    </row>
    <row r="730" spans="1:13" x14ac:dyDescent="0.25">
      <c r="A730" s="13">
        <v>1106</v>
      </c>
      <c r="B730" s="5">
        <v>728</v>
      </c>
      <c r="C730" s="5">
        <v>1086</v>
      </c>
      <c r="D730" s="4" t="str">
        <f>VLOOKUP(A730,'ESO zone names'!$A$2:$F$9999,4,FALSE)</f>
        <v>Sternhafen-Adeptorium</v>
      </c>
      <c r="E730" s="4" t="str">
        <f>VLOOKUP(A730,'ESO zone names'!$A$2:$F$9999,5,FALSE)</f>
        <v>Star Haven Adeptorium</v>
      </c>
      <c r="F730" s="4" t="str">
        <f>VLOOKUP(A730,'ESO zone names'!$A$2:$F$9999,6,FALSE)</f>
        <v>L’Adeptorium du Havre stellaire</v>
      </c>
      <c r="G730" s="3" t="e">
        <f t="array" ref="G730">IF(OR(EXACT(A730,VALUE('ESO Dungeon constants'!$I$3:$I$100))),"X","")</f>
        <v>#VALUE!</v>
      </c>
      <c r="H730" s="3" t="str">
        <f t="shared" si="66"/>
        <v/>
      </c>
      <c r="I730" s="3" t="str">
        <f t="shared" si="67"/>
        <v>Das nördliche Elsweyr</v>
      </c>
      <c r="J730" s="3" t="str">
        <f t="shared" si="68"/>
        <v>Northern Elsweyr</v>
      </c>
      <c r="K730" s="3" t="str">
        <f t="shared" si="69"/>
        <v>Le Nord d'Elsweyr</v>
      </c>
      <c r="L730" s="25">
        <f t="shared" si="70"/>
        <v>1106</v>
      </c>
      <c r="M730" s="25">
        <f t="shared" si="71"/>
        <v>1086</v>
      </c>
    </row>
    <row r="731" spans="1:13" x14ac:dyDescent="0.25">
      <c r="A731" s="13">
        <v>1107</v>
      </c>
      <c r="B731" s="5">
        <v>729</v>
      </c>
      <c r="C731" s="5">
        <v>1107</v>
      </c>
      <c r="D731" s="4" t="str">
        <f>VLOOKUP(A731,'ESO zone names'!$A$2:$F$9999,4,FALSE)</f>
        <v>ZWicksTest</v>
      </c>
      <c r="E731" s="4" t="str">
        <f>VLOOKUP(A731,'ESO zone names'!$A$2:$F$9999,5,FALSE)</f>
        <v>ZWicksTest</v>
      </c>
      <c r="F731" s="4" t="str">
        <f>VLOOKUP(A731,'ESO zone names'!$A$2:$F$9999,6,FALSE)</f>
        <v>ZWicksTest</v>
      </c>
      <c r="G731" s="3" t="e">
        <f t="array" ref="G731">IF(OR(EXACT(A731,VALUE('ESO Dungeon constants'!$I$3:$I$100))),"X","")</f>
        <v>#VALUE!</v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25">
        <f t="shared" si="70"/>
        <v>1107</v>
      </c>
      <c r="M731" s="25">
        <f t="shared" si="71"/>
        <v>1107</v>
      </c>
    </row>
    <row r="732" spans="1:13" x14ac:dyDescent="0.25">
      <c r="A732" s="13">
        <v>1108</v>
      </c>
      <c r="B732" s="5">
        <v>730</v>
      </c>
      <c r="C732" s="5">
        <v>1108</v>
      </c>
      <c r="D732" s="4" t="str">
        <f>VLOOKUP(A732,'ESO zone names'!$A$2:$F$9999,4,FALSE)</f>
        <v>Die Seemoor-Xanmeer</v>
      </c>
      <c r="E732" s="4" t="str">
        <f>VLOOKUP(A732,'ESO zone names'!$A$2:$F$9999,5,FALSE)</f>
        <v>Lakemire Xanmeer Manor</v>
      </c>
      <c r="F732" s="4" t="str">
        <f>VLOOKUP(A732,'ESO zone names'!$A$2:$F$9999,6,FALSE)</f>
        <v>Le Manoir du xanmeer lacustre</v>
      </c>
      <c r="G732" s="3" t="e">
        <f t="array" ref="G732">IF(OR(EXACT(A732,VALUE('ESO Dungeon constants'!$I$3:$I$100))),"X","")</f>
        <v>#VALUE!</v>
      </c>
      <c r="H732" s="3" t="str">
        <f t="shared" si="66"/>
        <v>X</v>
      </c>
      <c r="I732" s="3" t="str">
        <f t="shared" si="67"/>
        <v/>
      </c>
      <c r="J732" s="3" t="str">
        <f t="shared" si="68"/>
        <v/>
      </c>
      <c r="K732" s="3" t="str">
        <f t="shared" si="69"/>
        <v/>
      </c>
      <c r="L732" s="25">
        <f t="shared" si="70"/>
        <v>1108</v>
      </c>
      <c r="M732" s="25">
        <f t="shared" si="71"/>
        <v>1108</v>
      </c>
    </row>
    <row r="733" spans="1:13" x14ac:dyDescent="0.25">
      <c r="A733" s="13">
        <v>1109</v>
      </c>
      <c r="B733" s="5">
        <v>731</v>
      </c>
      <c r="C733" s="5">
        <v>1109</v>
      </c>
      <c r="D733" s="4" t="str">
        <f>VLOOKUP(A733,'ESO zone names'!$A$2:$F$9999,4,FALSE)</f>
        <v>Verzaubertes Schneekugelheim</v>
      </c>
      <c r="E733" s="4" t="str">
        <f>VLOOKUP(A733,'ESO zone names'!$A$2:$F$9999,5,FALSE)</f>
        <v>Enchanted Snow Globe Home</v>
      </c>
      <c r="F733" s="4" t="str">
        <f>VLOOKUP(A733,'ESO zone names'!$A$2:$F$9999,6,FALSE)</f>
        <v>Foyer boule à neige enchantée</v>
      </c>
      <c r="G733" s="3" t="e">
        <f t="array" ref="G733">IF(OR(EXACT(A733,VALUE('ESO Dungeon constants'!$I$3:$I$100))),"X","")</f>
        <v>#VALUE!</v>
      </c>
      <c r="H733" s="3" t="str">
        <f t="shared" si="66"/>
        <v>X</v>
      </c>
      <c r="I733" s="3" t="str">
        <f t="shared" si="67"/>
        <v/>
      </c>
      <c r="J733" s="3" t="str">
        <f t="shared" si="68"/>
        <v/>
      </c>
      <c r="K733" s="3" t="str">
        <f t="shared" si="69"/>
        <v/>
      </c>
      <c r="L733" s="25">
        <f t="shared" si="70"/>
        <v>1109</v>
      </c>
      <c r="M733" s="25">
        <f t="shared" si="71"/>
        <v>1109</v>
      </c>
    </row>
    <row r="734" spans="1:13" x14ac:dyDescent="0.25">
      <c r="A734" s="13">
        <v>1110</v>
      </c>
      <c r="B734" s="5">
        <v>732</v>
      </c>
      <c r="C734" s="5">
        <v>1086</v>
      </c>
      <c r="D734" s="4" t="str">
        <f>VLOOKUP(A734,'ESO zone names'!$A$2:$F$9999,4,FALSE)</f>
        <v>Der Dov-Vahl-Schrein</v>
      </c>
      <c r="E734" s="4" t="str">
        <f>VLOOKUP(A734,'ESO zone names'!$A$2:$F$9999,5,FALSE)</f>
        <v>Dov-Vahl Shrine</v>
      </c>
      <c r="F734" s="4" t="str">
        <f>VLOOKUP(A734,'ESO zone names'!$A$2:$F$9999,6,FALSE)</f>
        <v>L’autel de Dov-Vahl</v>
      </c>
      <c r="G734" s="3" t="e">
        <f t="array" ref="G734">IF(OR(EXACT(A734,VALUE('ESO Dungeon constants'!$I$3:$I$100))),"X","")</f>
        <v>#VALUE!</v>
      </c>
      <c r="H734" s="3" t="str">
        <f t="shared" si="66"/>
        <v/>
      </c>
      <c r="I734" s="3" t="str">
        <f t="shared" si="67"/>
        <v>Das nördliche Elsweyr</v>
      </c>
      <c r="J734" s="3" t="str">
        <f t="shared" si="68"/>
        <v>Northern Elsweyr</v>
      </c>
      <c r="K734" s="3" t="str">
        <f t="shared" si="69"/>
        <v>Le Nord d'Elsweyr</v>
      </c>
      <c r="L734" s="25">
        <f t="shared" si="70"/>
        <v>1110</v>
      </c>
      <c r="M734" s="25">
        <f t="shared" si="71"/>
        <v>1086</v>
      </c>
    </row>
    <row r="735" spans="1:13" x14ac:dyDescent="0.25">
      <c r="A735" s="13">
        <v>1111</v>
      </c>
      <c r="B735" s="5">
        <v>733</v>
      </c>
      <c r="C735" s="5">
        <v>1086</v>
      </c>
      <c r="D735" s="4" t="str">
        <f>VLOOKUP(A735,'ESO zone names'!$A$2:$F$9999,4,FALSE)</f>
        <v>Die Kavernen von Riefe</v>
      </c>
      <c r="E735" s="4" t="str">
        <f>VLOOKUP(A735,'ESO zone names'!$A$2:$F$9999,5,FALSE)</f>
        <v>Cicatrice Caverns</v>
      </c>
      <c r="F735" s="4" t="str">
        <f>VLOOKUP(A735,'ESO zone names'!$A$2:$F$9999,6,FALSE)</f>
        <v>Les Cavernes de la Cicatrice</v>
      </c>
      <c r="G735" s="3" t="e">
        <f t="array" ref="G735">IF(OR(EXACT(A735,VALUE('ESO Dungeon constants'!$I$3:$I$100))),"X","")</f>
        <v>#VALUE!</v>
      </c>
      <c r="H735" s="3" t="str">
        <f t="shared" si="66"/>
        <v/>
      </c>
      <c r="I735" s="3" t="str">
        <f t="shared" si="67"/>
        <v>Das nördliche Elsweyr</v>
      </c>
      <c r="J735" s="3" t="str">
        <f t="shared" si="68"/>
        <v>Northern Elsweyr</v>
      </c>
      <c r="K735" s="3" t="str">
        <f t="shared" si="69"/>
        <v>Le Nord d'Elsweyr</v>
      </c>
      <c r="L735" s="25">
        <f t="shared" si="70"/>
        <v>1111</v>
      </c>
      <c r="M735" s="25">
        <f t="shared" si="71"/>
        <v>1086</v>
      </c>
    </row>
    <row r="736" spans="1:13" x14ac:dyDescent="0.25">
      <c r="A736" s="13">
        <v>1112</v>
      </c>
      <c r="B736" s="5">
        <v>734</v>
      </c>
      <c r="C736" s="5">
        <v>1086</v>
      </c>
      <c r="D736" s="4" t="str">
        <f>VLOOKUP(A736,'ESO zone names'!$A$2:$F$9999,4,FALSE)</f>
        <v>Tenarr-Zalviit-Beinhaus</v>
      </c>
      <c r="E736" s="4" t="str">
        <f>VLOOKUP(A736,'ESO zone names'!$A$2:$F$9999,5,FALSE)</f>
        <v>Tenarr Zalviit Ossuary</v>
      </c>
      <c r="F736" s="4" t="str">
        <f>VLOOKUP(A736,'ESO zone names'!$A$2:$F$9999,6,FALSE)</f>
        <v>L’ossuaire de Tenarr Zalviit</v>
      </c>
      <c r="G736" s="3" t="e">
        <f t="array" ref="G736">IF(OR(EXACT(A736,VALUE('ESO Dungeon constants'!$I$3:$I$100))),"X","")</f>
        <v>#VALUE!</v>
      </c>
      <c r="H736" s="3" t="str">
        <f t="shared" si="66"/>
        <v/>
      </c>
      <c r="I736" s="3" t="str">
        <f t="shared" si="67"/>
        <v>Das nördliche Elsweyr</v>
      </c>
      <c r="J736" s="3" t="str">
        <f t="shared" si="68"/>
        <v>Northern Elsweyr</v>
      </c>
      <c r="K736" s="3" t="str">
        <f t="shared" si="69"/>
        <v>Le Nord d'Elsweyr</v>
      </c>
      <c r="L736" s="25">
        <f t="shared" si="70"/>
        <v>1112</v>
      </c>
      <c r="M736" s="25">
        <f t="shared" si="71"/>
        <v>1086</v>
      </c>
    </row>
    <row r="737" spans="1:13" x14ac:dyDescent="0.25">
      <c r="A737" s="13">
        <v>1113</v>
      </c>
      <c r="B737" s="5">
        <v>735</v>
      </c>
      <c r="C737" s="5">
        <v>1086</v>
      </c>
      <c r="D737" s="4" t="str">
        <f>VLOOKUP(A737,'ESO zone names'!$A$2:$F$9999,4,FALSE)</f>
        <v>Die Krypten des Verborgenen Mondes</v>
      </c>
      <c r="E737" s="4" t="str">
        <f>VLOOKUP(A737,'ESO zone names'!$A$2:$F$9999,5,FALSE)</f>
        <v>Hidden Moon Crypts</v>
      </c>
      <c r="F737" s="4" t="str">
        <f>VLOOKUP(A737,'ESO zone names'!$A$2:$F$9999,6,FALSE)</f>
        <v>Les Cryptes de la Lune cachée</v>
      </c>
      <c r="G737" s="3" t="e">
        <f t="array" ref="G737">IF(OR(EXACT(A737,VALUE('ESO Dungeon constants'!$I$3:$I$100))),"X","")</f>
        <v>#VALUE!</v>
      </c>
      <c r="H737" s="3" t="str">
        <f t="shared" si="66"/>
        <v/>
      </c>
      <c r="I737" s="3" t="str">
        <f t="shared" si="67"/>
        <v>Das nördliche Elsweyr</v>
      </c>
      <c r="J737" s="3" t="str">
        <f t="shared" si="68"/>
        <v>Northern Elsweyr</v>
      </c>
      <c r="K737" s="3" t="str">
        <f t="shared" si="69"/>
        <v>Le Nord d'Elsweyr</v>
      </c>
      <c r="L737" s="25">
        <f t="shared" si="70"/>
        <v>1113</v>
      </c>
      <c r="M737" s="25">
        <f t="shared" si="71"/>
        <v>1086</v>
      </c>
    </row>
    <row r="738" spans="1:13" x14ac:dyDescent="0.25">
      <c r="A738" s="13">
        <v>1114</v>
      </c>
      <c r="B738" s="5">
        <v>736</v>
      </c>
      <c r="C738" s="5">
        <v>1086</v>
      </c>
      <c r="D738" s="4" t="str">
        <f>VLOOKUP(A738,'ESO zone names'!$A$2:$F$9999,4,FALSE)</f>
        <v>Die Hakoshae-Grabmäler</v>
      </c>
      <c r="E738" s="4" t="str">
        <f>VLOOKUP(A738,'ESO zone names'!$A$2:$F$9999,5,FALSE)</f>
        <v>Hakoshae Tombs</v>
      </c>
      <c r="F738" s="4" t="str">
        <f>VLOOKUP(A738,'ESO zone names'!$A$2:$F$9999,6,FALSE)</f>
        <v>Tombeaux d'Hakoshae</v>
      </c>
      <c r="G738" s="3" t="e">
        <f t="array" ref="G738">IF(OR(EXACT(A738,VALUE('ESO Dungeon constants'!$I$3:$I$100))),"X","")</f>
        <v>#VALUE!</v>
      </c>
      <c r="H738" s="3" t="str">
        <f t="shared" si="66"/>
        <v/>
      </c>
      <c r="I738" s="3" t="str">
        <f t="shared" si="67"/>
        <v>Das nördliche Elsweyr</v>
      </c>
      <c r="J738" s="3" t="str">
        <f t="shared" si="68"/>
        <v>Northern Elsweyr</v>
      </c>
      <c r="K738" s="3" t="str">
        <f t="shared" si="69"/>
        <v>Le Nord d'Elsweyr</v>
      </c>
      <c r="L738" s="25">
        <f t="shared" si="70"/>
        <v>1114</v>
      </c>
      <c r="M738" s="25">
        <f t="shared" si="71"/>
        <v>1086</v>
      </c>
    </row>
    <row r="739" spans="1:13" x14ac:dyDescent="0.25">
      <c r="A739" s="13">
        <v>1115</v>
      </c>
      <c r="B739" s="5">
        <v>737</v>
      </c>
      <c r="C739" s="5">
        <v>1086</v>
      </c>
      <c r="D739" s="4" t="str">
        <f>VLOOKUP(A739,'ESO zone names'!$A$2:$F$9999,4,FALSE)</f>
        <v>Die Zuckerfarmhöhlen von Wonnetal</v>
      </c>
      <c r="E739" s="4" t="str">
        <f>VLOOKUP(A739,'ESO zone names'!$A$2:$F$9999,5,FALSE)</f>
        <v>Merryvale Sugar Farm Caves</v>
      </c>
      <c r="F739" s="4" t="str">
        <f>VLOOKUP(A739,'ESO zone names'!$A$2:$F$9999,6,FALSE)</f>
        <v>Les cavernes de la Ferme de Sucre de Gaival</v>
      </c>
      <c r="G739" s="3" t="e">
        <f t="array" ref="G739">IF(OR(EXACT(A739,VALUE('ESO Dungeon constants'!$I$3:$I$100))),"X","")</f>
        <v>#VALUE!</v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25">
        <f t="shared" si="70"/>
        <v>1115</v>
      </c>
      <c r="M739" s="25">
        <f t="shared" si="71"/>
        <v>1086</v>
      </c>
    </row>
    <row r="740" spans="1:13" x14ac:dyDescent="0.25">
      <c r="A740" s="13">
        <v>1116</v>
      </c>
      <c r="B740" s="5">
        <v>738</v>
      </c>
      <c r="C740" s="5">
        <v>1116</v>
      </c>
      <c r="D740" s="4" t="str">
        <f>VLOOKUP(A740,'ESO zone names'!$A$2:$F$9999,4,FALSE)</f>
        <v>Moon Gate</v>
      </c>
      <c r="E740" s="4" t="str">
        <f>VLOOKUP(A740,'ESO zone names'!$A$2:$F$9999,5,FALSE)</f>
        <v>Moon Gate</v>
      </c>
      <c r="F740" s="4" t="str">
        <f>VLOOKUP(A740,'ESO zone names'!$A$2:$F$9999,6,FALSE)</f>
        <v>Moon Gate</v>
      </c>
      <c r="G740" s="3" t="e">
        <f t="array" ref="G740">IF(OR(EXACT(A740,VALUE('ESO Dungeon constants'!$I$3:$I$100))),"X","")</f>
        <v>#VALUE!</v>
      </c>
      <c r="H740" s="3" t="str">
        <f t="shared" si="66"/>
        <v>X</v>
      </c>
      <c r="I740" s="3" t="str">
        <f t="shared" si="67"/>
        <v/>
      </c>
      <c r="J740" s="3" t="str">
        <f t="shared" si="68"/>
        <v/>
      </c>
      <c r="K740" s="3" t="str">
        <f t="shared" si="69"/>
        <v/>
      </c>
      <c r="L740" s="25">
        <f t="shared" si="70"/>
        <v>1116</v>
      </c>
      <c r="M740" s="25">
        <f t="shared" si="71"/>
        <v>1116</v>
      </c>
    </row>
    <row r="741" spans="1:13" x14ac:dyDescent="0.25">
      <c r="A741" s="13">
        <v>1117</v>
      </c>
      <c r="B741" s="5">
        <v>739</v>
      </c>
      <c r="C741" s="5">
        <v>1086</v>
      </c>
      <c r="D741" s="4" t="str">
        <f>VLOOKUP(A741,'ESO zone names'!$A$2:$F$9999,4,FALSE)</f>
        <v>Der Schattentanztempel</v>
      </c>
      <c r="E741" s="4" t="str">
        <f>VLOOKUP(A741,'ESO zone names'!$A$2:$F$9999,5,FALSE)</f>
        <v>Shadow Dance Temple</v>
      </c>
      <c r="F741" s="4" t="str">
        <f>VLOOKUP(A741,'ESO zone names'!$A$2:$F$9999,6,FALSE)</f>
        <v>Le temple de la Danse d'ombre</v>
      </c>
      <c r="G741" s="3" t="e">
        <f t="array" ref="G741">IF(OR(EXACT(A741,VALUE('ESO Dungeon constants'!$I$3:$I$100))),"X","")</f>
        <v>#VALUE!</v>
      </c>
      <c r="H741" s="3" t="str">
        <f t="shared" si="66"/>
        <v/>
      </c>
      <c r="I741" s="3" t="str">
        <f t="shared" si="67"/>
        <v>Das nördliche Elsweyr</v>
      </c>
      <c r="J741" s="3" t="str">
        <f t="shared" si="68"/>
        <v>Northern Elsweyr</v>
      </c>
      <c r="K741" s="3" t="str">
        <f t="shared" si="69"/>
        <v>Le Nord d'Elsweyr</v>
      </c>
      <c r="L741" s="25">
        <f t="shared" si="70"/>
        <v>1117</v>
      </c>
      <c r="M741" s="25">
        <f t="shared" si="71"/>
        <v>1086</v>
      </c>
    </row>
    <row r="742" spans="1:13" x14ac:dyDescent="0.25">
      <c r="A742" s="13">
        <v>1118</v>
      </c>
      <c r="B742" s="5">
        <v>740</v>
      </c>
      <c r="C742" s="5">
        <v>1086</v>
      </c>
      <c r="D742" s="4" t="str">
        <f>VLOOKUP(A742,'ESO zone names'!$A$2:$F$9999,4,FALSE)</f>
        <v>Das Gewölbe der Himmlischen Geißel</v>
      </c>
      <c r="E742" s="4" t="str">
        <f>VLOOKUP(A742,'ESO zone names'!$A$2:$F$9999,5,FALSE)</f>
        <v>Vault of the Heavenly Scourge</v>
      </c>
      <c r="F742" s="4" t="str">
        <f>VLOOKUP(A742,'ESO zone names'!$A$2:$F$9999,6,FALSE)</f>
        <v>La Crypte de la Purge céleste</v>
      </c>
      <c r="G742" s="3" t="e">
        <f t="array" ref="G742">IF(OR(EXACT(A742,VALUE('ESO Dungeon constants'!$I$3:$I$100))),"X","")</f>
        <v>#VALUE!</v>
      </c>
      <c r="H742" s="3" t="str">
        <f t="shared" si="66"/>
        <v/>
      </c>
      <c r="I742" s="3" t="str">
        <f t="shared" si="67"/>
        <v>Das nördliche Elsweyr</v>
      </c>
      <c r="J742" s="3" t="str">
        <f t="shared" si="68"/>
        <v>Northern Elsweyr</v>
      </c>
      <c r="K742" s="3" t="str">
        <f t="shared" si="69"/>
        <v>Le Nord d'Elsweyr</v>
      </c>
      <c r="L742" s="25">
        <f t="shared" si="70"/>
        <v>1118</v>
      </c>
      <c r="M742" s="25">
        <f t="shared" si="71"/>
        <v>1086</v>
      </c>
    </row>
    <row r="743" spans="1:13" x14ac:dyDescent="0.25">
      <c r="A743" s="13">
        <v>1119</v>
      </c>
      <c r="B743" s="5">
        <v>741</v>
      </c>
      <c r="C743" s="5">
        <v>1086</v>
      </c>
      <c r="D743" s="4" t="str">
        <f>VLOOKUP(A743,'ESO zone names'!$A$2:$F$9999,4,FALSE)</f>
        <v>Die Wüstenwind-Kavernen</v>
      </c>
      <c r="E743" s="4" t="str">
        <f>VLOOKUP(A743,'ESO zone names'!$A$2:$F$9999,5,FALSE)</f>
        <v>Desert Wind Caverns</v>
      </c>
      <c r="F743" s="4" t="str">
        <f>VLOOKUP(A743,'ESO zone names'!$A$2:$F$9999,6,FALSE)</f>
        <v>Les Cavernes des Vents du désert</v>
      </c>
      <c r="G743" s="3" t="e">
        <f t="array" ref="G743">IF(OR(EXACT(A743,VALUE('ESO Dungeon constants'!$I$3:$I$100))),"X","")</f>
        <v>#VALUE!</v>
      </c>
      <c r="H743" s="3" t="str">
        <f t="shared" si="66"/>
        <v/>
      </c>
      <c r="I743" s="3" t="str">
        <f t="shared" si="67"/>
        <v>Das nördliche Elsweyr</v>
      </c>
      <c r="J743" s="3" t="str">
        <f t="shared" si="68"/>
        <v>Northern Elsweyr</v>
      </c>
      <c r="K743" s="3" t="str">
        <f t="shared" si="69"/>
        <v>Le Nord d'Elsweyr</v>
      </c>
      <c r="L743" s="25">
        <f t="shared" si="70"/>
        <v>1119</v>
      </c>
      <c r="M743" s="25">
        <f t="shared" si="71"/>
        <v>1086</v>
      </c>
    </row>
    <row r="744" spans="1:13" x14ac:dyDescent="0.25">
      <c r="A744" s="13">
        <v>1120</v>
      </c>
      <c r="B744" s="5">
        <v>742</v>
      </c>
      <c r="C744" s="5">
        <v>1086</v>
      </c>
      <c r="D744" s="4" t="str">
        <f>VLOOKUP(A744,'ESO zone names'!$A$2:$F$9999,4,FALSE)</f>
        <v>Die Burg Meirtal</v>
      </c>
      <c r="E744" s="4" t="str">
        <f>VLOOKUP(A744,'ESO zone names'!$A$2:$F$9999,5,FALSE)</f>
        <v>Meirvale Keep</v>
      </c>
      <c r="F744" s="4" t="str">
        <f>VLOOKUP(A744,'ESO zone names'!$A$2:$F$9999,6,FALSE)</f>
        <v>Le Fort de Meirval</v>
      </c>
      <c r="G744" s="3" t="e">
        <f t="array" ref="G744">IF(OR(EXACT(A744,VALUE('ESO Dungeon constants'!$I$3:$I$100))),"X","")</f>
        <v>#VALUE!</v>
      </c>
      <c r="H744" s="3" t="str">
        <f t="shared" si="66"/>
        <v/>
      </c>
      <c r="I744" s="3" t="str">
        <f t="shared" si="67"/>
        <v>Das nördliche Elsweyr</v>
      </c>
      <c r="J744" s="3" t="str">
        <f t="shared" si="68"/>
        <v>Northern Elsweyr</v>
      </c>
      <c r="K744" s="3" t="str">
        <f t="shared" si="69"/>
        <v>Le Nord d'Elsweyr</v>
      </c>
      <c r="L744" s="25">
        <f t="shared" si="70"/>
        <v>1120</v>
      </c>
      <c r="M744" s="25">
        <f t="shared" si="71"/>
        <v>1086</v>
      </c>
    </row>
    <row r="745" spans="1:13" x14ac:dyDescent="0.25">
      <c r="A745" s="13">
        <v>1121</v>
      </c>
      <c r="B745" s="5">
        <v>743</v>
      </c>
      <c r="C745" s="5">
        <v>1086</v>
      </c>
      <c r="D745" s="4" t="str">
        <f>VLOOKUP(A745,'ESO zone names'!$A$2:$F$9999,4,FALSE)</f>
        <v>Sonnspitz</v>
      </c>
      <c r="E745" s="4" t="str">
        <f>VLOOKUP(A745,'ESO zone names'!$A$2:$F$9999,5,FALSE)</f>
        <v>Sunspire</v>
      </c>
      <c r="F745" s="4" t="str">
        <f>VLOOKUP(A745,'ESO zone names'!$A$2:$F$9999,6,FALSE)</f>
        <v>Sollance</v>
      </c>
      <c r="G745" s="3" t="e">
        <f t="array" ref="G745">IF(OR(EXACT(A745,VALUE('ESO Dungeon constants'!$I$3:$I$100))),"X","")</f>
        <v>#VALUE!</v>
      </c>
      <c r="H745" s="3" t="str">
        <f t="shared" si="66"/>
        <v/>
      </c>
      <c r="I745" s="3" t="str">
        <f t="shared" si="67"/>
        <v>Das nördliche Elsweyr</v>
      </c>
      <c r="J745" s="3" t="str">
        <f t="shared" si="68"/>
        <v>Northern Elsweyr</v>
      </c>
      <c r="K745" s="3" t="str">
        <f t="shared" si="69"/>
        <v>Le Nord d'Elsweyr</v>
      </c>
      <c r="L745" s="25">
        <f t="shared" si="70"/>
        <v>1121</v>
      </c>
      <c r="M745" s="25">
        <f t="shared" si="71"/>
        <v>1086</v>
      </c>
    </row>
    <row r="746" spans="1:13" x14ac:dyDescent="0.25">
      <c r="A746" s="13">
        <v>1125</v>
      </c>
      <c r="B746" s="5">
        <v>744</v>
      </c>
      <c r="C746" s="5">
        <v>101</v>
      </c>
      <c r="D746" s="4" t="str">
        <f>VLOOKUP(A746,'ESO zone names'!$A$2:$F$9999,4,FALSE)</f>
        <v>Die Frostgewölbekluft</v>
      </c>
      <c r="E746" s="4" t="str">
        <f>VLOOKUP(A746,'ESO zone names'!$A$2:$F$9999,5,FALSE)</f>
        <v>Frostvault Chasm</v>
      </c>
      <c r="F746" s="4" t="str">
        <f>VLOOKUP(A746,'ESO zone names'!$A$2:$F$9999,6,FALSE)</f>
        <v>L’Abîme d'Arquegivre</v>
      </c>
      <c r="G746" s="3" t="e">
        <f t="array" ref="G746">IF(OR(EXACT(A746,VALUE('ESO Dungeon constants'!$I$3:$I$100))),"X","")</f>
        <v>#VALUE!</v>
      </c>
      <c r="H746" s="3" t="str">
        <f t="shared" si="66"/>
        <v/>
      </c>
      <c r="I746" s="3" t="str">
        <f t="shared" si="67"/>
        <v>Ostmarsch</v>
      </c>
      <c r="J746" s="3" t="str">
        <f t="shared" si="68"/>
        <v>Eastmarch</v>
      </c>
      <c r="K746" s="3" t="str">
        <f t="shared" si="69"/>
        <v>Estemarche</v>
      </c>
      <c r="L746" s="25">
        <f t="shared" si="70"/>
        <v>1125</v>
      </c>
      <c r="M746" s="25">
        <f t="shared" si="71"/>
        <v>101</v>
      </c>
    </row>
    <row r="747" spans="1:13" x14ac:dyDescent="0.25">
      <c r="A747" s="13">
        <v>1126</v>
      </c>
      <c r="B747" s="5">
        <v>745</v>
      </c>
      <c r="C747" s="5">
        <v>888</v>
      </c>
      <c r="D747" s="4" t="str">
        <f>VLOOKUP(A747,'ESO zone names'!$A$2:$F$9999,4,FALSE)</f>
        <v>Die Elinhir-Privatarena</v>
      </c>
      <c r="E747" s="4" t="str">
        <f>VLOOKUP(A747,'ESO zone names'!$A$2:$F$9999,5,FALSE)</f>
        <v>Elinhir Private Arena</v>
      </c>
      <c r="F747" s="4" t="str">
        <f>VLOOKUP(A747,'ESO zone names'!$A$2:$F$9999,6,FALSE)</f>
        <v>L’Arène privée d'Élinhir</v>
      </c>
      <c r="G747" s="3" t="e">
        <f t="array" ref="G747">IF(OR(EXACT(A747,VALUE('ESO Dungeon constants'!$I$3:$I$100))),"X","")</f>
        <v>#VALUE!</v>
      </c>
      <c r="H747" s="3" t="str">
        <f t="shared" si="66"/>
        <v/>
      </c>
      <c r="I747" s="3" t="str">
        <f t="shared" si="67"/>
        <v>Kargstein</v>
      </c>
      <c r="J747" s="3" t="str">
        <f t="shared" si="68"/>
        <v>Craglorn</v>
      </c>
      <c r="K747" s="3" t="str">
        <f t="shared" si="69"/>
        <v>Raidelorn</v>
      </c>
      <c r="L747" s="25">
        <f t="shared" si="70"/>
        <v>1126</v>
      </c>
      <c r="M747" s="25">
        <f t="shared" si="71"/>
        <v>888</v>
      </c>
    </row>
    <row r="748" spans="1:13" x14ac:dyDescent="0.25">
      <c r="A748" s="13">
        <v>1128</v>
      </c>
      <c r="B748" s="5">
        <v>746</v>
      </c>
      <c r="C748" s="5">
        <v>1086</v>
      </c>
      <c r="D748" s="4" t="str">
        <f>VLOOKUP(A748,'ESO zone names'!$A$2:$F$9999,4,FALSE)</f>
        <v>Das Zuckerschüsselgemach</v>
      </c>
      <c r="E748" s="4" t="str">
        <f>VLOOKUP(A748,'ESO zone names'!$A$2:$F$9999,5,FALSE)</f>
        <v>Sugar Bowl Suite</v>
      </c>
      <c r="F748" s="4" t="str">
        <f>VLOOKUP(A748,'ESO zone names'!$A$2:$F$9999,6,FALSE)</f>
        <v>La suite au Sucrier</v>
      </c>
      <c r="G748" s="3" t="e">
        <f t="array" ref="G748">IF(OR(EXACT(A748,VALUE('ESO Dungeon constants'!$I$3:$I$100))),"X","")</f>
        <v>#VALUE!</v>
      </c>
      <c r="H748" s="3" t="str">
        <f t="shared" si="66"/>
        <v/>
      </c>
      <c r="I748" s="3" t="str">
        <f t="shared" si="67"/>
        <v>Das nördliche Elsweyr</v>
      </c>
      <c r="J748" s="3" t="str">
        <f t="shared" si="68"/>
        <v>Northern Elsweyr</v>
      </c>
      <c r="K748" s="3" t="str">
        <f t="shared" si="69"/>
        <v>Le Nord d'Elsweyr</v>
      </c>
      <c r="L748" s="25">
        <f t="shared" si="70"/>
        <v>1128</v>
      </c>
      <c r="M748" s="25">
        <f t="shared" si="71"/>
        <v>1086</v>
      </c>
    </row>
    <row r="749" spans="1:13" x14ac:dyDescent="0.25">
      <c r="A749" s="13">
        <v>1129</v>
      </c>
      <c r="B749" s="5">
        <v>747</v>
      </c>
      <c r="C749" s="5">
        <v>1086</v>
      </c>
      <c r="D749" s="4" t="str">
        <f>VLOOKUP(A749,'ESO zone names'!$A$2:$F$9999,4,FALSE)</f>
        <v>Die Halle des Mondchampions</v>
      </c>
      <c r="E749" s="4" t="str">
        <f>VLOOKUP(A749,'ESO zone names'!$A$2:$F$9999,5,FALSE)</f>
        <v>Hall of the Lunar Champion</v>
      </c>
      <c r="F749" s="4" t="str">
        <f>VLOOKUP(A749,'ESO zone names'!$A$2:$F$9999,6,FALSE)</f>
        <v>Salle du Champion lunaire</v>
      </c>
      <c r="G749" s="3" t="e">
        <f t="array" ref="G749">IF(OR(EXACT(A749,VALUE('ESO Dungeon constants'!$I$3:$I$100))),"X","")</f>
        <v>#VALUE!</v>
      </c>
      <c r="H749" s="3" t="str">
        <f t="shared" si="66"/>
        <v/>
      </c>
      <c r="I749" s="3" t="str">
        <f t="shared" si="67"/>
        <v>Das nördliche Elsweyr</v>
      </c>
      <c r="J749" s="3" t="str">
        <f t="shared" si="68"/>
        <v>Northern Elsweyr</v>
      </c>
      <c r="K749" s="3" t="str">
        <f t="shared" si="69"/>
        <v>Le Nord d'Elsweyr</v>
      </c>
      <c r="L749" s="25">
        <f t="shared" si="70"/>
        <v>1129</v>
      </c>
      <c r="M749" s="25">
        <f t="shared" si="71"/>
        <v>1086</v>
      </c>
    </row>
    <row r="750" spans="1:13" x14ac:dyDescent="0.25">
      <c r="A750" s="13">
        <v>1130</v>
      </c>
      <c r="B750" s="5">
        <v>748</v>
      </c>
      <c r="C750" s="5">
        <v>1130</v>
      </c>
      <c r="D750" s="4" t="str">
        <f>VLOOKUP(A750,'ESO zone names'!$A$2:$F$9999,4,FALSE)</f>
        <v>Jodes Umarmung</v>
      </c>
      <c r="E750" s="4" t="str">
        <f>VLOOKUP(A750,'ESO zone names'!$A$2:$F$9999,5,FALSE)</f>
        <v>Jode's Embrace</v>
      </c>
      <c r="F750" s="4" t="str">
        <f>VLOOKUP(A750,'ESO zone names'!$A$2:$F$9999,6,FALSE)</f>
        <v>Étreinte de Jode</v>
      </c>
      <c r="G750" s="3" t="e">
        <f t="array" ref="G750">IF(OR(EXACT(A750,VALUE('ESO Dungeon constants'!$I$3:$I$100))),"X","")</f>
        <v>#VALUE!</v>
      </c>
      <c r="H750" s="3" t="str">
        <f t="shared" si="66"/>
        <v>X</v>
      </c>
      <c r="I750" s="3" t="str">
        <f t="shared" si="67"/>
        <v/>
      </c>
      <c r="J750" s="3" t="str">
        <f t="shared" si="68"/>
        <v/>
      </c>
      <c r="K750" s="3" t="str">
        <f t="shared" si="69"/>
        <v/>
      </c>
      <c r="L750" s="25">
        <f t="shared" si="70"/>
        <v>1130</v>
      </c>
      <c r="M750" s="25">
        <f t="shared" si="71"/>
        <v>1130</v>
      </c>
    </row>
  </sheetData>
  <autoFilter ref="A2:M2">
    <sortState ref="A3:M768">
      <sortCondition ref="A2"/>
    </sortState>
  </autoFilter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49"/>
  <sheetViews>
    <sheetView workbookViewId="0">
      <selection activeCell="E10" sqref="E10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4068</v>
      </c>
      <c r="B1" s="5" t="s">
        <v>4122</v>
      </c>
      <c r="C1" s="5" t="s">
        <v>4123</v>
      </c>
      <c r="D1" t="s">
        <v>81</v>
      </c>
      <c r="E1" t="s">
        <v>82</v>
      </c>
      <c r="F1" t="s">
        <v>89</v>
      </c>
    </row>
    <row r="2" spans="1:6" x14ac:dyDescent="0.25">
      <c r="A2" s="5">
        <v>2</v>
      </c>
      <c r="B2" s="5">
        <v>1</v>
      </c>
      <c r="C2" s="5">
        <v>2</v>
      </c>
      <c r="D2" t="s">
        <v>149</v>
      </c>
      <c r="E2" t="s">
        <v>149</v>
      </c>
      <c r="F2" t="s">
        <v>149</v>
      </c>
    </row>
    <row r="3" spans="1:6" x14ac:dyDescent="0.25">
      <c r="A3" s="5">
        <v>3</v>
      </c>
      <c r="B3" s="5">
        <v>2</v>
      </c>
      <c r="C3" s="5">
        <v>3</v>
      </c>
      <c r="D3" t="s">
        <v>150</v>
      </c>
      <c r="E3" t="s">
        <v>150</v>
      </c>
      <c r="F3" t="s">
        <v>2889</v>
      </c>
    </row>
    <row r="4" spans="1:6" x14ac:dyDescent="0.25">
      <c r="A4" s="5">
        <v>11</v>
      </c>
      <c r="B4" s="5">
        <v>3</v>
      </c>
      <c r="C4" s="5">
        <v>347</v>
      </c>
      <c r="D4" t="s">
        <v>819</v>
      </c>
      <c r="E4" t="s">
        <v>47</v>
      </c>
      <c r="F4" t="s">
        <v>3570</v>
      </c>
    </row>
    <row r="5" spans="1:6" x14ac:dyDescent="0.25">
      <c r="A5" s="5">
        <v>19</v>
      </c>
      <c r="B5" s="5">
        <v>4</v>
      </c>
      <c r="C5" s="5">
        <v>19</v>
      </c>
      <c r="D5" t="s">
        <v>826</v>
      </c>
      <c r="E5" t="s">
        <v>151</v>
      </c>
      <c r="F5" t="s">
        <v>2891</v>
      </c>
    </row>
    <row r="6" spans="1:6" x14ac:dyDescent="0.25">
      <c r="A6" s="5">
        <v>20</v>
      </c>
      <c r="B6" s="5">
        <v>5</v>
      </c>
      <c r="C6" s="5">
        <v>20</v>
      </c>
      <c r="D6" t="s">
        <v>827</v>
      </c>
      <c r="E6" t="s">
        <v>152</v>
      </c>
      <c r="F6" t="s">
        <v>2890</v>
      </c>
    </row>
    <row r="7" spans="1:6" x14ac:dyDescent="0.25">
      <c r="A7" s="5">
        <v>22</v>
      </c>
      <c r="B7" s="5">
        <v>6</v>
      </c>
      <c r="C7" s="5">
        <v>104</v>
      </c>
      <c r="D7" t="s">
        <v>68</v>
      </c>
      <c r="E7" t="s">
        <v>68</v>
      </c>
      <c r="F7" t="s">
        <v>68</v>
      </c>
    </row>
    <row r="8" spans="1:6" x14ac:dyDescent="0.25">
      <c r="A8" s="5">
        <v>31</v>
      </c>
      <c r="B8" s="5">
        <v>7</v>
      </c>
      <c r="C8" s="5">
        <v>382</v>
      </c>
      <c r="D8" t="s">
        <v>123</v>
      </c>
      <c r="E8" t="s">
        <v>59</v>
      </c>
      <c r="F8" t="s">
        <v>3580</v>
      </c>
    </row>
    <row r="9" spans="1:6" x14ac:dyDescent="0.25">
      <c r="A9" s="5">
        <v>38</v>
      </c>
      <c r="B9" s="5">
        <v>8</v>
      </c>
      <c r="C9" s="5">
        <v>92</v>
      </c>
      <c r="D9" t="s">
        <v>836</v>
      </c>
      <c r="E9" t="s">
        <v>57</v>
      </c>
      <c r="F9" t="s">
        <v>3584</v>
      </c>
    </row>
    <row r="10" spans="1:6" x14ac:dyDescent="0.25">
      <c r="A10" s="5">
        <v>41</v>
      </c>
      <c r="B10" s="5">
        <v>9</v>
      </c>
      <c r="C10" s="5">
        <v>41</v>
      </c>
      <c r="D10" t="s">
        <v>839</v>
      </c>
      <c r="E10" t="s">
        <v>153</v>
      </c>
      <c r="F10" t="s">
        <v>2896</v>
      </c>
    </row>
    <row r="11" spans="1:6" x14ac:dyDescent="0.25">
      <c r="A11" s="5">
        <v>57</v>
      </c>
      <c r="B11" s="5">
        <v>10</v>
      </c>
      <c r="C11" s="5">
        <v>57</v>
      </c>
      <c r="D11" t="s">
        <v>154</v>
      </c>
      <c r="E11" t="s">
        <v>154</v>
      </c>
      <c r="F11" t="s">
        <v>154</v>
      </c>
    </row>
    <row r="12" spans="1:6" x14ac:dyDescent="0.25">
      <c r="A12" s="5">
        <v>58</v>
      </c>
      <c r="B12" s="5">
        <v>11</v>
      </c>
      <c r="C12" s="5">
        <v>58</v>
      </c>
      <c r="D12" t="s">
        <v>155</v>
      </c>
      <c r="E12" t="s">
        <v>155</v>
      </c>
      <c r="F12" t="s">
        <v>155</v>
      </c>
    </row>
    <row r="13" spans="1:6" x14ac:dyDescent="0.25">
      <c r="A13" s="5">
        <v>63</v>
      </c>
      <c r="B13" s="5">
        <v>12</v>
      </c>
      <c r="C13" s="5">
        <v>57</v>
      </c>
      <c r="D13" t="s">
        <v>853</v>
      </c>
      <c r="E13" t="s">
        <v>61</v>
      </c>
      <c r="F13" t="s">
        <v>3599</v>
      </c>
    </row>
    <row r="14" spans="1:6" x14ac:dyDescent="0.25">
      <c r="A14" s="5">
        <v>64</v>
      </c>
      <c r="B14" s="5">
        <v>13</v>
      </c>
      <c r="C14" s="5">
        <v>103</v>
      </c>
      <c r="D14" t="s">
        <v>854</v>
      </c>
      <c r="E14" t="s">
        <v>70</v>
      </c>
      <c r="F14" t="s">
        <v>3600</v>
      </c>
    </row>
    <row r="15" spans="1:6" x14ac:dyDescent="0.25">
      <c r="A15" s="5">
        <v>92</v>
      </c>
      <c r="B15" s="5">
        <v>14</v>
      </c>
      <c r="C15" s="5">
        <v>92</v>
      </c>
      <c r="D15" t="s">
        <v>156</v>
      </c>
      <c r="E15" t="s">
        <v>156</v>
      </c>
      <c r="F15" t="s">
        <v>2893</v>
      </c>
    </row>
    <row r="16" spans="1:6" x14ac:dyDescent="0.25">
      <c r="A16" s="5">
        <v>101</v>
      </c>
      <c r="B16" s="5">
        <v>15</v>
      </c>
      <c r="C16" s="5">
        <v>101</v>
      </c>
      <c r="D16" t="s">
        <v>857</v>
      </c>
      <c r="E16" t="s">
        <v>157</v>
      </c>
      <c r="F16" t="s">
        <v>2898</v>
      </c>
    </row>
    <row r="17" spans="1:6" x14ac:dyDescent="0.25">
      <c r="A17" s="5">
        <v>103</v>
      </c>
      <c r="B17" s="5">
        <v>16</v>
      </c>
      <c r="C17" s="5">
        <v>103</v>
      </c>
      <c r="D17" t="s">
        <v>859</v>
      </c>
      <c r="E17" t="s">
        <v>158</v>
      </c>
      <c r="F17" t="s">
        <v>2897</v>
      </c>
    </row>
    <row r="18" spans="1:6" x14ac:dyDescent="0.25">
      <c r="A18" s="5">
        <v>104</v>
      </c>
      <c r="B18" s="5">
        <v>17</v>
      </c>
      <c r="C18" s="5">
        <v>104</v>
      </c>
      <c r="D18" t="s">
        <v>860</v>
      </c>
      <c r="E18" t="s">
        <v>159</v>
      </c>
      <c r="F18" t="s">
        <v>2892</v>
      </c>
    </row>
    <row r="19" spans="1:6" x14ac:dyDescent="0.25">
      <c r="A19" s="5">
        <v>108</v>
      </c>
      <c r="B19" s="5">
        <v>18</v>
      </c>
      <c r="C19" s="5">
        <v>108</v>
      </c>
      <c r="D19" t="s">
        <v>861</v>
      </c>
      <c r="E19" t="s">
        <v>160</v>
      </c>
      <c r="F19" t="s">
        <v>2900</v>
      </c>
    </row>
    <row r="20" spans="1:6" x14ac:dyDescent="0.25">
      <c r="A20" s="5">
        <v>117</v>
      </c>
      <c r="B20" s="5">
        <v>19</v>
      </c>
      <c r="C20" s="5">
        <v>117</v>
      </c>
      <c r="D20" t="s">
        <v>862</v>
      </c>
      <c r="E20" t="s">
        <v>161</v>
      </c>
      <c r="F20" t="s">
        <v>2895</v>
      </c>
    </row>
    <row r="21" spans="1:6" x14ac:dyDescent="0.25">
      <c r="A21" s="5">
        <v>124</v>
      </c>
      <c r="B21" s="5">
        <v>20</v>
      </c>
      <c r="C21" s="5">
        <v>383</v>
      </c>
      <c r="D21" t="s">
        <v>863</v>
      </c>
      <c r="E21" t="s">
        <v>162</v>
      </c>
      <c r="F21" t="s">
        <v>3603</v>
      </c>
    </row>
    <row r="22" spans="1:6" x14ac:dyDescent="0.25">
      <c r="A22" s="5">
        <v>126</v>
      </c>
      <c r="B22" s="5">
        <v>21</v>
      </c>
      <c r="C22" s="5">
        <v>383</v>
      </c>
      <c r="D22" t="s">
        <v>864</v>
      </c>
      <c r="E22" t="s">
        <v>43</v>
      </c>
      <c r="F22" t="s">
        <v>3604</v>
      </c>
    </row>
    <row r="23" spans="1:6" x14ac:dyDescent="0.25">
      <c r="A23" s="5">
        <v>130</v>
      </c>
      <c r="B23" s="5">
        <v>22</v>
      </c>
      <c r="C23" s="5">
        <v>20</v>
      </c>
      <c r="D23" t="s">
        <v>865</v>
      </c>
      <c r="E23" t="s">
        <v>49</v>
      </c>
      <c r="F23" t="s">
        <v>3605</v>
      </c>
    </row>
    <row r="24" spans="1:6" x14ac:dyDescent="0.25">
      <c r="A24" s="5">
        <v>131</v>
      </c>
      <c r="B24" s="5">
        <v>23</v>
      </c>
      <c r="C24" s="5">
        <v>58</v>
      </c>
      <c r="D24" t="s">
        <v>866</v>
      </c>
      <c r="E24" t="s">
        <v>65</v>
      </c>
      <c r="F24" t="s">
        <v>3606</v>
      </c>
    </row>
    <row r="25" spans="1:6" x14ac:dyDescent="0.25">
      <c r="A25" s="5">
        <v>134</v>
      </c>
      <c r="B25" s="5">
        <v>24</v>
      </c>
      <c r="C25" s="5">
        <v>117</v>
      </c>
      <c r="D25" t="s">
        <v>867</v>
      </c>
      <c r="E25" t="s">
        <v>163</v>
      </c>
      <c r="F25" t="s">
        <v>3607</v>
      </c>
    </row>
    <row r="26" spans="1:6" x14ac:dyDescent="0.25">
      <c r="A26" s="5">
        <v>137</v>
      </c>
      <c r="B26" s="5">
        <v>25</v>
      </c>
      <c r="C26" s="5">
        <v>108</v>
      </c>
      <c r="D26" t="s">
        <v>868</v>
      </c>
      <c r="E26" t="s">
        <v>164</v>
      </c>
      <c r="F26" t="s">
        <v>3608</v>
      </c>
    </row>
    <row r="27" spans="1:6" x14ac:dyDescent="0.25">
      <c r="A27" s="5">
        <v>138</v>
      </c>
      <c r="B27" s="5">
        <v>26</v>
      </c>
      <c r="C27" s="5">
        <v>58</v>
      </c>
      <c r="D27" t="s">
        <v>869</v>
      </c>
      <c r="E27" t="s">
        <v>165</v>
      </c>
      <c r="F27" t="s">
        <v>3609</v>
      </c>
    </row>
    <row r="28" spans="1:6" x14ac:dyDescent="0.25">
      <c r="A28" s="5">
        <v>142</v>
      </c>
      <c r="B28" s="5">
        <v>27</v>
      </c>
      <c r="C28" s="5">
        <v>19</v>
      </c>
      <c r="D28" t="s">
        <v>870</v>
      </c>
      <c r="E28" t="s">
        <v>166</v>
      </c>
      <c r="F28" t="s">
        <v>3610</v>
      </c>
    </row>
    <row r="29" spans="1:6" x14ac:dyDescent="0.25">
      <c r="A29" s="5">
        <v>144</v>
      </c>
      <c r="B29" s="5">
        <v>28</v>
      </c>
      <c r="C29" s="5">
        <v>3</v>
      </c>
      <c r="D29" t="s">
        <v>871</v>
      </c>
      <c r="E29" t="s">
        <v>66</v>
      </c>
      <c r="F29" t="s">
        <v>3611</v>
      </c>
    </row>
    <row r="30" spans="1:6" x14ac:dyDescent="0.25">
      <c r="A30" s="5">
        <v>146</v>
      </c>
      <c r="B30" s="5">
        <v>29</v>
      </c>
      <c r="C30" s="5">
        <v>19</v>
      </c>
      <c r="D30" t="s">
        <v>872</v>
      </c>
      <c r="E30" t="s">
        <v>62</v>
      </c>
      <c r="F30" t="s">
        <v>3612</v>
      </c>
    </row>
    <row r="31" spans="1:6" x14ac:dyDescent="0.25">
      <c r="A31" s="5">
        <v>148</v>
      </c>
      <c r="B31" s="5">
        <v>30</v>
      </c>
      <c r="C31" s="5">
        <v>117</v>
      </c>
      <c r="D31" t="s">
        <v>60</v>
      </c>
      <c r="E31" t="s">
        <v>60</v>
      </c>
      <c r="F31" t="s">
        <v>60</v>
      </c>
    </row>
    <row r="32" spans="1:6" x14ac:dyDescent="0.25">
      <c r="A32" s="5">
        <v>159</v>
      </c>
      <c r="B32" s="5">
        <v>31</v>
      </c>
      <c r="C32" s="5">
        <v>19</v>
      </c>
      <c r="D32" t="s">
        <v>873</v>
      </c>
      <c r="E32" t="s">
        <v>167</v>
      </c>
      <c r="F32" t="s">
        <v>3613</v>
      </c>
    </row>
    <row r="33" spans="1:6" x14ac:dyDescent="0.25">
      <c r="A33" s="5">
        <v>162</v>
      </c>
      <c r="B33" s="5">
        <v>32</v>
      </c>
      <c r="C33" s="5">
        <v>20</v>
      </c>
      <c r="D33" t="s">
        <v>874</v>
      </c>
      <c r="E33" t="s">
        <v>168</v>
      </c>
      <c r="F33" t="s">
        <v>3614</v>
      </c>
    </row>
    <row r="34" spans="1:6" x14ac:dyDescent="0.25">
      <c r="A34" s="5">
        <v>166</v>
      </c>
      <c r="B34" s="5">
        <v>33</v>
      </c>
      <c r="C34" s="5">
        <v>3</v>
      </c>
      <c r="D34" t="s">
        <v>169</v>
      </c>
      <c r="E34" t="s">
        <v>169</v>
      </c>
      <c r="F34" t="s">
        <v>169</v>
      </c>
    </row>
    <row r="35" spans="1:6" x14ac:dyDescent="0.25">
      <c r="A35" s="5">
        <v>168</v>
      </c>
      <c r="B35" s="5">
        <v>34</v>
      </c>
      <c r="C35" s="5">
        <v>92</v>
      </c>
      <c r="D35" t="s">
        <v>170</v>
      </c>
      <c r="E35" t="s">
        <v>170</v>
      </c>
      <c r="F35" t="s">
        <v>170</v>
      </c>
    </row>
    <row r="36" spans="1:6" x14ac:dyDescent="0.25">
      <c r="A36" s="5">
        <v>169</v>
      </c>
      <c r="B36" s="5">
        <v>35</v>
      </c>
      <c r="C36" s="5">
        <v>92</v>
      </c>
      <c r="D36" t="s">
        <v>875</v>
      </c>
      <c r="E36" t="s">
        <v>171</v>
      </c>
      <c r="F36" t="s">
        <v>3615</v>
      </c>
    </row>
    <row r="37" spans="1:6" x14ac:dyDescent="0.25">
      <c r="A37" s="5">
        <v>176</v>
      </c>
      <c r="B37" s="5">
        <v>36</v>
      </c>
      <c r="C37" s="5">
        <v>108</v>
      </c>
      <c r="D37" t="s">
        <v>876</v>
      </c>
      <c r="E37" t="s">
        <v>50</v>
      </c>
      <c r="F37" t="s">
        <v>3616</v>
      </c>
    </row>
    <row r="38" spans="1:6" x14ac:dyDescent="0.25">
      <c r="A38" s="5">
        <v>181</v>
      </c>
      <c r="B38" s="5">
        <v>37</v>
      </c>
      <c r="C38" s="5">
        <v>181</v>
      </c>
      <c r="D38" t="s">
        <v>172</v>
      </c>
      <c r="E38" t="s">
        <v>172</v>
      </c>
      <c r="F38" t="s">
        <v>172</v>
      </c>
    </row>
    <row r="39" spans="1:6" x14ac:dyDescent="0.25">
      <c r="A39" s="5">
        <v>187</v>
      </c>
      <c r="B39" s="5">
        <v>38</v>
      </c>
      <c r="C39" s="5">
        <v>117</v>
      </c>
      <c r="D39" t="s">
        <v>173</v>
      </c>
      <c r="E39" t="s">
        <v>173</v>
      </c>
      <c r="F39" t="s">
        <v>173</v>
      </c>
    </row>
    <row r="40" spans="1:6" x14ac:dyDescent="0.25">
      <c r="A40" s="5">
        <v>188</v>
      </c>
      <c r="B40" s="5">
        <v>39</v>
      </c>
      <c r="C40" s="5">
        <v>57</v>
      </c>
      <c r="D40" t="s">
        <v>877</v>
      </c>
      <c r="E40" t="s">
        <v>174</v>
      </c>
      <c r="F40" t="s">
        <v>3617</v>
      </c>
    </row>
    <row r="41" spans="1:6" x14ac:dyDescent="0.25">
      <c r="A41" s="5">
        <v>189</v>
      </c>
      <c r="B41" s="5">
        <v>40</v>
      </c>
      <c r="C41" s="5">
        <v>57</v>
      </c>
      <c r="D41" t="s">
        <v>878</v>
      </c>
      <c r="E41" t="s">
        <v>175</v>
      </c>
      <c r="F41" t="s">
        <v>3618</v>
      </c>
    </row>
    <row r="42" spans="1:6" x14ac:dyDescent="0.25">
      <c r="A42" s="5">
        <v>190</v>
      </c>
      <c r="B42" s="5">
        <v>41</v>
      </c>
      <c r="C42" s="5">
        <v>57</v>
      </c>
      <c r="D42" t="s">
        <v>879</v>
      </c>
      <c r="E42" t="s">
        <v>176</v>
      </c>
      <c r="F42" t="s">
        <v>3619</v>
      </c>
    </row>
    <row r="43" spans="1:6" x14ac:dyDescent="0.25">
      <c r="A43" s="5">
        <v>191</v>
      </c>
      <c r="B43" s="5">
        <v>42</v>
      </c>
      <c r="C43" s="5">
        <v>41</v>
      </c>
      <c r="D43" t="s">
        <v>880</v>
      </c>
      <c r="E43" t="s">
        <v>177</v>
      </c>
      <c r="F43" t="s">
        <v>3620</v>
      </c>
    </row>
    <row r="44" spans="1:6" x14ac:dyDescent="0.25">
      <c r="A44" s="5">
        <v>192</v>
      </c>
      <c r="B44" s="5">
        <v>43</v>
      </c>
      <c r="C44" s="5">
        <v>41</v>
      </c>
      <c r="D44" t="s">
        <v>881</v>
      </c>
      <c r="E44" t="s">
        <v>178</v>
      </c>
      <c r="F44" t="s">
        <v>3621</v>
      </c>
    </row>
    <row r="45" spans="1:6" x14ac:dyDescent="0.25">
      <c r="A45" s="5">
        <v>193</v>
      </c>
      <c r="B45" s="5">
        <v>44</v>
      </c>
      <c r="C45" s="5">
        <v>41</v>
      </c>
      <c r="D45" t="s">
        <v>882</v>
      </c>
      <c r="E45" t="s">
        <v>179</v>
      </c>
      <c r="F45" t="s">
        <v>3622</v>
      </c>
    </row>
    <row r="46" spans="1:6" x14ac:dyDescent="0.25">
      <c r="A46" s="5">
        <v>199</v>
      </c>
      <c r="B46" s="5">
        <v>45</v>
      </c>
      <c r="C46" s="5">
        <v>199</v>
      </c>
      <c r="D46" t="s">
        <v>883</v>
      </c>
      <c r="E46" t="s">
        <v>180</v>
      </c>
      <c r="F46" t="s">
        <v>3098</v>
      </c>
    </row>
    <row r="47" spans="1:6" x14ac:dyDescent="0.25">
      <c r="A47" s="5">
        <v>200</v>
      </c>
      <c r="B47" s="5">
        <v>46</v>
      </c>
      <c r="C47" s="5">
        <v>199</v>
      </c>
      <c r="D47" t="s">
        <v>884</v>
      </c>
      <c r="E47" t="s">
        <v>181</v>
      </c>
      <c r="F47" t="s">
        <v>3623</v>
      </c>
    </row>
    <row r="48" spans="1:6" x14ac:dyDescent="0.25">
      <c r="A48" s="5">
        <v>201</v>
      </c>
      <c r="B48" s="5">
        <v>47</v>
      </c>
      <c r="C48" s="5">
        <v>199</v>
      </c>
      <c r="D48" t="s">
        <v>885</v>
      </c>
      <c r="E48" t="s">
        <v>182</v>
      </c>
      <c r="F48" t="s">
        <v>3624</v>
      </c>
    </row>
    <row r="49" spans="1:6" x14ac:dyDescent="0.25">
      <c r="A49" s="5">
        <v>203</v>
      </c>
      <c r="B49" s="5">
        <v>48</v>
      </c>
      <c r="C49" s="5">
        <v>267</v>
      </c>
      <c r="D49" t="s">
        <v>886</v>
      </c>
      <c r="E49" t="s">
        <v>183</v>
      </c>
      <c r="F49" t="s">
        <v>3625</v>
      </c>
    </row>
    <row r="50" spans="1:6" x14ac:dyDescent="0.25">
      <c r="A50" s="5">
        <v>207</v>
      </c>
      <c r="B50" s="5">
        <v>49</v>
      </c>
      <c r="C50" s="5">
        <v>208</v>
      </c>
      <c r="D50" t="s">
        <v>184</v>
      </c>
      <c r="E50" t="s">
        <v>184</v>
      </c>
      <c r="F50" t="s">
        <v>184</v>
      </c>
    </row>
    <row r="51" spans="1:6" x14ac:dyDescent="0.25">
      <c r="A51" s="5">
        <v>208</v>
      </c>
      <c r="B51" s="5">
        <v>50</v>
      </c>
      <c r="C51" s="5">
        <v>208</v>
      </c>
      <c r="D51" t="s">
        <v>887</v>
      </c>
      <c r="E51" t="s">
        <v>185</v>
      </c>
      <c r="F51" t="s">
        <v>3626</v>
      </c>
    </row>
    <row r="52" spans="1:6" x14ac:dyDescent="0.25">
      <c r="A52" s="5">
        <v>209</v>
      </c>
      <c r="B52" s="5">
        <v>51</v>
      </c>
      <c r="C52" s="5">
        <v>208</v>
      </c>
      <c r="D52" t="s">
        <v>888</v>
      </c>
      <c r="E52" t="s">
        <v>186</v>
      </c>
      <c r="F52" t="s">
        <v>3627</v>
      </c>
    </row>
    <row r="53" spans="1:6" x14ac:dyDescent="0.25">
      <c r="A53" s="5">
        <v>212</v>
      </c>
      <c r="B53" s="5">
        <v>52</v>
      </c>
      <c r="C53" s="5">
        <v>57</v>
      </c>
      <c r="D53" t="s">
        <v>889</v>
      </c>
      <c r="E53" t="s">
        <v>187</v>
      </c>
      <c r="F53" t="s">
        <v>3628</v>
      </c>
    </row>
    <row r="54" spans="1:6" x14ac:dyDescent="0.25">
      <c r="A54" s="5">
        <v>213</v>
      </c>
      <c r="B54" s="5">
        <v>53</v>
      </c>
      <c r="C54" s="5">
        <v>117</v>
      </c>
      <c r="D54" t="s">
        <v>890</v>
      </c>
      <c r="E54" t="s">
        <v>188</v>
      </c>
      <c r="F54" t="s">
        <v>3629</v>
      </c>
    </row>
    <row r="55" spans="1:6" x14ac:dyDescent="0.25">
      <c r="A55" s="5">
        <v>214</v>
      </c>
      <c r="B55" s="5">
        <v>54</v>
      </c>
      <c r="C55" s="5">
        <v>117</v>
      </c>
      <c r="D55" t="s">
        <v>891</v>
      </c>
      <c r="E55" t="s">
        <v>189</v>
      </c>
      <c r="F55" t="s">
        <v>3630</v>
      </c>
    </row>
    <row r="56" spans="1:6" x14ac:dyDescent="0.25">
      <c r="A56" s="5">
        <v>215</v>
      </c>
      <c r="B56" s="5">
        <v>55</v>
      </c>
      <c r="C56" s="5">
        <v>117</v>
      </c>
      <c r="D56" t="s">
        <v>892</v>
      </c>
      <c r="E56" t="s">
        <v>190</v>
      </c>
      <c r="F56" t="s">
        <v>3631</v>
      </c>
    </row>
    <row r="57" spans="1:6" x14ac:dyDescent="0.25">
      <c r="A57" s="5">
        <v>216</v>
      </c>
      <c r="B57" s="5">
        <v>56</v>
      </c>
      <c r="C57" s="5">
        <v>41</v>
      </c>
      <c r="D57" t="s">
        <v>893</v>
      </c>
      <c r="E57" t="s">
        <v>191</v>
      </c>
      <c r="F57" t="s">
        <v>3632</v>
      </c>
    </row>
    <row r="58" spans="1:6" x14ac:dyDescent="0.25">
      <c r="A58" s="5">
        <v>217</v>
      </c>
      <c r="B58" s="5">
        <v>57</v>
      </c>
      <c r="C58" s="5">
        <v>199</v>
      </c>
      <c r="D58" t="s">
        <v>894</v>
      </c>
      <c r="E58" t="s">
        <v>192</v>
      </c>
      <c r="F58" t="s">
        <v>3633</v>
      </c>
    </row>
    <row r="59" spans="1:6" x14ac:dyDescent="0.25">
      <c r="A59" s="5">
        <v>218</v>
      </c>
      <c r="B59" s="5">
        <v>58</v>
      </c>
      <c r="C59" s="5">
        <v>267</v>
      </c>
      <c r="D59" t="s">
        <v>895</v>
      </c>
      <c r="E59" t="s">
        <v>193</v>
      </c>
      <c r="F59" t="s">
        <v>3634</v>
      </c>
    </row>
    <row r="60" spans="1:6" x14ac:dyDescent="0.25">
      <c r="A60" s="5">
        <v>219</v>
      </c>
      <c r="B60" s="5">
        <v>59</v>
      </c>
      <c r="C60" s="5">
        <v>267</v>
      </c>
      <c r="D60" t="s">
        <v>896</v>
      </c>
      <c r="E60" t="s">
        <v>194</v>
      </c>
      <c r="F60" t="s">
        <v>3635</v>
      </c>
    </row>
    <row r="61" spans="1:6" x14ac:dyDescent="0.25">
      <c r="A61" s="5">
        <v>222</v>
      </c>
      <c r="B61" s="5">
        <v>60</v>
      </c>
      <c r="C61" s="5">
        <v>3</v>
      </c>
      <c r="D61" t="s">
        <v>897</v>
      </c>
      <c r="E61" t="s">
        <v>195</v>
      </c>
      <c r="F61" t="s">
        <v>3636</v>
      </c>
    </row>
    <row r="62" spans="1:6" x14ac:dyDescent="0.25">
      <c r="A62" s="5">
        <v>223</v>
      </c>
      <c r="B62" s="5">
        <v>61</v>
      </c>
      <c r="C62" s="5">
        <v>3</v>
      </c>
      <c r="D62" t="s">
        <v>898</v>
      </c>
      <c r="E62" t="s">
        <v>196</v>
      </c>
      <c r="F62" t="s">
        <v>3637</v>
      </c>
    </row>
    <row r="63" spans="1:6" x14ac:dyDescent="0.25">
      <c r="A63" s="5">
        <v>224</v>
      </c>
      <c r="B63" s="5">
        <v>62</v>
      </c>
      <c r="C63" s="5">
        <v>20</v>
      </c>
      <c r="D63" t="s">
        <v>197</v>
      </c>
      <c r="E63" t="s">
        <v>197</v>
      </c>
      <c r="F63" t="s">
        <v>3638</v>
      </c>
    </row>
    <row r="64" spans="1:6" x14ac:dyDescent="0.25">
      <c r="A64" s="5">
        <v>227</v>
      </c>
      <c r="B64" s="5">
        <v>63</v>
      </c>
      <c r="C64" s="5">
        <v>92</v>
      </c>
      <c r="D64" t="s">
        <v>899</v>
      </c>
      <c r="E64" t="s">
        <v>198</v>
      </c>
      <c r="F64" t="s">
        <v>3639</v>
      </c>
    </row>
    <row r="65" spans="1:6" x14ac:dyDescent="0.25">
      <c r="A65" s="5">
        <v>228</v>
      </c>
      <c r="B65" s="5">
        <v>64</v>
      </c>
      <c r="C65" s="5">
        <v>92</v>
      </c>
      <c r="D65" t="s">
        <v>900</v>
      </c>
      <c r="E65" t="s">
        <v>199</v>
      </c>
      <c r="F65" t="s">
        <v>3640</v>
      </c>
    </row>
    <row r="66" spans="1:6" x14ac:dyDescent="0.25">
      <c r="A66" s="5">
        <v>229</v>
      </c>
      <c r="B66" s="5">
        <v>65</v>
      </c>
      <c r="C66" s="5">
        <v>92</v>
      </c>
      <c r="D66" t="s">
        <v>901</v>
      </c>
      <c r="E66" t="s">
        <v>200</v>
      </c>
      <c r="F66" t="s">
        <v>3641</v>
      </c>
    </row>
    <row r="67" spans="1:6" x14ac:dyDescent="0.25">
      <c r="A67" s="5">
        <v>231</v>
      </c>
      <c r="B67" s="5">
        <v>66</v>
      </c>
      <c r="C67" s="5">
        <v>92</v>
      </c>
      <c r="D67" t="s">
        <v>902</v>
      </c>
      <c r="E67" t="s">
        <v>201</v>
      </c>
      <c r="F67" t="s">
        <v>3642</v>
      </c>
    </row>
    <row r="68" spans="1:6" x14ac:dyDescent="0.25">
      <c r="A68" s="5">
        <v>232</v>
      </c>
      <c r="B68" s="5">
        <v>67</v>
      </c>
      <c r="C68" s="5">
        <v>117</v>
      </c>
      <c r="D68" t="s">
        <v>903</v>
      </c>
      <c r="E68" t="s">
        <v>202</v>
      </c>
      <c r="F68" t="s">
        <v>3643</v>
      </c>
    </row>
    <row r="69" spans="1:6" x14ac:dyDescent="0.25">
      <c r="A69" s="5">
        <v>233</v>
      </c>
      <c r="B69" s="5">
        <v>68</v>
      </c>
      <c r="C69" s="5">
        <v>117</v>
      </c>
      <c r="D69" t="s">
        <v>904</v>
      </c>
      <c r="E69" t="s">
        <v>203</v>
      </c>
      <c r="F69" t="s">
        <v>3644</v>
      </c>
    </row>
    <row r="70" spans="1:6" x14ac:dyDescent="0.25">
      <c r="A70" s="5">
        <v>234</v>
      </c>
      <c r="B70" s="5">
        <v>69</v>
      </c>
      <c r="C70" s="5">
        <v>117</v>
      </c>
      <c r="D70" t="s">
        <v>905</v>
      </c>
      <c r="E70" t="s">
        <v>204</v>
      </c>
      <c r="F70" t="s">
        <v>3645</v>
      </c>
    </row>
    <row r="71" spans="1:6" x14ac:dyDescent="0.25">
      <c r="A71" s="5">
        <v>235</v>
      </c>
      <c r="B71" s="5">
        <v>70</v>
      </c>
      <c r="C71" s="5">
        <v>117</v>
      </c>
      <c r="D71" t="s">
        <v>906</v>
      </c>
      <c r="E71" t="s">
        <v>205</v>
      </c>
      <c r="F71" t="s">
        <v>3646</v>
      </c>
    </row>
    <row r="72" spans="1:6" x14ac:dyDescent="0.25">
      <c r="A72" s="5">
        <v>236</v>
      </c>
      <c r="B72" s="5">
        <v>71</v>
      </c>
      <c r="C72" s="5">
        <v>117</v>
      </c>
      <c r="D72" t="s">
        <v>907</v>
      </c>
      <c r="E72" t="s">
        <v>206</v>
      </c>
      <c r="F72" t="s">
        <v>3647</v>
      </c>
    </row>
    <row r="73" spans="1:6" x14ac:dyDescent="0.25">
      <c r="A73" s="5">
        <v>237</v>
      </c>
      <c r="B73" s="5">
        <v>72</v>
      </c>
      <c r="C73" s="5">
        <v>104</v>
      </c>
      <c r="D73" t="s">
        <v>908</v>
      </c>
      <c r="E73" t="s">
        <v>207</v>
      </c>
      <c r="F73" t="s">
        <v>3648</v>
      </c>
    </row>
    <row r="74" spans="1:6" x14ac:dyDescent="0.25">
      <c r="A74" s="5">
        <v>238</v>
      </c>
      <c r="B74" s="5">
        <v>73</v>
      </c>
      <c r="C74" s="5">
        <v>104</v>
      </c>
      <c r="D74" t="s">
        <v>208</v>
      </c>
      <c r="E74" t="s">
        <v>208</v>
      </c>
      <c r="F74" t="s">
        <v>208</v>
      </c>
    </row>
    <row r="75" spans="1:6" x14ac:dyDescent="0.25">
      <c r="A75" s="5">
        <v>239</v>
      </c>
      <c r="B75" s="5">
        <v>74</v>
      </c>
      <c r="C75" s="5">
        <v>104</v>
      </c>
      <c r="D75" t="s">
        <v>909</v>
      </c>
      <c r="E75" t="s">
        <v>209</v>
      </c>
      <c r="F75" t="s">
        <v>3649</v>
      </c>
    </row>
    <row r="76" spans="1:6" x14ac:dyDescent="0.25">
      <c r="A76" s="5">
        <v>241</v>
      </c>
      <c r="B76" s="5">
        <v>75</v>
      </c>
      <c r="C76" s="5">
        <v>41</v>
      </c>
      <c r="D76" t="s">
        <v>910</v>
      </c>
      <c r="E76" t="s">
        <v>210</v>
      </c>
      <c r="F76" t="s">
        <v>3650</v>
      </c>
    </row>
    <row r="77" spans="1:6" x14ac:dyDescent="0.25">
      <c r="A77" s="5">
        <v>242</v>
      </c>
      <c r="B77" s="5">
        <v>76</v>
      </c>
      <c r="C77" s="5">
        <v>41</v>
      </c>
      <c r="D77" t="s">
        <v>911</v>
      </c>
      <c r="E77" t="s">
        <v>211</v>
      </c>
      <c r="F77" t="s">
        <v>3651</v>
      </c>
    </row>
    <row r="78" spans="1:6" x14ac:dyDescent="0.25">
      <c r="A78" s="5">
        <v>243</v>
      </c>
      <c r="B78" s="5">
        <v>77</v>
      </c>
      <c r="C78" s="5">
        <v>41</v>
      </c>
      <c r="D78" t="s">
        <v>912</v>
      </c>
      <c r="E78" t="s">
        <v>212</v>
      </c>
      <c r="F78" t="s">
        <v>3652</v>
      </c>
    </row>
    <row r="79" spans="1:6" x14ac:dyDescent="0.25">
      <c r="A79" s="5">
        <v>245</v>
      </c>
      <c r="B79" s="5">
        <v>78</v>
      </c>
      <c r="C79" s="5">
        <v>41</v>
      </c>
      <c r="D79" t="s">
        <v>913</v>
      </c>
      <c r="E79" t="s">
        <v>213</v>
      </c>
      <c r="F79" t="s">
        <v>3653</v>
      </c>
    </row>
    <row r="80" spans="1:6" x14ac:dyDescent="0.25">
      <c r="A80" s="5">
        <v>246</v>
      </c>
      <c r="B80" s="5">
        <v>79</v>
      </c>
      <c r="C80" s="5">
        <v>41</v>
      </c>
      <c r="D80" t="s">
        <v>914</v>
      </c>
      <c r="E80" t="s">
        <v>214</v>
      </c>
      <c r="F80" t="s">
        <v>3654</v>
      </c>
    </row>
    <row r="81" spans="1:6" x14ac:dyDescent="0.25">
      <c r="A81" s="5">
        <v>247</v>
      </c>
      <c r="B81" s="5">
        <v>80</v>
      </c>
      <c r="C81" s="5">
        <v>41</v>
      </c>
      <c r="D81" t="s">
        <v>915</v>
      </c>
      <c r="E81" t="s">
        <v>215</v>
      </c>
      <c r="F81" t="s">
        <v>3655</v>
      </c>
    </row>
    <row r="82" spans="1:6" x14ac:dyDescent="0.25">
      <c r="A82" s="5">
        <v>248</v>
      </c>
      <c r="B82" s="5">
        <v>81</v>
      </c>
      <c r="C82" s="5">
        <v>57</v>
      </c>
      <c r="D82" t="s">
        <v>216</v>
      </c>
      <c r="E82" t="s">
        <v>216</v>
      </c>
      <c r="F82" t="s">
        <v>216</v>
      </c>
    </row>
    <row r="83" spans="1:6" x14ac:dyDescent="0.25">
      <c r="A83" s="5">
        <v>249</v>
      </c>
      <c r="B83" s="5">
        <v>82</v>
      </c>
      <c r="C83" s="5">
        <v>57</v>
      </c>
      <c r="D83" t="s">
        <v>916</v>
      </c>
      <c r="E83" t="s">
        <v>217</v>
      </c>
      <c r="F83" t="s">
        <v>3656</v>
      </c>
    </row>
    <row r="84" spans="1:6" x14ac:dyDescent="0.25">
      <c r="A84" s="5">
        <v>250</v>
      </c>
      <c r="B84" s="5">
        <v>83</v>
      </c>
      <c r="C84" s="5">
        <v>57</v>
      </c>
      <c r="D84" t="s">
        <v>917</v>
      </c>
      <c r="E84" t="s">
        <v>218</v>
      </c>
      <c r="F84" t="s">
        <v>3657</v>
      </c>
    </row>
    <row r="85" spans="1:6" x14ac:dyDescent="0.25">
      <c r="A85" s="5">
        <v>252</v>
      </c>
      <c r="B85" s="5">
        <v>84</v>
      </c>
      <c r="C85" s="5">
        <v>57</v>
      </c>
      <c r="D85" t="s">
        <v>918</v>
      </c>
      <c r="E85" t="s">
        <v>219</v>
      </c>
      <c r="F85" t="s">
        <v>3658</v>
      </c>
    </row>
    <row r="86" spans="1:6" x14ac:dyDescent="0.25">
      <c r="A86" s="5">
        <v>253</v>
      </c>
      <c r="B86" s="5">
        <v>85</v>
      </c>
      <c r="C86" s="5">
        <v>57</v>
      </c>
      <c r="D86" t="s">
        <v>919</v>
      </c>
      <c r="E86" t="s">
        <v>220</v>
      </c>
      <c r="F86" t="s">
        <v>3659</v>
      </c>
    </row>
    <row r="87" spans="1:6" x14ac:dyDescent="0.25">
      <c r="A87" s="5">
        <v>254</v>
      </c>
      <c r="B87" s="5">
        <v>86</v>
      </c>
      <c r="C87" s="5">
        <v>57</v>
      </c>
      <c r="D87" t="s">
        <v>920</v>
      </c>
      <c r="E87" t="s">
        <v>221</v>
      </c>
      <c r="F87" t="s">
        <v>3660</v>
      </c>
    </row>
    <row r="88" spans="1:6" x14ac:dyDescent="0.25">
      <c r="A88" s="5">
        <v>255</v>
      </c>
      <c r="B88" s="5">
        <v>87</v>
      </c>
      <c r="C88" s="5">
        <v>57</v>
      </c>
      <c r="D88" t="s">
        <v>222</v>
      </c>
      <c r="E88" t="s">
        <v>222</v>
      </c>
      <c r="F88" t="s">
        <v>222</v>
      </c>
    </row>
    <row r="89" spans="1:6" x14ac:dyDescent="0.25">
      <c r="A89" s="5">
        <v>256</v>
      </c>
      <c r="B89" s="5">
        <v>88</v>
      </c>
      <c r="C89" s="5">
        <v>3</v>
      </c>
      <c r="D89" t="s">
        <v>921</v>
      </c>
      <c r="E89" t="s">
        <v>223</v>
      </c>
      <c r="F89" t="s">
        <v>3661</v>
      </c>
    </row>
    <row r="90" spans="1:6" x14ac:dyDescent="0.25">
      <c r="A90" s="5">
        <v>257</v>
      </c>
      <c r="B90" s="5">
        <v>89</v>
      </c>
      <c r="C90" s="5">
        <v>103</v>
      </c>
      <c r="D90" t="s">
        <v>922</v>
      </c>
      <c r="E90" t="s">
        <v>224</v>
      </c>
      <c r="F90" t="s">
        <v>3662</v>
      </c>
    </row>
    <row r="91" spans="1:6" x14ac:dyDescent="0.25">
      <c r="A91" s="5">
        <v>258</v>
      </c>
      <c r="B91" s="5">
        <v>90</v>
      </c>
      <c r="C91" s="5">
        <v>103</v>
      </c>
      <c r="D91" t="s">
        <v>923</v>
      </c>
      <c r="E91" t="s">
        <v>225</v>
      </c>
      <c r="F91" t="s">
        <v>3663</v>
      </c>
    </row>
    <row r="92" spans="1:6" x14ac:dyDescent="0.25">
      <c r="A92" s="5">
        <v>259</v>
      </c>
      <c r="B92" s="5">
        <v>91</v>
      </c>
      <c r="C92" s="5">
        <v>103</v>
      </c>
      <c r="D92" t="s">
        <v>226</v>
      </c>
      <c r="E92" t="s">
        <v>226</v>
      </c>
      <c r="F92" t="s">
        <v>226</v>
      </c>
    </row>
    <row r="93" spans="1:6" x14ac:dyDescent="0.25">
      <c r="A93" s="5">
        <v>260</v>
      </c>
      <c r="B93" s="5">
        <v>92</v>
      </c>
      <c r="C93" s="5">
        <v>101</v>
      </c>
      <c r="D93" t="s">
        <v>924</v>
      </c>
      <c r="E93" t="s">
        <v>227</v>
      </c>
      <c r="F93" t="s">
        <v>3664</v>
      </c>
    </row>
    <row r="94" spans="1:6" x14ac:dyDescent="0.25">
      <c r="A94" s="5">
        <v>261</v>
      </c>
      <c r="B94" s="5">
        <v>93</v>
      </c>
      <c r="C94" s="5">
        <v>101</v>
      </c>
      <c r="D94" t="s">
        <v>925</v>
      </c>
      <c r="E94" t="s">
        <v>228</v>
      </c>
      <c r="F94" t="s">
        <v>3665</v>
      </c>
    </row>
    <row r="95" spans="1:6" x14ac:dyDescent="0.25">
      <c r="A95" s="5">
        <v>262</v>
      </c>
      <c r="B95" s="5">
        <v>94</v>
      </c>
      <c r="C95" s="5">
        <v>101</v>
      </c>
      <c r="D95" t="s">
        <v>926</v>
      </c>
      <c r="E95" t="s">
        <v>229</v>
      </c>
      <c r="F95" t="s">
        <v>3666</v>
      </c>
    </row>
    <row r="96" spans="1:6" x14ac:dyDescent="0.25">
      <c r="A96" s="5">
        <v>263</v>
      </c>
      <c r="B96" s="5">
        <v>95</v>
      </c>
      <c r="C96" s="5">
        <v>101</v>
      </c>
      <c r="D96" t="s">
        <v>927</v>
      </c>
      <c r="E96" t="s">
        <v>230</v>
      </c>
      <c r="F96" t="s">
        <v>3667</v>
      </c>
    </row>
    <row r="97" spans="1:6" x14ac:dyDescent="0.25">
      <c r="A97" s="5">
        <v>264</v>
      </c>
      <c r="B97" s="5">
        <v>96</v>
      </c>
      <c r="C97" s="5">
        <v>101</v>
      </c>
      <c r="D97" t="s">
        <v>928</v>
      </c>
      <c r="E97" t="s">
        <v>231</v>
      </c>
      <c r="F97" t="s">
        <v>231</v>
      </c>
    </row>
    <row r="98" spans="1:6" x14ac:dyDescent="0.25">
      <c r="A98" s="5">
        <v>265</v>
      </c>
      <c r="B98" s="5">
        <v>97</v>
      </c>
      <c r="C98" s="5">
        <v>101</v>
      </c>
      <c r="D98" t="s">
        <v>232</v>
      </c>
      <c r="E98" t="s">
        <v>232</v>
      </c>
      <c r="F98" t="s">
        <v>232</v>
      </c>
    </row>
    <row r="99" spans="1:6" x14ac:dyDescent="0.25">
      <c r="A99" s="5">
        <v>266</v>
      </c>
      <c r="B99" s="5">
        <v>98</v>
      </c>
      <c r="C99" s="5">
        <v>101</v>
      </c>
      <c r="D99" t="s">
        <v>929</v>
      </c>
      <c r="E99" t="s">
        <v>233</v>
      </c>
      <c r="F99" t="s">
        <v>3668</v>
      </c>
    </row>
    <row r="100" spans="1:6" x14ac:dyDescent="0.25">
      <c r="A100" s="5">
        <v>267</v>
      </c>
      <c r="B100" s="5">
        <v>99</v>
      </c>
      <c r="C100" s="5">
        <v>267</v>
      </c>
      <c r="D100" t="s">
        <v>930</v>
      </c>
      <c r="E100" t="s">
        <v>234</v>
      </c>
      <c r="F100" t="s">
        <v>3669</v>
      </c>
    </row>
    <row r="101" spans="1:6" x14ac:dyDescent="0.25">
      <c r="A101" s="5">
        <v>268</v>
      </c>
      <c r="B101" s="5">
        <v>100</v>
      </c>
      <c r="C101" s="5">
        <v>58</v>
      </c>
      <c r="D101" t="s">
        <v>931</v>
      </c>
      <c r="E101" t="s">
        <v>235</v>
      </c>
      <c r="F101" t="s">
        <v>3670</v>
      </c>
    </row>
    <row r="102" spans="1:6" x14ac:dyDescent="0.25">
      <c r="A102" s="5">
        <v>269</v>
      </c>
      <c r="B102" s="5">
        <v>101</v>
      </c>
      <c r="C102" s="5">
        <v>58</v>
      </c>
      <c r="D102" t="s">
        <v>932</v>
      </c>
      <c r="E102" t="s">
        <v>236</v>
      </c>
      <c r="F102" t="s">
        <v>3671</v>
      </c>
    </row>
    <row r="103" spans="1:6" x14ac:dyDescent="0.25">
      <c r="A103" s="5">
        <v>270</v>
      </c>
      <c r="B103" s="5">
        <v>102</v>
      </c>
      <c r="C103" s="5">
        <v>117</v>
      </c>
      <c r="D103" t="s">
        <v>933</v>
      </c>
      <c r="E103" t="s">
        <v>237</v>
      </c>
      <c r="F103" t="s">
        <v>3672</v>
      </c>
    </row>
    <row r="104" spans="1:6" x14ac:dyDescent="0.25">
      <c r="A104" s="5">
        <v>271</v>
      </c>
      <c r="B104" s="5">
        <v>103</v>
      </c>
      <c r="C104" s="5">
        <v>117</v>
      </c>
      <c r="D104" t="s">
        <v>934</v>
      </c>
      <c r="E104" t="s">
        <v>238</v>
      </c>
      <c r="F104" t="s">
        <v>3673</v>
      </c>
    </row>
    <row r="105" spans="1:6" x14ac:dyDescent="0.25">
      <c r="A105" s="5">
        <v>272</v>
      </c>
      <c r="B105" s="5">
        <v>104</v>
      </c>
      <c r="C105" s="5">
        <v>117</v>
      </c>
      <c r="D105" t="s">
        <v>935</v>
      </c>
      <c r="E105" t="s">
        <v>239</v>
      </c>
      <c r="F105" t="s">
        <v>3674</v>
      </c>
    </row>
    <row r="106" spans="1:6" x14ac:dyDescent="0.25">
      <c r="A106" s="5">
        <v>273</v>
      </c>
      <c r="B106" s="5">
        <v>105</v>
      </c>
      <c r="C106" s="5">
        <v>117</v>
      </c>
      <c r="D106" t="s">
        <v>936</v>
      </c>
      <c r="E106" t="s">
        <v>240</v>
      </c>
      <c r="F106" t="s">
        <v>3675</v>
      </c>
    </row>
    <row r="107" spans="1:6" x14ac:dyDescent="0.25">
      <c r="A107" s="5">
        <v>274</v>
      </c>
      <c r="B107" s="5">
        <v>106</v>
      </c>
      <c r="C107" s="5">
        <v>117</v>
      </c>
      <c r="D107" t="s">
        <v>937</v>
      </c>
      <c r="E107" t="s">
        <v>241</v>
      </c>
      <c r="F107" t="s">
        <v>3676</v>
      </c>
    </row>
    <row r="108" spans="1:6" x14ac:dyDescent="0.25">
      <c r="A108" s="5">
        <v>275</v>
      </c>
      <c r="B108" s="5">
        <v>107</v>
      </c>
      <c r="C108" s="5">
        <v>117</v>
      </c>
      <c r="D108" t="s">
        <v>938</v>
      </c>
      <c r="E108" t="s">
        <v>242</v>
      </c>
      <c r="F108" t="s">
        <v>3677</v>
      </c>
    </row>
    <row r="109" spans="1:6" x14ac:dyDescent="0.25">
      <c r="A109" s="5">
        <v>279</v>
      </c>
      <c r="B109" s="5">
        <v>108</v>
      </c>
      <c r="C109" s="5">
        <v>279</v>
      </c>
      <c r="D109" t="s">
        <v>243</v>
      </c>
      <c r="E109" t="s">
        <v>243</v>
      </c>
      <c r="F109" t="s">
        <v>3678</v>
      </c>
    </row>
    <row r="110" spans="1:6" x14ac:dyDescent="0.25">
      <c r="A110" s="5">
        <v>280</v>
      </c>
      <c r="B110" s="5">
        <v>109</v>
      </c>
      <c r="C110" s="5">
        <v>280</v>
      </c>
      <c r="D110" t="s">
        <v>939</v>
      </c>
      <c r="E110" t="s">
        <v>244</v>
      </c>
      <c r="F110" t="s">
        <v>2903</v>
      </c>
    </row>
    <row r="111" spans="1:6" x14ac:dyDescent="0.25">
      <c r="A111" s="5">
        <v>281</v>
      </c>
      <c r="B111" s="5">
        <v>110</v>
      </c>
      <c r="C111" s="5">
        <v>281</v>
      </c>
      <c r="D111" t="s">
        <v>245</v>
      </c>
      <c r="E111" t="s">
        <v>245</v>
      </c>
      <c r="F111" t="s">
        <v>245</v>
      </c>
    </row>
    <row r="112" spans="1:6" x14ac:dyDescent="0.25">
      <c r="A112" s="5">
        <v>283</v>
      </c>
      <c r="B112" s="5">
        <v>111</v>
      </c>
      <c r="C112" s="5">
        <v>41</v>
      </c>
      <c r="D112" t="s">
        <v>940</v>
      </c>
      <c r="E112" t="s">
        <v>51</v>
      </c>
      <c r="F112" t="s">
        <v>3679</v>
      </c>
    </row>
    <row r="113" spans="1:6" x14ac:dyDescent="0.25">
      <c r="A113" s="5">
        <v>284</v>
      </c>
      <c r="B113" s="5">
        <v>112</v>
      </c>
      <c r="C113" s="5">
        <v>3</v>
      </c>
      <c r="D113" t="s">
        <v>941</v>
      </c>
      <c r="E113" t="s">
        <v>246</v>
      </c>
      <c r="F113" t="s">
        <v>3680</v>
      </c>
    </row>
    <row r="114" spans="1:6" x14ac:dyDescent="0.25">
      <c r="A114" s="5">
        <v>287</v>
      </c>
      <c r="B114" s="5">
        <v>113</v>
      </c>
      <c r="C114" s="5">
        <v>41</v>
      </c>
      <c r="D114" t="s">
        <v>942</v>
      </c>
      <c r="E114" t="s">
        <v>247</v>
      </c>
      <c r="F114" t="s">
        <v>3681</v>
      </c>
    </row>
    <row r="115" spans="1:6" x14ac:dyDescent="0.25">
      <c r="A115" s="5">
        <v>288</v>
      </c>
      <c r="B115" s="5">
        <v>114</v>
      </c>
      <c r="C115" s="5">
        <v>41</v>
      </c>
      <c r="D115" t="s">
        <v>943</v>
      </c>
      <c r="E115" t="s">
        <v>248</v>
      </c>
      <c r="F115" t="s">
        <v>3682</v>
      </c>
    </row>
    <row r="116" spans="1:6" x14ac:dyDescent="0.25">
      <c r="A116" s="5">
        <v>289</v>
      </c>
      <c r="B116" s="5">
        <v>115</v>
      </c>
      <c r="C116" s="5">
        <v>41</v>
      </c>
      <c r="D116" t="s">
        <v>944</v>
      </c>
      <c r="E116" t="s">
        <v>249</v>
      </c>
      <c r="F116" t="s">
        <v>3683</v>
      </c>
    </row>
    <row r="117" spans="1:6" x14ac:dyDescent="0.25">
      <c r="A117" s="5">
        <v>290</v>
      </c>
      <c r="B117" s="5">
        <v>116</v>
      </c>
      <c r="C117" s="5">
        <v>41</v>
      </c>
      <c r="D117" t="s">
        <v>945</v>
      </c>
      <c r="E117" t="s">
        <v>250</v>
      </c>
      <c r="F117" t="s">
        <v>3684</v>
      </c>
    </row>
    <row r="118" spans="1:6" x14ac:dyDescent="0.25">
      <c r="A118" s="5">
        <v>291</v>
      </c>
      <c r="B118" s="5">
        <v>117</v>
      </c>
      <c r="C118" s="5">
        <v>41</v>
      </c>
      <c r="D118" t="s">
        <v>946</v>
      </c>
      <c r="E118" t="s">
        <v>251</v>
      </c>
      <c r="F118" t="s">
        <v>3685</v>
      </c>
    </row>
    <row r="119" spans="1:6" x14ac:dyDescent="0.25">
      <c r="A119" s="5">
        <v>296</v>
      </c>
      <c r="B119" s="5">
        <v>118</v>
      </c>
      <c r="C119" s="5">
        <v>41</v>
      </c>
      <c r="D119" t="s">
        <v>947</v>
      </c>
      <c r="E119" t="s">
        <v>252</v>
      </c>
      <c r="F119" t="s">
        <v>3686</v>
      </c>
    </row>
    <row r="120" spans="1:6" x14ac:dyDescent="0.25">
      <c r="A120" s="5">
        <v>306</v>
      </c>
      <c r="B120" s="5">
        <v>119</v>
      </c>
      <c r="C120" s="5">
        <v>57</v>
      </c>
      <c r="D120" t="s">
        <v>948</v>
      </c>
      <c r="E120" t="s">
        <v>253</v>
      </c>
      <c r="F120" t="s">
        <v>3687</v>
      </c>
    </row>
    <row r="121" spans="1:6" x14ac:dyDescent="0.25">
      <c r="A121" s="5">
        <v>308</v>
      </c>
      <c r="B121" s="5">
        <v>120</v>
      </c>
      <c r="C121" s="5">
        <v>104</v>
      </c>
      <c r="D121" t="s">
        <v>949</v>
      </c>
      <c r="E121" t="s">
        <v>254</v>
      </c>
      <c r="F121" t="s">
        <v>3688</v>
      </c>
    </row>
    <row r="122" spans="1:6" x14ac:dyDescent="0.25">
      <c r="A122" s="5">
        <v>309</v>
      </c>
      <c r="B122" s="5">
        <v>121</v>
      </c>
      <c r="C122" s="5">
        <v>3</v>
      </c>
      <c r="D122" t="s">
        <v>950</v>
      </c>
      <c r="E122" t="s">
        <v>255</v>
      </c>
      <c r="F122" t="s">
        <v>3689</v>
      </c>
    </row>
    <row r="123" spans="1:6" x14ac:dyDescent="0.25">
      <c r="A123" s="5">
        <v>310</v>
      </c>
      <c r="B123" s="5">
        <v>122</v>
      </c>
      <c r="C123" s="5">
        <v>3</v>
      </c>
      <c r="D123" t="s">
        <v>256</v>
      </c>
      <c r="E123" t="s">
        <v>256</v>
      </c>
      <c r="F123" t="s">
        <v>256</v>
      </c>
    </row>
    <row r="124" spans="1:6" x14ac:dyDescent="0.25">
      <c r="A124" s="5">
        <v>311</v>
      </c>
      <c r="B124" s="5">
        <v>123</v>
      </c>
      <c r="C124" s="5">
        <v>3</v>
      </c>
      <c r="D124" t="s">
        <v>951</v>
      </c>
      <c r="E124" t="s">
        <v>257</v>
      </c>
      <c r="F124" t="s">
        <v>3690</v>
      </c>
    </row>
    <row r="125" spans="1:6" x14ac:dyDescent="0.25">
      <c r="A125" s="5">
        <v>312</v>
      </c>
      <c r="B125" s="5">
        <v>124</v>
      </c>
      <c r="C125" s="5">
        <v>3</v>
      </c>
      <c r="D125" t="s">
        <v>258</v>
      </c>
      <c r="E125" t="s">
        <v>258</v>
      </c>
      <c r="F125" t="s">
        <v>258</v>
      </c>
    </row>
    <row r="126" spans="1:6" x14ac:dyDescent="0.25">
      <c r="A126" s="5">
        <v>313</v>
      </c>
      <c r="B126" s="5">
        <v>125</v>
      </c>
      <c r="C126" s="5">
        <v>3</v>
      </c>
      <c r="D126" t="s">
        <v>952</v>
      </c>
      <c r="E126" t="s">
        <v>259</v>
      </c>
      <c r="F126" t="s">
        <v>3691</v>
      </c>
    </row>
    <row r="127" spans="1:6" x14ac:dyDescent="0.25">
      <c r="A127" s="5">
        <v>314</v>
      </c>
      <c r="B127" s="5">
        <v>126</v>
      </c>
      <c r="C127" s="5">
        <v>3</v>
      </c>
      <c r="D127" t="s">
        <v>953</v>
      </c>
      <c r="E127" t="s">
        <v>260</v>
      </c>
      <c r="F127" t="s">
        <v>3692</v>
      </c>
    </row>
    <row r="128" spans="1:6" x14ac:dyDescent="0.25">
      <c r="A128" s="5">
        <v>315</v>
      </c>
      <c r="B128" s="5">
        <v>127</v>
      </c>
      <c r="C128" s="5">
        <v>19</v>
      </c>
      <c r="D128" t="s">
        <v>954</v>
      </c>
      <c r="E128" t="s">
        <v>261</v>
      </c>
      <c r="F128" t="s">
        <v>3693</v>
      </c>
    </row>
    <row r="129" spans="1:6" x14ac:dyDescent="0.25">
      <c r="A129" s="5">
        <v>316</v>
      </c>
      <c r="B129" s="5">
        <v>128</v>
      </c>
      <c r="C129" s="5">
        <v>19</v>
      </c>
      <c r="D129" t="s">
        <v>955</v>
      </c>
      <c r="E129" t="s">
        <v>262</v>
      </c>
      <c r="F129" t="s">
        <v>3694</v>
      </c>
    </row>
    <row r="130" spans="1:6" x14ac:dyDescent="0.25">
      <c r="A130" s="5">
        <v>317</v>
      </c>
      <c r="B130" s="5">
        <v>129</v>
      </c>
      <c r="C130" s="5">
        <v>19</v>
      </c>
      <c r="D130" t="s">
        <v>956</v>
      </c>
      <c r="E130" t="s">
        <v>263</v>
      </c>
      <c r="F130" t="s">
        <v>3695</v>
      </c>
    </row>
    <row r="131" spans="1:6" x14ac:dyDescent="0.25">
      <c r="A131" s="5">
        <v>318</v>
      </c>
      <c r="B131" s="5">
        <v>130</v>
      </c>
      <c r="C131" s="5">
        <v>19</v>
      </c>
      <c r="D131" t="s">
        <v>957</v>
      </c>
      <c r="E131" t="s">
        <v>264</v>
      </c>
      <c r="F131" t="s">
        <v>3696</v>
      </c>
    </row>
    <row r="132" spans="1:6" x14ac:dyDescent="0.25">
      <c r="A132" s="5">
        <v>319</v>
      </c>
      <c r="B132" s="5">
        <v>131</v>
      </c>
      <c r="C132" s="5">
        <v>19</v>
      </c>
      <c r="D132" t="s">
        <v>958</v>
      </c>
      <c r="E132" t="s">
        <v>265</v>
      </c>
      <c r="F132" t="s">
        <v>3697</v>
      </c>
    </row>
    <row r="133" spans="1:6" x14ac:dyDescent="0.25">
      <c r="A133" s="5">
        <v>320</v>
      </c>
      <c r="B133" s="5">
        <v>132</v>
      </c>
      <c r="C133" s="5">
        <v>19</v>
      </c>
      <c r="D133" t="s">
        <v>959</v>
      </c>
      <c r="E133" t="s">
        <v>266</v>
      </c>
      <c r="F133" t="s">
        <v>3698</v>
      </c>
    </row>
    <row r="134" spans="1:6" x14ac:dyDescent="0.25">
      <c r="A134" s="5">
        <v>321</v>
      </c>
      <c r="B134" s="5">
        <v>133</v>
      </c>
      <c r="C134" s="5">
        <v>20</v>
      </c>
      <c r="D134" t="s">
        <v>960</v>
      </c>
      <c r="E134" t="s">
        <v>267</v>
      </c>
      <c r="F134" t="s">
        <v>3699</v>
      </c>
    </row>
    <row r="135" spans="1:6" x14ac:dyDescent="0.25">
      <c r="A135" s="5">
        <v>322</v>
      </c>
      <c r="B135" s="5">
        <v>134</v>
      </c>
      <c r="C135" s="5">
        <v>20</v>
      </c>
      <c r="D135" t="s">
        <v>961</v>
      </c>
      <c r="E135" t="s">
        <v>268</v>
      </c>
      <c r="F135" t="s">
        <v>3700</v>
      </c>
    </row>
    <row r="136" spans="1:6" x14ac:dyDescent="0.25">
      <c r="A136" s="5">
        <v>323</v>
      </c>
      <c r="B136" s="5">
        <v>135</v>
      </c>
      <c r="C136" s="5">
        <v>20</v>
      </c>
      <c r="D136" t="s">
        <v>962</v>
      </c>
      <c r="E136" t="s">
        <v>269</v>
      </c>
      <c r="F136" t="s">
        <v>3701</v>
      </c>
    </row>
    <row r="137" spans="1:6" x14ac:dyDescent="0.25">
      <c r="A137" s="5">
        <v>324</v>
      </c>
      <c r="B137" s="5">
        <v>136</v>
      </c>
      <c r="C137" s="5">
        <v>20</v>
      </c>
      <c r="D137" t="s">
        <v>963</v>
      </c>
      <c r="E137" t="s">
        <v>270</v>
      </c>
      <c r="F137" t="s">
        <v>3702</v>
      </c>
    </row>
    <row r="138" spans="1:6" x14ac:dyDescent="0.25">
      <c r="A138" s="5">
        <v>325</v>
      </c>
      <c r="B138" s="5">
        <v>137</v>
      </c>
      <c r="C138" s="5">
        <v>20</v>
      </c>
      <c r="D138" t="s">
        <v>964</v>
      </c>
      <c r="E138" t="s">
        <v>271</v>
      </c>
      <c r="F138" t="s">
        <v>3703</v>
      </c>
    </row>
    <row r="139" spans="1:6" x14ac:dyDescent="0.25">
      <c r="A139" s="5">
        <v>326</v>
      </c>
      <c r="B139" s="5">
        <v>138</v>
      </c>
      <c r="C139" s="5">
        <v>20</v>
      </c>
      <c r="D139" t="s">
        <v>965</v>
      </c>
      <c r="E139" t="s">
        <v>272</v>
      </c>
      <c r="F139" t="s">
        <v>3704</v>
      </c>
    </row>
    <row r="140" spans="1:6" x14ac:dyDescent="0.25">
      <c r="A140" s="5">
        <v>327</v>
      </c>
      <c r="B140" s="5">
        <v>139</v>
      </c>
      <c r="C140" s="5">
        <v>104</v>
      </c>
      <c r="D140" t="s">
        <v>273</v>
      </c>
      <c r="E140" t="s">
        <v>273</v>
      </c>
      <c r="F140" t="s">
        <v>273</v>
      </c>
    </row>
    <row r="141" spans="1:6" x14ac:dyDescent="0.25">
      <c r="A141" s="5">
        <v>328</v>
      </c>
      <c r="B141" s="5">
        <v>140</v>
      </c>
      <c r="C141" s="5">
        <v>104</v>
      </c>
      <c r="D141" t="s">
        <v>966</v>
      </c>
      <c r="E141" t="s">
        <v>274</v>
      </c>
      <c r="F141" t="s">
        <v>3705</v>
      </c>
    </row>
    <row r="142" spans="1:6" x14ac:dyDescent="0.25">
      <c r="A142" s="5">
        <v>329</v>
      </c>
      <c r="B142" s="5">
        <v>141</v>
      </c>
      <c r="C142" s="5">
        <v>104</v>
      </c>
      <c r="D142" t="s">
        <v>275</v>
      </c>
      <c r="E142" t="s">
        <v>275</v>
      </c>
      <c r="F142" t="s">
        <v>275</v>
      </c>
    </row>
    <row r="143" spans="1:6" x14ac:dyDescent="0.25">
      <c r="A143" s="5">
        <v>330</v>
      </c>
      <c r="B143" s="5">
        <v>142</v>
      </c>
      <c r="C143" s="5">
        <v>104</v>
      </c>
      <c r="D143" t="s">
        <v>967</v>
      </c>
      <c r="E143" t="s">
        <v>276</v>
      </c>
      <c r="F143" t="s">
        <v>3706</v>
      </c>
    </row>
    <row r="144" spans="1:6" x14ac:dyDescent="0.25">
      <c r="A144" s="5">
        <v>331</v>
      </c>
      <c r="B144" s="5">
        <v>143</v>
      </c>
      <c r="C144" s="5">
        <v>104</v>
      </c>
      <c r="D144" t="s">
        <v>968</v>
      </c>
      <c r="E144" t="s">
        <v>277</v>
      </c>
      <c r="F144" t="s">
        <v>3707</v>
      </c>
    </row>
    <row r="145" spans="1:6" x14ac:dyDescent="0.25">
      <c r="A145" s="5">
        <v>332</v>
      </c>
      <c r="B145" s="5">
        <v>144</v>
      </c>
      <c r="C145" s="5">
        <v>104</v>
      </c>
      <c r="D145" t="s">
        <v>278</v>
      </c>
      <c r="E145" t="s">
        <v>278</v>
      </c>
      <c r="F145" t="s">
        <v>278</v>
      </c>
    </row>
    <row r="146" spans="1:6" x14ac:dyDescent="0.25">
      <c r="A146" s="5">
        <v>333</v>
      </c>
      <c r="B146" s="5">
        <v>145</v>
      </c>
      <c r="C146" s="5">
        <v>92</v>
      </c>
      <c r="D146" t="s">
        <v>969</v>
      </c>
      <c r="E146" t="s">
        <v>279</v>
      </c>
      <c r="F146" t="s">
        <v>3708</v>
      </c>
    </row>
    <row r="147" spans="1:6" x14ac:dyDescent="0.25">
      <c r="A147" s="5">
        <v>334</v>
      </c>
      <c r="B147" s="5">
        <v>146</v>
      </c>
      <c r="C147" s="5">
        <v>92</v>
      </c>
      <c r="D147" t="s">
        <v>970</v>
      </c>
      <c r="E147" t="s">
        <v>280</v>
      </c>
      <c r="F147" t="s">
        <v>3709</v>
      </c>
    </row>
    <row r="148" spans="1:6" x14ac:dyDescent="0.25">
      <c r="A148" s="5">
        <v>335</v>
      </c>
      <c r="B148" s="5">
        <v>147</v>
      </c>
      <c r="C148" s="5">
        <v>92</v>
      </c>
      <c r="D148" t="s">
        <v>971</v>
      </c>
      <c r="E148" t="s">
        <v>281</v>
      </c>
      <c r="F148" t="s">
        <v>3710</v>
      </c>
    </row>
    <row r="149" spans="1:6" x14ac:dyDescent="0.25">
      <c r="A149" s="5">
        <v>336</v>
      </c>
      <c r="B149" s="5">
        <v>148</v>
      </c>
      <c r="C149" s="5">
        <v>92</v>
      </c>
      <c r="D149" t="s">
        <v>972</v>
      </c>
      <c r="E149" t="s">
        <v>282</v>
      </c>
      <c r="F149" t="s">
        <v>3711</v>
      </c>
    </row>
    <row r="150" spans="1:6" x14ac:dyDescent="0.25">
      <c r="A150" s="5">
        <v>337</v>
      </c>
      <c r="B150" s="5">
        <v>149</v>
      </c>
      <c r="C150" s="5">
        <v>92</v>
      </c>
      <c r="D150" t="s">
        <v>283</v>
      </c>
      <c r="E150" t="s">
        <v>283</v>
      </c>
      <c r="F150" t="s">
        <v>283</v>
      </c>
    </row>
    <row r="151" spans="1:6" x14ac:dyDescent="0.25">
      <c r="A151" s="5">
        <v>338</v>
      </c>
      <c r="B151" s="5">
        <v>150</v>
      </c>
      <c r="C151" s="5">
        <v>92</v>
      </c>
      <c r="D151" t="s">
        <v>973</v>
      </c>
      <c r="E151" t="s">
        <v>284</v>
      </c>
      <c r="F151" t="s">
        <v>3712</v>
      </c>
    </row>
    <row r="152" spans="1:6" x14ac:dyDescent="0.25">
      <c r="A152" s="5">
        <v>339</v>
      </c>
      <c r="B152" s="5">
        <v>151</v>
      </c>
      <c r="C152" s="5">
        <v>101</v>
      </c>
      <c r="D152" t="s">
        <v>974</v>
      </c>
      <c r="E152" t="s">
        <v>285</v>
      </c>
      <c r="F152" t="s">
        <v>3713</v>
      </c>
    </row>
    <row r="153" spans="1:6" x14ac:dyDescent="0.25">
      <c r="A153" s="5">
        <v>341</v>
      </c>
      <c r="B153" s="5">
        <v>152</v>
      </c>
      <c r="C153" s="5">
        <v>103</v>
      </c>
      <c r="D153" t="s">
        <v>975</v>
      </c>
      <c r="E153" t="s">
        <v>286</v>
      </c>
      <c r="F153" t="s">
        <v>3714</v>
      </c>
    </row>
    <row r="154" spans="1:6" x14ac:dyDescent="0.25">
      <c r="A154" s="5">
        <v>346</v>
      </c>
      <c r="B154" s="5">
        <v>153</v>
      </c>
      <c r="C154" s="5">
        <v>101</v>
      </c>
      <c r="D154" t="s">
        <v>287</v>
      </c>
      <c r="E154" t="s">
        <v>287</v>
      </c>
      <c r="F154" t="s">
        <v>287</v>
      </c>
    </row>
    <row r="155" spans="1:6" x14ac:dyDescent="0.25">
      <c r="A155" s="5">
        <v>347</v>
      </c>
      <c r="B155" s="5">
        <v>154</v>
      </c>
      <c r="C155" s="5">
        <v>347</v>
      </c>
      <c r="D155" t="s">
        <v>976</v>
      </c>
      <c r="E155" t="s">
        <v>288</v>
      </c>
      <c r="F155" t="s">
        <v>2904</v>
      </c>
    </row>
    <row r="156" spans="1:6" x14ac:dyDescent="0.25">
      <c r="A156" s="5">
        <v>353</v>
      </c>
      <c r="B156" s="5">
        <v>155</v>
      </c>
      <c r="C156" s="5">
        <v>101</v>
      </c>
      <c r="D156" t="s">
        <v>977</v>
      </c>
      <c r="E156" t="s">
        <v>289</v>
      </c>
      <c r="F156" t="s">
        <v>3715</v>
      </c>
    </row>
    <row r="157" spans="1:6" x14ac:dyDescent="0.25">
      <c r="A157" s="5">
        <v>354</v>
      </c>
      <c r="B157" s="5">
        <v>156</v>
      </c>
      <c r="C157" s="5">
        <v>101</v>
      </c>
      <c r="D157" t="s">
        <v>978</v>
      </c>
      <c r="E157" t="s">
        <v>290</v>
      </c>
      <c r="F157" t="s">
        <v>3716</v>
      </c>
    </row>
    <row r="158" spans="1:6" x14ac:dyDescent="0.25">
      <c r="A158" s="5">
        <v>359</v>
      </c>
      <c r="B158" s="5">
        <v>157</v>
      </c>
      <c r="C158" s="5">
        <v>101</v>
      </c>
      <c r="D158" t="s">
        <v>979</v>
      </c>
      <c r="E158" t="s">
        <v>291</v>
      </c>
      <c r="F158" t="s">
        <v>3717</v>
      </c>
    </row>
    <row r="159" spans="1:6" x14ac:dyDescent="0.25">
      <c r="A159" s="5">
        <v>360</v>
      </c>
      <c r="B159" s="5">
        <v>158</v>
      </c>
      <c r="C159" s="5">
        <v>101</v>
      </c>
      <c r="D159" t="s">
        <v>980</v>
      </c>
      <c r="E159" t="s">
        <v>292</v>
      </c>
      <c r="F159" t="s">
        <v>3718</v>
      </c>
    </row>
    <row r="160" spans="1:6" x14ac:dyDescent="0.25">
      <c r="A160" s="5">
        <v>361</v>
      </c>
      <c r="B160" s="5">
        <v>159</v>
      </c>
      <c r="C160" s="5">
        <v>101</v>
      </c>
      <c r="D160" t="s">
        <v>981</v>
      </c>
      <c r="E160" t="s">
        <v>293</v>
      </c>
      <c r="F160" t="s">
        <v>3719</v>
      </c>
    </row>
    <row r="161" spans="1:6" x14ac:dyDescent="0.25">
      <c r="A161" s="5">
        <v>362</v>
      </c>
      <c r="B161" s="5">
        <v>160</v>
      </c>
      <c r="C161" s="5">
        <v>101</v>
      </c>
      <c r="D161" t="s">
        <v>982</v>
      </c>
      <c r="E161" t="s">
        <v>294</v>
      </c>
      <c r="F161" t="s">
        <v>3720</v>
      </c>
    </row>
    <row r="162" spans="1:6" x14ac:dyDescent="0.25">
      <c r="A162" s="5">
        <v>363</v>
      </c>
      <c r="B162" s="5">
        <v>161</v>
      </c>
      <c r="C162" s="5">
        <v>101</v>
      </c>
      <c r="D162" t="s">
        <v>983</v>
      </c>
      <c r="E162" t="s">
        <v>295</v>
      </c>
      <c r="F162" t="s">
        <v>3721</v>
      </c>
    </row>
    <row r="163" spans="1:6" x14ac:dyDescent="0.25">
      <c r="A163" s="5">
        <v>364</v>
      </c>
      <c r="B163" s="5">
        <v>162</v>
      </c>
      <c r="C163" s="5">
        <v>101</v>
      </c>
      <c r="D163" t="s">
        <v>984</v>
      </c>
      <c r="E163" t="s">
        <v>296</v>
      </c>
      <c r="F163" t="s">
        <v>3722</v>
      </c>
    </row>
    <row r="164" spans="1:6" x14ac:dyDescent="0.25">
      <c r="A164" s="5">
        <v>365</v>
      </c>
      <c r="B164" s="5">
        <v>163</v>
      </c>
      <c r="C164" s="5">
        <v>347</v>
      </c>
      <c r="D164" t="s">
        <v>985</v>
      </c>
      <c r="E164" t="s">
        <v>297</v>
      </c>
      <c r="F164" t="s">
        <v>3723</v>
      </c>
    </row>
    <row r="165" spans="1:6" x14ac:dyDescent="0.25">
      <c r="A165" s="5">
        <v>366</v>
      </c>
      <c r="B165" s="5">
        <v>164</v>
      </c>
      <c r="C165" s="5">
        <v>347</v>
      </c>
      <c r="D165" t="s">
        <v>986</v>
      </c>
      <c r="E165" t="s">
        <v>298</v>
      </c>
      <c r="F165" t="s">
        <v>3724</v>
      </c>
    </row>
    <row r="166" spans="1:6" x14ac:dyDescent="0.25">
      <c r="A166" s="5">
        <v>367</v>
      </c>
      <c r="B166" s="5">
        <v>165</v>
      </c>
      <c r="C166" s="5">
        <v>347</v>
      </c>
      <c r="D166" t="s">
        <v>987</v>
      </c>
      <c r="E166" t="s">
        <v>299</v>
      </c>
      <c r="F166" t="s">
        <v>3725</v>
      </c>
    </row>
    <row r="167" spans="1:6" x14ac:dyDescent="0.25">
      <c r="A167" s="5">
        <v>368</v>
      </c>
      <c r="B167" s="5">
        <v>166</v>
      </c>
      <c r="C167" s="5">
        <v>347</v>
      </c>
      <c r="D167" t="s">
        <v>988</v>
      </c>
      <c r="E167" t="s">
        <v>300</v>
      </c>
      <c r="F167" t="s">
        <v>3726</v>
      </c>
    </row>
    <row r="168" spans="1:6" x14ac:dyDescent="0.25">
      <c r="A168" s="5">
        <v>369</v>
      </c>
      <c r="B168" s="5">
        <v>167</v>
      </c>
      <c r="C168" s="5">
        <v>347</v>
      </c>
      <c r="D168" t="s">
        <v>989</v>
      </c>
      <c r="E168" t="s">
        <v>301</v>
      </c>
      <c r="F168" t="s">
        <v>3727</v>
      </c>
    </row>
    <row r="169" spans="1:6" x14ac:dyDescent="0.25">
      <c r="A169" s="5">
        <v>370</v>
      </c>
      <c r="B169" s="5">
        <v>168</v>
      </c>
      <c r="C169" s="5">
        <v>347</v>
      </c>
      <c r="D169" t="s">
        <v>990</v>
      </c>
      <c r="E169" t="s">
        <v>302</v>
      </c>
      <c r="F169" t="s">
        <v>3728</v>
      </c>
    </row>
    <row r="170" spans="1:6" x14ac:dyDescent="0.25">
      <c r="A170" s="5">
        <v>371</v>
      </c>
      <c r="B170" s="5">
        <v>169</v>
      </c>
      <c r="C170" s="5">
        <v>347</v>
      </c>
      <c r="D170" t="s">
        <v>991</v>
      </c>
      <c r="E170" t="s">
        <v>303</v>
      </c>
      <c r="F170" t="s">
        <v>3729</v>
      </c>
    </row>
    <row r="171" spans="1:6" x14ac:dyDescent="0.25">
      <c r="A171" s="5">
        <v>372</v>
      </c>
      <c r="B171" s="5">
        <v>170</v>
      </c>
      <c r="C171" s="5">
        <v>347</v>
      </c>
      <c r="D171" t="s">
        <v>992</v>
      </c>
      <c r="E171" t="s">
        <v>304</v>
      </c>
      <c r="F171" t="s">
        <v>3730</v>
      </c>
    </row>
    <row r="172" spans="1:6" x14ac:dyDescent="0.25">
      <c r="A172" s="5">
        <v>374</v>
      </c>
      <c r="B172" s="5">
        <v>171</v>
      </c>
      <c r="C172" s="5">
        <v>347</v>
      </c>
      <c r="D172" t="s">
        <v>993</v>
      </c>
      <c r="E172" t="s">
        <v>305</v>
      </c>
      <c r="F172" t="s">
        <v>3731</v>
      </c>
    </row>
    <row r="173" spans="1:6" x14ac:dyDescent="0.25">
      <c r="A173" s="5">
        <v>375</v>
      </c>
      <c r="B173" s="5">
        <v>172</v>
      </c>
      <c r="C173" s="5">
        <v>347</v>
      </c>
      <c r="D173" t="s">
        <v>994</v>
      </c>
      <c r="E173" t="s">
        <v>306</v>
      </c>
      <c r="F173" t="s">
        <v>3732</v>
      </c>
    </row>
    <row r="174" spans="1:6" x14ac:dyDescent="0.25">
      <c r="A174" s="5">
        <v>376</v>
      </c>
      <c r="B174" s="5">
        <v>173</v>
      </c>
      <c r="C174" s="5">
        <v>347</v>
      </c>
      <c r="D174" t="s">
        <v>995</v>
      </c>
      <c r="E174" t="s">
        <v>307</v>
      </c>
      <c r="F174" t="s">
        <v>3733</v>
      </c>
    </row>
    <row r="175" spans="1:6" x14ac:dyDescent="0.25">
      <c r="A175" s="5">
        <v>377</v>
      </c>
      <c r="B175" s="5">
        <v>174</v>
      </c>
      <c r="C175" s="5">
        <v>58</v>
      </c>
      <c r="D175" t="s">
        <v>308</v>
      </c>
      <c r="E175" t="s">
        <v>308</v>
      </c>
      <c r="F175" t="s">
        <v>308</v>
      </c>
    </row>
    <row r="176" spans="1:6" x14ac:dyDescent="0.25">
      <c r="A176" s="5">
        <v>378</v>
      </c>
      <c r="B176" s="5">
        <v>175</v>
      </c>
      <c r="C176" s="5">
        <v>58</v>
      </c>
      <c r="D176" t="s">
        <v>996</v>
      </c>
      <c r="E176" t="s">
        <v>309</v>
      </c>
      <c r="F176" t="s">
        <v>3734</v>
      </c>
    </row>
    <row r="177" spans="1:6" x14ac:dyDescent="0.25">
      <c r="A177" s="5">
        <v>379</v>
      </c>
      <c r="B177" s="5">
        <v>176</v>
      </c>
      <c r="C177" s="5">
        <v>58</v>
      </c>
      <c r="D177" t="s">
        <v>997</v>
      </c>
      <c r="E177" t="s">
        <v>310</v>
      </c>
      <c r="F177" t="s">
        <v>3735</v>
      </c>
    </row>
    <row r="178" spans="1:6" x14ac:dyDescent="0.25">
      <c r="A178" s="5">
        <v>380</v>
      </c>
      <c r="B178" s="5">
        <v>177</v>
      </c>
      <c r="C178" s="5">
        <v>381</v>
      </c>
      <c r="D178" t="s">
        <v>998</v>
      </c>
      <c r="E178" t="s">
        <v>142</v>
      </c>
      <c r="F178" t="s">
        <v>3736</v>
      </c>
    </row>
    <row r="179" spans="1:6" x14ac:dyDescent="0.25">
      <c r="A179" s="5">
        <v>381</v>
      </c>
      <c r="B179" s="5">
        <v>178</v>
      </c>
      <c r="C179" s="5">
        <v>381</v>
      </c>
      <c r="D179" t="s">
        <v>311</v>
      </c>
      <c r="E179" t="s">
        <v>311</v>
      </c>
      <c r="F179" t="s">
        <v>2899</v>
      </c>
    </row>
    <row r="180" spans="1:6" x14ac:dyDescent="0.25">
      <c r="A180" s="5">
        <v>382</v>
      </c>
      <c r="B180" s="5">
        <v>179</v>
      </c>
      <c r="C180" s="5">
        <v>382</v>
      </c>
      <c r="D180" t="s">
        <v>999</v>
      </c>
      <c r="E180" t="s">
        <v>312</v>
      </c>
      <c r="F180" t="s">
        <v>2901</v>
      </c>
    </row>
    <row r="181" spans="1:6" x14ac:dyDescent="0.25">
      <c r="A181" s="5">
        <v>383</v>
      </c>
      <c r="B181" s="5">
        <v>180</v>
      </c>
      <c r="C181" s="5">
        <v>383</v>
      </c>
      <c r="D181" t="s">
        <v>1000</v>
      </c>
      <c r="E181" t="s">
        <v>313</v>
      </c>
      <c r="F181" t="s">
        <v>2894</v>
      </c>
    </row>
    <row r="182" spans="1:6" x14ac:dyDescent="0.25">
      <c r="A182" s="5">
        <v>385</v>
      </c>
      <c r="B182" s="5">
        <v>181</v>
      </c>
      <c r="C182" s="5">
        <v>208</v>
      </c>
      <c r="D182" t="s">
        <v>314</v>
      </c>
      <c r="E182" t="s">
        <v>314</v>
      </c>
      <c r="F182" t="s">
        <v>314</v>
      </c>
    </row>
    <row r="183" spans="1:6" x14ac:dyDescent="0.25">
      <c r="A183" s="5">
        <v>386</v>
      </c>
      <c r="B183" s="5">
        <v>182</v>
      </c>
      <c r="C183" s="5">
        <v>41</v>
      </c>
      <c r="D183" t="s">
        <v>1001</v>
      </c>
      <c r="E183" t="s">
        <v>315</v>
      </c>
      <c r="F183" t="s">
        <v>3737</v>
      </c>
    </row>
    <row r="184" spans="1:6" x14ac:dyDescent="0.25">
      <c r="A184" s="5">
        <v>387</v>
      </c>
      <c r="B184" s="5">
        <v>183</v>
      </c>
      <c r="C184" s="5">
        <v>381</v>
      </c>
      <c r="D184" t="s">
        <v>1002</v>
      </c>
      <c r="E184" t="s">
        <v>316</v>
      </c>
      <c r="F184" t="s">
        <v>3738</v>
      </c>
    </row>
    <row r="185" spans="1:6" x14ac:dyDescent="0.25">
      <c r="A185" s="5">
        <v>388</v>
      </c>
      <c r="B185" s="5">
        <v>184</v>
      </c>
      <c r="C185" s="5">
        <v>381</v>
      </c>
      <c r="D185" t="s">
        <v>1003</v>
      </c>
      <c r="E185" t="s">
        <v>317</v>
      </c>
      <c r="F185" t="s">
        <v>3739</v>
      </c>
    </row>
    <row r="186" spans="1:6" x14ac:dyDescent="0.25">
      <c r="A186" s="5">
        <v>389</v>
      </c>
      <c r="B186" s="5">
        <v>185</v>
      </c>
      <c r="C186" s="5">
        <v>383</v>
      </c>
      <c r="D186" t="s">
        <v>1004</v>
      </c>
      <c r="E186" t="s">
        <v>318</v>
      </c>
      <c r="F186" t="s">
        <v>3740</v>
      </c>
    </row>
    <row r="187" spans="1:6" x14ac:dyDescent="0.25">
      <c r="A187" s="5">
        <v>390</v>
      </c>
      <c r="B187" s="5">
        <v>186</v>
      </c>
      <c r="C187" s="5">
        <v>381</v>
      </c>
      <c r="D187" t="s">
        <v>1005</v>
      </c>
      <c r="E187" t="s">
        <v>319</v>
      </c>
      <c r="F187" t="s">
        <v>3741</v>
      </c>
    </row>
    <row r="188" spans="1:6" x14ac:dyDescent="0.25">
      <c r="A188" s="5">
        <v>392</v>
      </c>
      <c r="B188" s="5">
        <v>187</v>
      </c>
      <c r="C188" s="5">
        <v>381</v>
      </c>
      <c r="D188" t="s">
        <v>1006</v>
      </c>
      <c r="E188" t="s">
        <v>320</v>
      </c>
      <c r="F188" t="s">
        <v>3742</v>
      </c>
    </row>
    <row r="189" spans="1:6" x14ac:dyDescent="0.25">
      <c r="A189" s="5">
        <v>393</v>
      </c>
      <c r="B189" s="5">
        <v>188</v>
      </c>
      <c r="C189" s="5">
        <v>381</v>
      </c>
      <c r="D189" t="s">
        <v>1007</v>
      </c>
      <c r="E189" t="s">
        <v>321</v>
      </c>
      <c r="F189" t="s">
        <v>3743</v>
      </c>
    </row>
    <row r="190" spans="1:6" x14ac:dyDescent="0.25">
      <c r="A190" s="5">
        <v>394</v>
      </c>
      <c r="B190" s="5">
        <v>189</v>
      </c>
      <c r="C190" s="5">
        <v>381</v>
      </c>
      <c r="D190" t="s">
        <v>1008</v>
      </c>
      <c r="E190" t="s">
        <v>322</v>
      </c>
      <c r="F190" t="s">
        <v>3744</v>
      </c>
    </row>
    <row r="191" spans="1:6" x14ac:dyDescent="0.25">
      <c r="A191" s="5">
        <v>395</v>
      </c>
      <c r="B191" s="5">
        <v>190</v>
      </c>
      <c r="C191" s="5">
        <v>381</v>
      </c>
      <c r="D191" t="s">
        <v>1009</v>
      </c>
      <c r="E191" t="s">
        <v>323</v>
      </c>
      <c r="F191" t="s">
        <v>3745</v>
      </c>
    </row>
    <row r="192" spans="1:6" x14ac:dyDescent="0.25">
      <c r="A192" s="5">
        <v>396</v>
      </c>
      <c r="B192" s="5">
        <v>191</v>
      </c>
      <c r="C192" s="5">
        <v>381</v>
      </c>
      <c r="D192" t="s">
        <v>324</v>
      </c>
      <c r="E192" t="s">
        <v>324</v>
      </c>
      <c r="F192" t="s">
        <v>324</v>
      </c>
    </row>
    <row r="193" spans="1:6" x14ac:dyDescent="0.25">
      <c r="A193" s="5">
        <v>397</v>
      </c>
      <c r="B193" s="5">
        <v>192</v>
      </c>
      <c r="C193" s="5">
        <v>381</v>
      </c>
      <c r="D193" t="s">
        <v>1010</v>
      </c>
      <c r="E193" t="s">
        <v>325</v>
      </c>
      <c r="F193" t="s">
        <v>3746</v>
      </c>
    </row>
    <row r="194" spans="1:6" x14ac:dyDescent="0.25">
      <c r="A194" s="5">
        <v>398</v>
      </c>
      <c r="B194" s="5">
        <v>193</v>
      </c>
      <c r="C194" s="5">
        <v>381</v>
      </c>
      <c r="D194" t="s">
        <v>1011</v>
      </c>
      <c r="E194" t="s">
        <v>326</v>
      </c>
      <c r="F194" t="s">
        <v>3747</v>
      </c>
    </row>
    <row r="195" spans="1:6" x14ac:dyDescent="0.25">
      <c r="A195" s="5">
        <v>399</v>
      </c>
      <c r="B195" s="5">
        <v>194</v>
      </c>
      <c r="C195" s="5">
        <v>381</v>
      </c>
      <c r="D195" t="s">
        <v>327</v>
      </c>
      <c r="E195" t="s">
        <v>327</v>
      </c>
      <c r="F195" t="s">
        <v>327</v>
      </c>
    </row>
    <row r="196" spans="1:6" x14ac:dyDescent="0.25">
      <c r="A196" s="5">
        <v>400</v>
      </c>
      <c r="B196" s="5">
        <v>195</v>
      </c>
      <c r="C196" s="5">
        <v>381</v>
      </c>
      <c r="D196" t="s">
        <v>1012</v>
      </c>
      <c r="E196" t="s">
        <v>328</v>
      </c>
      <c r="F196" t="s">
        <v>3748</v>
      </c>
    </row>
    <row r="197" spans="1:6" x14ac:dyDescent="0.25">
      <c r="A197" s="5">
        <v>401</v>
      </c>
      <c r="B197" s="5">
        <v>196</v>
      </c>
      <c r="C197" s="5">
        <v>381</v>
      </c>
      <c r="D197" t="s">
        <v>329</v>
      </c>
      <c r="E197" t="s">
        <v>329</v>
      </c>
      <c r="F197" t="s">
        <v>329</v>
      </c>
    </row>
    <row r="198" spans="1:6" x14ac:dyDescent="0.25">
      <c r="A198" s="5">
        <v>402</v>
      </c>
      <c r="B198" s="5">
        <v>197</v>
      </c>
      <c r="C198" s="5">
        <v>103</v>
      </c>
      <c r="D198" t="s">
        <v>1013</v>
      </c>
      <c r="E198" t="s">
        <v>330</v>
      </c>
      <c r="F198" t="s">
        <v>3749</v>
      </c>
    </row>
    <row r="199" spans="1:6" x14ac:dyDescent="0.25">
      <c r="A199" s="5">
        <v>403</v>
      </c>
      <c r="B199" s="5">
        <v>198</v>
      </c>
      <c r="C199" s="5">
        <v>103</v>
      </c>
      <c r="D199" t="s">
        <v>1014</v>
      </c>
      <c r="E199" t="s">
        <v>331</v>
      </c>
      <c r="F199" t="s">
        <v>3750</v>
      </c>
    </row>
    <row r="200" spans="1:6" x14ac:dyDescent="0.25">
      <c r="A200" s="5">
        <v>404</v>
      </c>
      <c r="B200" s="5">
        <v>199</v>
      </c>
      <c r="C200" s="5">
        <v>103</v>
      </c>
      <c r="D200" t="s">
        <v>1015</v>
      </c>
      <c r="E200" t="s">
        <v>332</v>
      </c>
      <c r="F200" t="s">
        <v>3751</v>
      </c>
    </row>
    <row r="201" spans="1:6" x14ac:dyDescent="0.25">
      <c r="A201" s="5">
        <v>405</v>
      </c>
      <c r="B201" s="5">
        <v>200</v>
      </c>
      <c r="C201" s="5">
        <v>57</v>
      </c>
      <c r="D201" t="s">
        <v>1016</v>
      </c>
      <c r="E201" t="s">
        <v>333</v>
      </c>
      <c r="F201" t="s">
        <v>3752</v>
      </c>
    </row>
    <row r="202" spans="1:6" x14ac:dyDescent="0.25">
      <c r="A202" s="5">
        <v>406</v>
      </c>
      <c r="B202" s="5">
        <v>201</v>
      </c>
      <c r="C202" s="5">
        <v>57</v>
      </c>
      <c r="D202" t="s">
        <v>1017</v>
      </c>
      <c r="E202" t="s">
        <v>334</v>
      </c>
      <c r="F202" t="s">
        <v>3753</v>
      </c>
    </row>
    <row r="203" spans="1:6" x14ac:dyDescent="0.25">
      <c r="A203" s="5">
        <v>407</v>
      </c>
      <c r="B203" s="5">
        <v>202</v>
      </c>
      <c r="C203" s="5">
        <v>57</v>
      </c>
      <c r="D203" t="s">
        <v>1018</v>
      </c>
      <c r="E203" t="s">
        <v>335</v>
      </c>
      <c r="F203" t="s">
        <v>3754</v>
      </c>
    </row>
    <row r="204" spans="1:6" x14ac:dyDescent="0.25">
      <c r="A204" s="5">
        <v>408</v>
      </c>
      <c r="B204" s="5">
        <v>203</v>
      </c>
      <c r="C204" s="5">
        <v>57</v>
      </c>
      <c r="D204" t="s">
        <v>1019</v>
      </c>
      <c r="E204" t="s">
        <v>336</v>
      </c>
      <c r="F204" t="s">
        <v>3755</v>
      </c>
    </row>
    <row r="205" spans="1:6" x14ac:dyDescent="0.25">
      <c r="A205" s="5">
        <v>409</v>
      </c>
      <c r="B205" s="5">
        <v>204</v>
      </c>
      <c r="C205" s="5">
        <v>57</v>
      </c>
      <c r="D205" t="s">
        <v>1020</v>
      </c>
      <c r="E205" t="s">
        <v>337</v>
      </c>
      <c r="F205" t="s">
        <v>3756</v>
      </c>
    </row>
    <row r="206" spans="1:6" x14ac:dyDescent="0.25">
      <c r="A206" s="5">
        <v>410</v>
      </c>
      <c r="B206" s="5">
        <v>205</v>
      </c>
      <c r="C206" s="5">
        <v>57</v>
      </c>
      <c r="D206" t="s">
        <v>1021</v>
      </c>
      <c r="E206" t="s">
        <v>338</v>
      </c>
      <c r="F206" t="s">
        <v>3757</v>
      </c>
    </row>
    <row r="207" spans="1:6" x14ac:dyDescent="0.25">
      <c r="A207" s="5">
        <v>411</v>
      </c>
      <c r="B207" s="5">
        <v>206</v>
      </c>
      <c r="C207" s="5">
        <v>58</v>
      </c>
      <c r="D207" t="s">
        <v>1022</v>
      </c>
      <c r="E207" t="s">
        <v>339</v>
      </c>
      <c r="F207" t="s">
        <v>3758</v>
      </c>
    </row>
    <row r="208" spans="1:6" x14ac:dyDescent="0.25">
      <c r="A208" s="5">
        <v>412</v>
      </c>
      <c r="B208" s="5">
        <v>207</v>
      </c>
      <c r="C208" s="5">
        <v>103</v>
      </c>
      <c r="D208" t="s">
        <v>1023</v>
      </c>
      <c r="E208" t="s">
        <v>340</v>
      </c>
      <c r="F208" t="s">
        <v>3759</v>
      </c>
    </row>
    <row r="209" spans="1:6" x14ac:dyDescent="0.25">
      <c r="A209" s="5">
        <v>413</v>
      </c>
      <c r="B209" s="5">
        <v>208</v>
      </c>
      <c r="C209" s="5">
        <v>103</v>
      </c>
      <c r="D209" t="s">
        <v>1024</v>
      </c>
      <c r="E209" t="s">
        <v>341</v>
      </c>
      <c r="F209" t="s">
        <v>3760</v>
      </c>
    </row>
    <row r="210" spans="1:6" x14ac:dyDescent="0.25">
      <c r="A210" s="5">
        <v>414</v>
      </c>
      <c r="B210" s="5">
        <v>209</v>
      </c>
      <c r="C210" s="5">
        <v>103</v>
      </c>
      <c r="D210" t="s">
        <v>1025</v>
      </c>
      <c r="E210" t="s">
        <v>342</v>
      </c>
      <c r="F210" t="s">
        <v>3761</v>
      </c>
    </row>
    <row r="211" spans="1:6" x14ac:dyDescent="0.25">
      <c r="A211" s="5">
        <v>415</v>
      </c>
      <c r="B211" s="5">
        <v>210</v>
      </c>
      <c r="C211" s="5">
        <v>103</v>
      </c>
      <c r="D211" t="s">
        <v>1026</v>
      </c>
      <c r="E211" t="s">
        <v>343</v>
      </c>
      <c r="F211" t="s">
        <v>3762</v>
      </c>
    </row>
    <row r="212" spans="1:6" x14ac:dyDescent="0.25">
      <c r="A212" s="5">
        <v>416</v>
      </c>
      <c r="B212" s="5">
        <v>211</v>
      </c>
      <c r="C212" s="5">
        <v>381</v>
      </c>
      <c r="D212" t="s">
        <v>1027</v>
      </c>
      <c r="E212" t="s">
        <v>344</v>
      </c>
      <c r="F212" t="s">
        <v>3763</v>
      </c>
    </row>
    <row r="213" spans="1:6" x14ac:dyDescent="0.25">
      <c r="A213" s="5">
        <v>417</v>
      </c>
      <c r="B213" s="5">
        <v>212</v>
      </c>
      <c r="C213" s="5">
        <v>347</v>
      </c>
      <c r="D213" t="s">
        <v>345</v>
      </c>
      <c r="E213" t="s">
        <v>345</v>
      </c>
      <c r="F213" t="s">
        <v>345</v>
      </c>
    </row>
    <row r="214" spans="1:6" x14ac:dyDescent="0.25">
      <c r="A214" s="5">
        <v>418</v>
      </c>
      <c r="B214" s="5">
        <v>213</v>
      </c>
      <c r="C214" s="5">
        <v>347</v>
      </c>
      <c r="D214" t="s">
        <v>1028</v>
      </c>
      <c r="E214" t="s">
        <v>346</v>
      </c>
      <c r="F214" t="s">
        <v>3764</v>
      </c>
    </row>
    <row r="215" spans="1:6" x14ac:dyDescent="0.25">
      <c r="A215" s="5">
        <v>419</v>
      </c>
      <c r="B215" s="5">
        <v>214</v>
      </c>
      <c r="C215" s="5">
        <v>347</v>
      </c>
      <c r="D215" t="s">
        <v>1029</v>
      </c>
      <c r="E215" t="s">
        <v>347</v>
      </c>
      <c r="F215" t="s">
        <v>3765</v>
      </c>
    </row>
    <row r="216" spans="1:6" x14ac:dyDescent="0.25">
      <c r="A216" s="5">
        <v>420</v>
      </c>
      <c r="B216" s="5">
        <v>215</v>
      </c>
      <c r="C216" s="5">
        <v>347</v>
      </c>
      <c r="D216" t="s">
        <v>1030</v>
      </c>
      <c r="E216" t="s">
        <v>348</v>
      </c>
      <c r="F216" t="s">
        <v>3766</v>
      </c>
    </row>
    <row r="217" spans="1:6" x14ac:dyDescent="0.25">
      <c r="A217" s="5">
        <v>421</v>
      </c>
      <c r="B217" s="5">
        <v>216</v>
      </c>
      <c r="C217" s="5">
        <v>347</v>
      </c>
      <c r="D217" t="s">
        <v>1031</v>
      </c>
      <c r="E217" t="s">
        <v>349</v>
      </c>
      <c r="F217" t="s">
        <v>3767</v>
      </c>
    </row>
    <row r="218" spans="1:6" x14ac:dyDescent="0.25">
      <c r="A218" s="5">
        <v>422</v>
      </c>
      <c r="B218" s="5">
        <v>217</v>
      </c>
      <c r="C218" s="5">
        <v>347</v>
      </c>
      <c r="D218" t="s">
        <v>1032</v>
      </c>
      <c r="E218" t="s">
        <v>350</v>
      </c>
      <c r="F218" t="s">
        <v>3768</v>
      </c>
    </row>
    <row r="219" spans="1:6" x14ac:dyDescent="0.25">
      <c r="A219" s="5">
        <v>424</v>
      </c>
      <c r="B219" s="5">
        <v>218</v>
      </c>
      <c r="C219" s="5">
        <v>3</v>
      </c>
      <c r="D219" t="s">
        <v>1033</v>
      </c>
      <c r="E219" t="s">
        <v>351</v>
      </c>
      <c r="F219" t="s">
        <v>3769</v>
      </c>
    </row>
    <row r="220" spans="1:6" x14ac:dyDescent="0.25">
      <c r="A220" s="5">
        <v>425</v>
      </c>
      <c r="B220" s="5">
        <v>219</v>
      </c>
      <c r="C220" s="5">
        <v>3</v>
      </c>
      <c r="D220" t="s">
        <v>1034</v>
      </c>
      <c r="E220" t="s">
        <v>352</v>
      </c>
      <c r="F220" t="s">
        <v>3770</v>
      </c>
    </row>
    <row r="221" spans="1:6" x14ac:dyDescent="0.25">
      <c r="A221" s="5">
        <v>426</v>
      </c>
      <c r="B221" s="5">
        <v>220</v>
      </c>
      <c r="C221" s="5">
        <v>3</v>
      </c>
      <c r="D221" t="s">
        <v>1035</v>
      </c>
      <c r="E221" t="s">
        <v>353</v>
      </c>
      <c r="F221" t="s">
        <v>3771</v>
      </c>
    </row>
    <row r="222" spans="1:6" x14ac:dyDescent="0.25">
      <c r="A222" s="5">
        <v>429</v>
      </c>
      <c r="B222" s="5">
        <v>221</v>
      </c>
      <c r="C222" s="5">
        <v>3</v>
      </c>
      <c r="D222" t="s">
        <v>1036</v>
      </c>
      <c r="E222" t="s">
        <v>354</v>
      </c>
      <c r="F222" t="s">
        <v>3772</v>
      </c>
    </row>
    <row r="223" spans="1:6" x14ac:dyDescent="0.25">
      <c r="A223" s="5">
        <v>430</v>
      </c>
      <c r="B223" s="5">
        <v>222</v>
      </c>
      <c r="C223" s="5">
        <v>19</v>
      </c>
      <c r="D223" t="s">
        <v>1037</v>
      </c>
      <c r="E223" t="s">
        <v>355</v>
      </c>
      <c r="F223" t="s">
        <v>3773</v>
      </c>
    </row>
    <row r="224" spans="1:6" x14ac:dyDescent="0.25">
      <c r="A224" s="5">
        <v>431</v>
      </c>
      <c r="B224" s="5">
        <v>223</v>
      </c>
      <c r="C224" s="5">
        <v>103</v>
      </c>
      <c r="D224" t="s">
        <v>1038</v>
      </c>
      <c r="E224" t="s">
        <v>356</v>
      </c>
      <c r="F224" t="s">
        <v>3774</v>
      </c>
    </row>
    <row r="225" spans="1:6" x14ac:dyDescent="0.25">
      <c r="A225" s="5">
        <v>433</v>
      </c>
      <c r="B225" s="5">
        <v>224</v>
      </c>
      <c r="C225" s="5">
        <v>383</v>
      </c>
      <c r="D225" t="s">
        <v>1039</v>
      </c>
      <c r="E225" t="s">
        <v>357</v>
      </c>
      <c r="F225" t="s">
        <v>3775</v>
      </c>
    </row>
    <row r="226" spans="1:6" x14ac:dyDescent="0.25">
      <c r="A226" s="5">
        <v>434</v>
      </c>
      <c r="B226" s="5">
        <v>225</v>
      </c>
      <c r="C226" s="5">
        <v>383</v>
      </c>
      <c r="D226" t="s">
        <v>1040</v>
      </c>
      <c r="E226" t="s">
        <v>358</v>
      </c>
      <c r="F226" t="s">
        <v>3776</v>
      </c>
    </row>
    <row r="227" spans="1:6" x14ac:dyDescent="0.25">
      <c r="A227" s="5">
        <v>435</v>
      </c>
      <c r="B227" s="5">
        <v>226</v>
      </c>
      <c r="C227" s="5">
        <v>383</v>
      </c>
      <c r="D227" t="s">
        <v>1041</v>
      </c>
      <c r="E227" t="s">
        <v>359</v>
      </c>
      <c r="F227" t="s">
        <v>3777</v>
      </c>
    </row>
    <row r="228" spans="1:6" x14ac:dyDescent="0.25">
      <c r="A228" s="5">
        <v>436</v>
      </c>
      <c r="B228" s="5">
        <v>227</v>
      </c>
      <c r="C228" s="5">
        <v>383</v>
      </c>
      <c r="D228" t="s">
        <v>1042</v>
      </c>
      <c r="E228" t="s">
        <v>360</v>
      </c>
      <c r="F228" t="s">
        <v>3778</v>
      </c>
    </row>
    <row r="229" spans="1:6" x14ac:dyDescent="0.25">
      <c r="A229" s="5">
        <v>437</v>
      </c>
      <c r="B229" s="5">
        <v>228</v>
      </c>
      <c r="C229" s="5">
        <v>383</v>
      </c>
      <c r="D229" t="s">
        <v>1043</v>
      </c>
      <c r="E229" t="s">
        <v>361</v>
      </c>
      <c r="F229" t="s">
        <v>3779</v>
      </c>
    </row>
    <row r="230" spans="1:6" x14ac:dyDescent="0.25">
      <c r="A230" s="5">
        <v>438</v>
      </c>
      <c r="B230" s="5">
        <v>229</v>
      </c>
      <c r="C230" s="5">
        <v>383</v>
      </c>
      <c r="D230" t="s">
        <v>1044</v>
      </c>
      <c r="E230" t="s">
        <v>362</v>
      </c>
      <c r="F230" t="s">
        <v>3780</v>
      </c>
    </row>
    <row r="231" spans="1:6" x14ac:dyDescent="0.25">
      <c r="A231" s="5">
        <v>439</v>
      </c>
      <c r="B231" s="5">
        <v>230</v>
      </c>
      <c r="C231" s="5">
        <v>383</v>
      </c>
      <c r="D231" t="s">
        <v>1045</v>
      </c>
      <c r="E231" t="s">
        <v>363</v>
      </c>
      <c r="F231" t="s">
        <v>3781</v>
      </c>
    </row>
    <row r="232" spans="1:6" x14ac:dyDescent="0.25">
      <c r="A232" s="5">
        <v>440</v>
      </c>
      <c r="B232" s="5">
        <v>231</v>
      </c>
      <c r="C232" s="5">
        <v>383</v>
      </c>
      <c r="D232" t="s">
        <v>1046</v>
      </c>
      <c r="E232" t="s">
        <v>364</v>
      </c>
      <c r="F232" t="s">
        <v>3782</v>
      </c>
    </row>
    <row r="233" spans="1:6" x14ac:dyDescent="0.25">
      <c r="A233" s="5">
        <v>442</v>
      </c>
      <c r="B233" s="5">
        <v>232</v>
      </c>
      <c r="C233" s="5">
        <v>383</v>
      </c>
      <c r="D233" t="s">
        <v>365</v>
      </c>
      <c r="E233" t="s">
        <v>365</v>
      </c>
      <c r="F233" t="s">
        <v>365</v>
      </c>
    </row>
    <row r="234" spans="1:6" x14ac:dyDescent="0.25">
      <c r="A234" s="5">
        <v>444</v>
      </c>
      <c r="B234" s="5">
        <v>233</v>
      </c>
      <c r="C234" s="5">
        <v>383</v>
      </c>
      <c r="D234" t="s">
        <v>1047</v>
      </c>
      <c r="E234" t="s">
        <v>366</v>
      </c>
      <c r="F234" t="s">
        <v>3783</v>
      </c>
    </row>
    <row r="235" spans="1:6" x14ac:dyDescent="0.25">
      <c r="A235" s="5">
        <v>447</v>
      </c>
      <c r="B235" s="5">
        <v>234</v>
      </c>
      <c r="C235" s="5">
        <v>383</v>
      </c>
      <c r="D235" t="s">
        <v>1048</v>
      </c>
      <c r="E235" t="s">
        <v>367</v>
      </c>
      <c r="F235" t="s">
        <v>3784</v>
      </c>
    </row>
    <row r="236" spans="1:6" x14ac:dyDescent="0.25">
      <c r="A236" s="5">
        <v>449</v>
      </c>
      <c r="B236" s="5">
        <v>235</v>
      </c>
      <c r="C236" s="5">
        <v>101</v>
      </c>
      <c r="D236" t="s">
        <v>1049</v>
      </c>
      <c r="E236" t="s">
        <v>48</v>
      </c>
      <c r="F236" t="s">
        <v>3785</v>
      </c>
    </row>
    <row r="237" spans="1:6" x14ac:dyDescent="0.25">
      <c r="A237" s="5">
        <v>451</v>
      </c>
      <c r="B237" s="5">
        <v>236</v>
      </c>
      <c r="C237" s="5">
        <v>382</v>
      </c>
      <c r="D237" t="s">
        <v>368</v>
      </c>
      <c r="E237" t="s">
        <v>368</v>
      </c>
      <c r="F237" t="s">
        <v>3786</v>
      </c>
    </row>
    <row r="238" spans="1:6" x14ac:dyDescent="0.25">
      <c r="A238" s="5">
        <v>452</v>
      </c>
      <c r="B238" s="5">
        <v>237</v>
      </c>
      <c r="C238" s="5">
        <v>382</v>
      </c>
      <c r="D238" t="s">
        <v>1050</v>
      </c>
      <c r="E238" t="s">
        <v>369</v>
      </c>
      <c r="F238" t="s">
        <v>3787</v>
      </c>
    </row>
    <row r="239" spans="1:6" x14ac:dyDescent="0.25">
      <c r="A239" s="5">
        <v>453</v>
      </c>
      <c r="B239" s="5">
        <v>238</v>
      </c>
      <c r="C239" s="5">
        <v>382</v>
      </c>
      <c r="D239" t="s">
        <v>1051</v>
      </c>
      <c r="E239" t="s">
        <v>370</v>
      </c>
      <c r="F239" t="s">
        <v>3788</v>
      </c>
    </row>
    <row r="240" spans="1:6" x14ac:dyDescent="0.25">
      <c r="A240" s="5">
        <v>454</v>
      </c>
      <c r="B240" s="5">
        <v>239</v>
      </c>
      <c r="C240" s="5">
        <v>382</v>
      </c>
      <c r="D240" t="s">
        <v>1052</v>
      </c>
      <c r="E240" t="s">
        <v>371</v>
      </c>
      <c r="F240" t="s">
        <v>3789</v>
      </c>
    </row>
    <row r="241" spans="1:6" x14ac:dyDescent="0.25">
      <c r="A241" s="5">
        <v>455</v>
      </c>
      <c r="B241" s="5">
        <v>240</v>
      </c>
      <c r="C241" s="5">
        <v>382</v>
      </c>
      <c r="D241" t="s">
        <v>1053</v>
      </c>
      <c r="E241" t="s">
        <v>372</v>
      </c>
      <c r="F241" t="s">
        <v>3790</v>
      </c>
    </row>
    <row r="242" spans="1:6" x14ac:dyDescent="0.25">
      <c r="A242" s="5">
        <v>456</v>
      </c>
      <c r="B242" s="5">
        <v>241</v>
      </c>
      <c r="C242" s="5">
        <v>382</v>
      </c>
      <c r="D242" t="s">
        <v>1054</v>
      </c>
      <c r="E242" t="s">
        <v>373</v>
      </c>
      <c r="F242" t="s">
        <v>3791</v>
      </c>
    </row>
    <row r="243" spans="1:6" x14ac:dyDescent="0.25">
      <c r="A243" s="5">
        <v>457</v>
      </c>
      <c r="B243" s="5">
        <v>242</v>
      </c>
      <c r="C243" s="5">
        <v>382</v>
      </c>
      <c r="D243" t="s">
        <v>1055</v>
      </c>
      <c r="E243" t="s">
        <v>374</v>
      </c>
      <c r="F243" t="s">
        <v>3792</v>
      </c>
    </row>
    <row r="244" spans="1:6" x14ac:dyDescent="0.25">
      <c r="A244" s="5">
        <v>458</v>
      </c>
      <c r="B244" s="5">
        <v>243</v>
      </c>
      <c r="C244" s="5">
        <v>382</v>
      </c>
      <c r="D244" t="s">
        <v>1056</v>
      </c>
      <c r="E244" t="s">
        <v>375</v>
      </c>
      <c r="F244" t="s">
        <v>3793</v>
      </c>
    </row>
    <row r="245" spans="1:6" x14ac:dyDescent="0.25">
      <c r="A245" s="5">
        <v>459</v>
      </c>
      <c r="B245" s="5">
        <v>244</v>
      </c>
      <c r="C245" s="5">
        <v>382</v>
      </c>
      <c r="D245" t="s">
        <v>1057</v>
      </c>
      <c r="E245" t="s">
        <v>376</v>
      </c>
      <c r="F245" t="s">
        <v>3794</v>
      </c>
    </row>
    <row r="246" spans="1:6" x14ac:dyDescent="0.25">
      <c r="A246" s="5">
        <v>460</v>
      </c>
      <c r="B246" s="5">
        <v>245</v>
      </c>
      <c r="C246" s="5">
        <v>382</v>
      </c>
      <c r="D246" t="s">
        <v>1058</v>
      </c>
      <c r="E246" t="s">
        <v>377</v>
      </c>
      <c r="F246" t="s">
        <v>3795</v>
      </c>
    </row>
    <row r="247" spans="1:6" x14ac:dyDescent="0.25">
      <c r="A247" s="5">
        <v>461</v>
      </c>
      <c r="B247" s="5">
        <v>246</v>
      </c>
      <c r="C247" s="5">
        <v>382</v>
      </c>
      <c r="D247" t="s">
        <v>1059</v>
      </c>
      <c r="E247" t="s">
        <v>378</v>
      </c>
      <c r="F247" t="s">
        <v>3796</v>
      </c>
    </row>
    <row r="248" spans="1:6" x14ac:dyDescent="0.25">
      <c r="A248" s="5">
        <v>462</v>
      </c>
      <c r="B248" s="5">
        <v>247</v>
      </c>
      <c r="C248" s="5">
        <v>382</v>
      </c>
      <c r="D248" t="s">
        <v>1060</v>
      </c>
      <c r="E248" t="s">
        <v>379</v>
      </c>
      <c r="F248" t="s">
        <v>3797</v>
      </c>
    </row>
    <row r="249" spans="1:6" x14ac:dyDescent="0.25">
      <c r="A249" s="5">
        <v>463</v>
      </c>
      <c r="B249" s="5">
        <v>248</v>
      </c>
      <c r="C249" s="5">
        <v>382</v>
      </c>
      <c r="D249" t="s">
        <v>1061</v>
      </c>
      <c r="E249" t="s">
        <v>380</v>
      </c>
      <c r="F249" t="s">
        <v>3798</v>
      </c>
    </row>
    <row r="250" spans="1:6" x14ac:dyDescent="0.25">
      <c r="A250" s="5">
        <v>464</v>
      </c>
      <c r="B250" s="5">
        <v>249</v>
      </c>
      <c r="C250" s="5">
        <v>382</v>
      </c>
      <c r="D250" t="s">
        <v>1062</v>
      </c>
      <c r="E250" t="s">
        <v>381</v>
      </c>
      <c r="F250" t="s">
        <v>3799</v>
      </c>
    </row>
    <row r="251" spans="1:6" x14ac:dyDescent="0.25">
      <c r="A251" s="5">
        <v>465</v>
      </c>
      <c r="B251" s="5">
        <v>250</v>
      </c>
      <c r="C251" s="5">
        <v>382</v>
      </c>
      <c r="D251" t="s">
        <v>1063</v>
      </c>
      <c r="E251" t="s">
        <v>382</v>
      </c>
      <c r="F251" t="s">
        <v>3800</v>
      </c>
    </row>
    <row r="252" spans="1:6" x14ac:dyDescent="0.25">
      <c r="A252" s="5">
        <v>466</v>
      </c>
      <c r="B252" s="5">
        <v>251</v>
      </c>
      <c r="C252" s="5">
        <v>382</v>
      </c>
      <c r="D252" t="s">
        <v>1064</v>
      </c>
      <c r="E252" t="s">
        <v>383</v>
      </c>
      <c r="F252" t="s">
        <v>3801</v>
      </c>
    </row>
    <row r="253" spans="1:6" x14ac:dyDescent="0.25">
      <c r="A253" s="5">
        <v>467</v>
      </c>
      <c r="B253" s="5">
        <v>252</v>
      </c>
      <c r="C253" s="5">
        <v>382</v>
      </c>
      <c r="D253" t="s">
        <v>1065</v>
      </c>
      <c r="E253" t="s">
        <v>384</v>
      </c>
      <c r="F253" t="s">
        <v>3802</v>
      </c>
    </row>
    <row r="254" spans="1:6" x14ac:dyDescent="0.25">
      <c r="A254" s="5">
        <v>468</v>
      </c>
      <c r="B254" s="5">
        <v>253</v>
      </c>
      <c r="C254" s="5">
        <v>58</v>
      </c>
      <c r="D254" t="s">
        <v>1066</v>
      </c>
      <c r="E254" t="s">
        <v>385</v>
      </c>
      <c r="F254" t="s">
        <v>3803</v>
      </c>
    </row>
    <row r="255" spans="1:6" x14ac:dyDescent="0.25">
      <c r="A255" s="5">
        <v>469</v>
      </c>
      <c r="B255" s="5">
        <v>254</v>
      </c>
      <c r="C255" s="5">
        <v>58</v>
      </c>
      <c r="D255" t="s">
        <v>1067</v>
      </c>
      <c r="E255" t="s">
        <v>386</v>
      </c>
      <c r="F255" t="s">
        <v>3804</v>
      </c>
    </row>
    <row r="256" spans="1:6" x14ac:dyDescent="0.25">
      <c r="A256" s="5">
        <v>470</v>
      </c>
      <c r="B256" s="5">
        <v>255</v>
      </c>
      <c r="C256" s="5">
        <v>58</v>
      </c>
      <c r="D256" t="s">
        <v>1068</v>
      </c>
      <c r="E256" t="s">
        <v>387</v>
      </c>
      <c r="F256" t="s">
        <v>3805</v>
      </c>
    </row>
    <row r="257" spans="1:6" x14ac:dyDescent="0.25">
      <c r="A257" s="5">
        <v>471</v>
      </c>
      <c r="B257" s="5">
        <v>256</v>
      </c>
      <c r="C257" s="5">
        <v>58</v>
      </c>
      <c r="D257" t="s">
        <v>1069</v>
      </c>
      <c r="E257" t="s">
        <v>388</v>
      </c>
      <c r="F257" t="s">
        <v>3806</v>
      </c>
    </row>
    <row r="258" spans="1:6" x14ac:dyDescent="0.25">
      <c r="A258" s="5">
        <v>472</v>
      </c>
      <c r="B258" s="5">
        <v>257</v>
      </c>
      <c r="C258" s="5">
        <v>58</v>
      </c>
      <c r="D258" t="s">
        <v>1070</v>
      </c>
      <c r="E258" t="s">
        <v>389</v>
      </c>
      <c r="F258" t="s">
        <v>3807</v>
      </c>
    </row>
    <row r="259" spans="1:6" x14ac:dyDescent="0.25">
      <c r="A259" s="5">
        <v>473</v>
      </c>
      <c r="B259" s="5">
        <v>258</v>
      </c>
      <c r="C259" s="5">
        <v>58</v>
      </c>
      <c r="D259" t="s">
        <v>1071</v>
      </c>
      <c r="E259" t="s">
        <v>390</v>
      </c>
      <c r="F259" t="s">
        <v>3808</v>
      </c>
    </row>
    <row r="260" spans="1:6" x14ac:dyDescent="0.25">
      <c r="A260" s="5">
        <v>475</v>
      </c>
      <c r="B260" s="5">
        <v>259</v>
      </c>
      <c r="C260" s="5">
        <v>383</v>
      </c>
      <c r="D260" t="s">
        <v>1072</v>
      </c>
      <c r="E260" t="s">
        <v>391</v>
      </c>
      <c r="F260" t="s">
        <v>3809</v>
      </c>
    </row>
    <row r="261" spans="1:6" x14ac:dyDescent="0.25">
      <c r="A261" s="5">
        <v>477</v>
      </c>
      <c r="B261" s="5">
        <v>260</v>
      </c>
      <c r="C261" s="5">
        <v>383</v>
      </c>
      <c r="D261" t="s">
        <v>1073</v>
      </c>
      <c r="E261" t="s">
        <v>392</v>
      </c>
      <c r="F261" t="s">
        <v>3810</v>
      </c>
    </row>
    <row r="262" spans="1:6" x14ac:dyDescent="0.25">
      <c r="A262" s="5">
        <v>478</v>
      </c>
      <c r="B262" s="5">
        <v>261</v>
      </c>
      <c r="C262" s="5">
        <v>383</v>
      </c>
      <c r="D262" t="s">
        <v>1074</v>
      </c>
      <c r="E262" t="s">
        <v>393</v>
      </c>
      <c r="F262" t="s">
        <v>3811</v>
      </c>
    </row>
    <row r="263" spans="1:6" x14ac:dyDescent="0.25">
      <c r="A263" s="5">
        <v>480</v>
      </c>
      <c r="B263" s="5">
        <v>262</v>
      </c>
      <c r="C263" s="5">
        <v>103</v>
      </c>
      <c r="D263" t="s">
        <v>1075</v>
      </c>
      <c r="E263" t="s">
        <v>394</v>
      </c>
      <c r="F263" t="s">
        <v>3812</v>
      </c>
    </row>
    <row r="264" spans="1:6" x14ac:dyDescent="0.25">
      <c r="A264" s="5">
        <v>481</v>
      </c>
      <c r="B264" s="5">
        <v>263</v>
      </c>
      <c r="C264" s="5">
        <v>103</v>
      </c>
      <c r="D264" t="s">
        <v>1076</v>
      </c>
      <c r="E264" t="s">
        <v>395</v>
      </c>
      <c r="F264" t="s">
        <v>3813</v>
      </c>
    </row>
    <row r="265" spans="1:6" x14ac:dyDescent="0.25">
      <c r="A265" s="5">
        <v>482</v>
      </c>
      <c r="B265" s="5">
        <v>264</v>
      </c>
      <c r="C265" s="5">
        <v>103</v>
      </c>
      <c r="D265" t="s">
        <v>1077</v>
      </c>
      <c r="E265" t="s">
        <v>396</v>
      </c>
      <c r="F265" t="s">
        <v>3814</v>
      </c>
    </row>
    <row r="266" spans="1:6" x14ac:dyDescent="0.25">
      <c r="A266" s="5">
        <v>484</v>
      </c>
      <c r="B266" s="5">
        <v>265</v>
      </c>
      <c r="C266" s="5">
        <v>103</v>
      </c>
      <c r="D266" t="s">
        <v>1078</v>
      </c>
      <c r="E266" t="s">
        <v>397</v>
      </c>
      <c r="F266" t="s">
        <v>3815</v>
      </c>
    </row>
    <row r="267" spans="1:6" x14ac:dyDescent="0.25">
      <c r="A267" s="5">
        <v>485</v>
      </c>
      <c r="B267" s="5">
        <v>266</v>
      </c>
      <c r="C267" s="5">
        <v>103</v>
      </c>
      <c r="D267" t="s">
        <v>1079</v>
      </c>
      <c r="E267" t="s">
        <v>398</v>
      </c>
      <c r="F267" t="s">
        <v>3816</v>
      </c>
    </row>
    <row r="268" spans="1:6" x14ac:dyDescent="0.25">
      <c r="A268" s="5">
        <v>486</v>
      </c>
      <c r="B268" s="5">
        <v>267</v>
      </c>
      <c r="C268" s="5">
        <v>381</v>
      </c>
      <c r="D268" t="s">
        <v>1080</v>
      </c>
      <c r="E268" t="s">
        <v>399</v>
      </c>
      <c r="F268" t="s">
        <v>3817</v>
      </c>
    </row>
    <row r="269" spans="1:6" x14ac:dyDescent="0.25">
      <c r="A269" s="5">
        <v>487</v>
      </c>
      <c r="B269" s="5">
        <v>268</v>
      </c>
      <c r="C269" s="5">
        <v>382</v>
      </c>
      <c r="D269" t="s">
        <v>1081</v>
      </c>
      <c r="E269" t="s">
        <v>400</v>
      </c>
      <c r="F269" t="s">
        <v>3818</v>
      </c>
    </row>
    <row r="270" spans="1:6" x14ac:dyDescent="0.25">
      <c r="A270" s="5">
        <v>492</v>
      </c>
      <c r="B270" s="5">
        <v>269</v>
      </c>
      <c r="C270" s="5">
        <v>41</v>
      </c>
      <c r="D270" t="s">
        <v>1082</v>
      </c>
      <c r="E270" t="s">
        <v>401</v>
      </c>
      <c r="F270" t="s">
        <v>3819</v>
      </c>
    </row>
    <row r="271" spans="1:6" x14ac:dyDescent="0.25">
      <c r="A271" s="5">
        <v>493</v>
      </c>
      <c r="B271" s="5">
        <v>270</v>
      </c>
      <c r="C271" s="5">
        <v>181</v>
      </c>
      <c r="D271" t="s">
        <v>1083</v>
      </c>
      <c r="E271" t="s">
        <v>402</v>
      </c>
      <c r="F271" t="s">
        <v>3820</v>
      </c>
    </row>
    <row r="272" spans="1:6" x14ac:dyDescent="0.25">
      <c r="A272" s="5">
        <v>494</v>
      </c>
      <c r="B272" s="5">
        <v>271</v>
      </c>
      <c r="C272" s="5">
        <v>181</v>
      </c>
      <c r="D272" t="s">
        <v>1084</v>
      </c>
      <c r="E272" t="s">
        <v>403</v>
      </c>
      <c r="F272" t="s">
        <v>3821</v>
      </c>
    </row>
    <row r="273" spans="1:6" x14ac:dyDescent="0.25">
      <c r="A273" s="5">
        <v>495</v>
      </c>
      <c r="B273" s="5">
        <v>272</v>
      </c>
      <c r="C273" s="5">
        <v>181</v>
      </c>
      <c r="D273" t="s">
        <v>1085</v>
      </c>
      <c r="E273" t="s">
        <v>404</v>
      </c>
      <c r="F273" t="s">
        <v>3822</v>
      </c>
    </row>
    <row r="274" spans="1:6" x14ac:dyDescent="0.25">
      <c r="A274" s="5">
        <v>496</v>
      </c>
      <c r="B274" s="5">
        <v>273</v>
      </c>
      <c r="C274" s="5">
        <v>181</v>
      </c>
      <c r="D274" t="s">
        <v>1086</v>
      </c>
      <c r="E274" t="s">
        <v>405</v>
      </c>
      <c r="F274" t="s">
        <v>3823</v>
      </c>
    </row>
    <row r="275" spans="1:6" x14ac:dyDescent="0.25">
      <c r="A275" s="5">
        <v>497</v>
      </c>
      <c r="B275" s="5">
        <v>274</v>
      </c>
      <c r="C275" s="5">
        <v>181</v>
      </c>
      <c r="D275" t="s">
        <v>1087</v>
      </c>
      <c r="E275" t="s">
        <v>406</v>
      </c>
      <c r="F275" t="s">
        <v>3824</v>
      </c>
    </row>
    <row r="276" spans="1:6" x14ac:dyDescent="0.25">
      <c r="A276" s="5">
        <v>498</v>
      </c>
      <c r="B276" s="5">
        <v>275</v>
      </c>
      <c r="C276" s="5">
        <v>181</v>
      </c>
      <c r="D276" t="s">
        <v>1088</v>
      </c>
      <c r="E276" t="s">
        <v>407</v>
      </c>
      <c r="F276" t="s">
        <v>3825</v>
      </c>
    </row>
    <row r="277" spans="1:6" x14ac:dyDescent="0.25">
      <c r="A277" s="5">
        <v>499</v>
      </c>
      <c r="B277" s="5">
        <v>276</v>
      </c>
      <c r="C277" s="5">
        <v>181</v>
      </c>
      <c r="D277" t="s">
        <v>408</v>
      </c>
      <c r="E277" t="s">
        <v>408</v>
      </c>
      <c r="F277" t="s">
        <v>3826</v>
      </c>
    </row>
    <row r="278" spans="1:6" x14ac:dyDescent="0.25">
      <c r="A278" s="5">
        <v>500</v>
      </c>
      <c r="B278" s="5">
        <v>277</v>
      </c>
      <c r="C278" s="5">
        <v>181</v>
      </c>
      <c r="D278" t="s">
        <v>1089</v>
      </c>
      <c r="E278" t="s">
        <v>409</v>
      </c>
      <c r="F278" t="s">
        <v>3827</v>
      </c>
    </row>
    <row r="279" spans="1:6" x14ac:dyDescent="0.25">
      <c r="A279" s="5">
        <v>501</v>
      </c>
      <c r="B279" s="5">
        <v>278</v>
      </c>
      <c r="C279" s="5">
        <v>181</v>
      </c>
      <c r="D279" t="s">
        <v>1090</v>
      </c>
      <c r="E279" t="s">
        <v>410</v>
      </c>
      <c r="F279" t="s">
        <v>3828</v>
      </c>
    </row>
    <row r="280" spans="1:6" x14ac:dyDescent="0.25">
      <c r="A280" s="5">
        <v>502</v>
      </c>
      <c r="B280" s="5">
        <v>279</v>
      </c>
      <c r="C280" s="5">
        <v>181</v>
      </c>
      <c r="D280" t="s">
        <v>1091</v>
      </c>
      <c r="E280" t="s">
        <v>411</v>
      </c>
      <c r="F280" t="s">
        <v>3829</v>
      </c>
    </row>
    <row r="281" spans="1:6" x14ac:dyDescent="0.25">
      <c r="A281" s="5">
        <v>503</v>
      </c>
      <c r="B281" s="5">
        <v>280</v>
      </c>
      <c r="C281" s="5">
        <v>181</v>
      </c>
      <c r="D281" t="s">
        <v>1092</v>
      </c>
      <c r="E281" t="s">
        <v>412</v>
      </c>
      <c r="F281" t="s">
        <v>3830</v>
      </c>
    </row>
    <row r="282" spans="1:6" x14ac:dyDescent="0.25">
      <c r="A282" s="5">
        <v>504</v>
      </c>
      <c r="B282" s="5">
        <v>281</v>
      </c>
      <c r="C282" s="5">
        <v>181</v>
      </c>
      <c r="D282" t="s">
        <v>1093</v>
      </c>
      <c r="E282" t="s">
        <v>413</v>
      </c>
      <c r="F282" t="s">
        <v>3831</v>
      </c>
    </row>
    <row r="283" spans="1:6" x14ac:dyDescent="0.25">
      <c r="A283" s="5">
        <v>505</v>
      </c>
      <c r="B283" s="5">
        <v>282</v>
      </c>
      <c r="C283" s="5">
        <v>181</v>
      </c>
      <c r="D283" t="s">
        <v>1094</v>
      </c>
      <c r="E283" t="s">
        <v>414</v>
      </c>
      <c r="F283" t="s">
        <v>3832</v>
      </c>
    </row>
    <row r="284" spans="1:6" x14ac:dyDescent="0.25">
      <c r="A284" s="5">
        <v>506</v>
      </c>
      <c r="B284" s="5">
        <v>283</v>
      </c>
      <c r="C284" s="5">
        <v>181</v>
      </c>
      <c r="D284" t="s">
        <v>1095</v>
      </c>
      <c r="E284" t="s">
        <v>415</v>
      </c>
      <c r="F284" t="s">
        <v>3833</v>
      </c>
    </row>
    <row r="285" spans="1:6" x14ac:dyDescent="0.25">
      <c r="A285" s="5">
        <v>507</v>
      </c>
      <c r="B285" s="5">
        <v>284</v>
      </c>
      <c r="C285" s="5">
        <v>181</v>
      </c>
      <c r="D285" t="s">
        <v>1096</v>
      </c>
      <c r="E285" t="s">
        <v>416</v>
      </c>
      <c r="F285" t="s">
        <v>3834</v>
      </c>
    </row>
    <row r="286" spans="1:6" x14ac:dyDescent="0.25">
      <c r="A286" s="5">
        <v>508</v>
      </c>
      <c r="B286" s="5">
        <v>285</v>
      </c>
      <c r="C286" s="5">
        <v>849</v>
      </c>
      <c r="D286" t="s">
        <v>1097</v>
      </c>
      <c r="E286" t="s">
        <v>417</v>
      </c>
      <c r="F286" t="s">
        <v>3835</v>
      </c>
    </row>
    <row r="287" spans="1:6" x14ac:dyDescent="0.25">
      <c r="A287" s="5">
        <v>509</v>
      </c>
      <c r="B287" s="5">
        <v>286</v>
      </c>
      <c r="C287" s="5">
        <v>849</v>
      </c>
      <c r="D287" t="s">
        <v>418</v>
      </c>
      <c r="E287" t="s">
        <v>418</v>
      </c>
      <c r="F287" t="s">
        <v>418</v>
      </c>
    </row>
    <row r="288" spans="1:6" x14ac:dyDescent="0.25">
      <c r="A288" s="5">
        <v>510</v>
      </c>
      <c r="B288" s="5">
        <v>287</v>
      </c>
      <c r="C288" s="5">
        <v>849</v>
      </c>
      <c r="D288" t="s">
        <v>419</v>
      </c>
      <c r="E288" t="s">
        <v>419</v>
      </c>
      <c r="F288" t="s">
        <v>419</v>
      </c>
    </row>
    <row r="289" spans="1:6" x14ac:dyDescent="0.25">
      <c r="A289" s="5">
        <v>511</v>
      </c>
      <c r="B289" s="5">
        <v>288</v>
      </c>
      <c r="C289" s="5">
        <v>511</v>
      </c>
      <c r="D289" t="s">
        <v>1098</v>
      </c>
      <c r="E289" t="s">
        <v>420</v>
      </c>
      <c r="F289" t="s">
        <v>3836</v>
      </c>
    </row>
    <row r="290" spans="1:6" x14ac:dyDescent="0.25">
      <c r="A290" s="5">
        <v>512</v>
      </c>
      <c r="B290" s="5">
        <v>289</v>
      </c>
      <c r="C290" s="5">
        <v>512</v>
      </c>
      <c r="D290" t="s">
        <v>1099</v>
      </c>
      <c r="E290" t="s">
        <v>421</v>
      </c>
      <c r="F290" t="s">
        <v>3837</v>
      </c>
    </row>
    <row r="291" spans="1:6" x14ac:dyDescent="0.25">
      <c r="A291" s="5">
        <v>513</v>
      </c>
      <c r="B291" s="5">
        <v>290</v>
      </c>
      <c r="C291" s="5">
        <v>513</v>
      </c>
      <c r="D291" t="s">
        <v>422</v>
      </c>
      <c r="E291" t="s">
        <v>422</v>
      </c>
      <c r="F291" t="s">
        <v>422</v>
      </c>
    </row>
    <row r="292" spans="1:6" x14ac:dyDescent="0.25">
      <c r="A292" s="5">
        <v>514</v>
      </c>
      <c r="B292" s="5">
        <v>291</v>
      </c>
      <c r="C292" s="5">
        <v>514</v>
      </c>
      <c r="D292" t="s">
        <v>1100</v>
      </c>
      <c r="E292" t="s">
        <v>423</v>
      </c>
      <c r="F292" t="s">
        <v>3838</v>
      </c>
    </row>
    <row r="293" spans="1:6" x14ac:dyDescent="0.25">
      <c r="A293" s="5">
        <v>516</v>
      </c>
      <c r="B293" s="5">
        <v>292</v>
      </c>
      <c r="C293" s="5">
        <v>516</v>
      </c>
      <c r="D293" t="s">
        <v>424</v>
      </c>
      <c r="E293" t="s">
        <v>424</v>
      </c>
      <c r="F293" t="s">
        <v>424</v>
      </c>
    </row>
    <row r="294" spans="1:6" x14ac:dyDescent="0.25">
      <c r="A294" s="5">
        <v>517</v>
      </c>
      <c r="B294" s="5">
        <v>293</v>
      </c>
      <c r="C294" s="5">
        <v>517</v>
      </c>
      <c r="D294" t="s">
        <v>425</v>
      </c>
      <c r="E294" t="s">
        <v>425</v>
      </c>
      <c r="F294" t="s">
        <v>425</v>
      </c>
    </row>
    <row r="295" spans="1:6" x14ac:dyDescent="0.25">
      <c r="A295" s="5">
        <v>518</v>
      </c>
      <c r="B295" s="5">
        <v>294</v>
      </c>
      <c r="C295" s="5">
        <v>518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525</v>
      </c>
      <c r="B296" s="5">
        <v>295</v>
      </c>
      <c r="C296" s="5">
        <v>181</v>
      </c>
      <c r="D296" t="s">
        <v>886</v>
      </c>
      <c r="E296" t="s">
        <v>4262</v>
      </c>
      <c r="F296" t="s">
        <v>3625</v>
      </c>
    </row>
    <row r="297" spans="1:6" x14ac:dyDescent="0.25">
      <c r="A297" s="5">
        <v>526</v>
      </c>
      <c r="B297" s="5">
        <v>296</v>
      </c>
      <c r="C297" s="5">
        <v>382</v>
      </c>
      <c r="D297" t="s">
        <v>1101</v>
      </c>
      <c r="E297" t="s">
        <v>426</v>
      </c>
      <c r="F297" t="s">
        <v>3839</v>
      </c>
    </row>
    <row r="298" spans="1:6" x14ac:dyDescent="0.25">
      <c r="A298" s="5">
        <v>527</v>
      </c>
      <c r="B298" s="5">
        <v>297</v>
      </c>
      <c r="C298" s="5">
        <v>199</v>
      </c>
      <c r="D298" t="s">
        <v>427</v>
      </c>
      <c r="E298" t="s">
        <v>427</v>
      </c>
      <c r="F298" t="s">
        <v>427</v>
      </c>
    </row>
    <row r="299" spans="1:6" x14ac:dyDescent="0.25">
      <c r="A299" s="5">
        <v>529</v>
      </c>
      <c r="B299" s="5">
        <v>298</v>
      </c>
      <c r="C299" s="5">
        <v>267</v>
      </c>
      <c r="D299" t="s">
        <v>1102</v>
      </c>
      <c r="E299" t="s">
        <v>428</v>
      </c>
      <c r="F299" t="s">
        <v>3840</v>
      </c>
    </row>
    <row r="300" spans="1:6" x14ac:dyDescent="0.25">
      <c r="A300" s="5">
        <v>530</v>
      </c>
      <c r="B300" s="5">
        <v>299</v>
      </c>
      <c r="C300" s="5">
        <v>347</v>
      </c>
      <c r="D300" t="s">
        <v>1103</v>
      </c>
      <c r="E300" t="s">
        <v>429</v>
      </c>
      <c r="F300" t="s">
        <v>3841</v>
      </c>
    </row>
    <row r="301" spans="1:6" x14ac:dyDescent="0.25">
      <c r="A301" s="5">
        <v>531</v>
      </c>
      <c r="B301" s="5">
        <v>300</v>
      </c>
      <c r="C301" s="5">
        <v>181</v>
      </c>
      <c r="D301" t="s">
        <v>1104</v>
      </c>
      <c r="E301" t="s">
        <v>430</v>
      </c>
      <c r="F301" t="s">
        <v>3842</v>
      </c>
    </row>
    <row r="302" spans="1:6" x14ac:dyDescent="0.25">
      <c r="A302" s="5">
        <v>532</v>
      </c>
      <c r="B302" s="5">
        <v>301</v>
      </c>
      <c r="C302" s="5">
        <v>181</v>
      </c>
      <c r="D302" t="s">
        <v>431</v>
      </c>
      <c r="E302" t="s">
        <v>431</v>
      </c>
      <c r="F302" t="s">
        <v>431</v>
      </c>
    </row>
    <row r="303" spans="1:6" x14ac:dyDescent="0.25">
      <c r="A303" s="5">
        <v>533</v>
      </c>
      <c r="B303" s="5">
        <v>302</v>
      </c>
      <c r="C303" s="5">
        <v>181</v>
      </c>
      <c r="D303" t="s">
        <v>1105</v>
      </c>
      <c r="E303" t="s">
        <v>432</v>
      </c>
      <c r="F303" t="s">
        <v>3843</v>
      </c>
    </row>
    <row r="304" spans="1:6" x14ac:dyDescent="0.25">
      <c r="A304" s="5">
        <v>534</v>
      </c>
      <c r="B304" s="5">
        <v>303</v>
      </c>
      <c r="C304" s="5">
        <v>534</v>
      </c>
      <c r="D304" t="s">
        <v>433</v>
      </c>
      <c r="E304" t="s">
        <v>433</v>
      </c>
      <c r="F304" t="s">
        <v>433</v>
      </c>
    </row>
    <row r="305" spans="1:6" x14ac:dyDescent="0.25">
      <c r="A305" s="5">
        <v>535</v>
      </c>
      <c r="B305" s="5">
        <v>304</v>
      </c>
      <c r="C305" s="5">
        <v>535</v>
      </c>
      <c r="D305" t="s">
        <v>434</v>
      </c>
      <c r="E305" t="s">
        <v>434</v>
      </c>
      <c r="F305" t="s">
        <v>434</v>
      </c>
    </row>
    <row r="306" spans="1:6" x14ac:dyDescent="0.25">
      <c r="A306" s="5">
        <v>537</v>
      </c>
      <c r="B306" s="5">
        <v>305</v>
      </c>
      <c r="C306" s="5">
        <v>537</v>
      </c>
      <c r="D306" t="s">
        <v>1106</v>
      </c>
      <c r="E306" t="s">
        <v>435</v>
      </c>
      <c r="F306" t="s">
        <v>2902</v>
      </c>
    </row>
    <row r="307" spans="1:6" x14ac:dyDescent="0.25">
      <c r="A307" s="5">
        <v>539</v>
      </c>
      <c r="B307" s="5">
        <v>306</v>
      </c>
      <c r="C307" s="5">
        <v>535</v>
      </c>
      <c r="D307" t="s">
        <v>1107</v>
      </c>
      <c r="E307" t="s">
        <v>436</v>
      </c>
      <c r="F307" t="s">
        <v>3844</v>
      </c>
    </row>
    <row r="308" spans="1:6" x14ac:dyDescent="0.25">
      <c r="A308" s="5">
        <v>541</v>
      </c>
      <c r="B308" s="5">
        <v>307</v>
      </c>
      <c r="C308" s="5">
        <v>267</v>
      </c>
      <c r="D308" t="s">
        <v>1108</v>
      </c>
      <c r="E308" t="s">
        <v>437</v>
      </c>
      <c r="F308" t="s">
        <v>3845</v>
      </c>
    </row>
    <row r="309" spans="1:6" x14ac:dyDescent="0.25">
      <c r="A309" s="5">
        <v>542</v>
      </c>
      <c r="B309" s="5">
        <v>308</v>
      </c>
      <c r="C309" s="5">
        <v>208</v>
      </c>
      <c r="D309" t="s">
        <v>438</v>
      </c>
      <c r="E309" t="s">
        <v>438</v>
      </c>
      <c r="F309" t="s">
        <v>438</v>
      </c>
    </row>
    <row r="310" spans="1:6" x14ac:dyDescent="0.25">
      <c r="A310" s="5">
        <v>543</v>
      </c>
      <c r="B310" s="5">
        <v>309</v>
      </c>
      <c r="C310" s="5">
        <v>208</v>
      </c>
      <c r="D310" t="s">
        <v>1109</v>
      </c>
      <c r="E310" t="s">
        <v>439</v>
      </c>
      <c r="F310" t="s">
        <v>3846</v>
      </c>
    </row>
    <row r="311" spans="1:6" x14ac:dyDescent="0.25">
      <c r="A311" s="5">
        <v>544</v>
      </c>
      <c r="B311" s="5">
        <v>310</v>
      </c>
      <c r="C311" s="5">
        <v>208</v>
      </c>
      <c r="D311" t="s">
        <v>1110</v>
      </c>
      <c r="E311" t="s">
        <v>440</v>
      </c>
      <c r="F311" t="s">
        <v>3847</v>
      </c>
    </row>
    <row r="312" spans="1:6" x14ac:dyDescent="0.25">
      <c r="A312" s="5">
        <v>545</v>
      </c>
      <c r="B312" s="5">
        <v>311</v>
      </c>
      <c r="C312" s="5">
        <v>19</v>
      </c>
      <c r="D312" t="s">
        <v>1111</v>
      </c>
      <c r="E312" t="s">
        <v>441</v>
      </c>
      <c r="F312" t="s">
        <v>3848</v>
      </c>
    </row>
    <row r="313" spans="1:6" x14ac:dyDescent="0.25">
      <c r="A313" s="5">
        <v>546</v>
      </c>
      <c r="B313" s="5">
        <v>312</v>
      </c>
      <c r="C313" s="5">
        <v>19</v>
      </c>
      <c r="D313" t="s">
        <v>1112</v>
      </c>
      <c r="E313" t="s">
        <v>442</v>
      </c>
      <c r="F313" t="s">
        <v>3849</v>
      </c>
    </row>
    <row r="314" spans="1:6" x14ac:dyDescent="0.25">
      <c r="A314" s="5">
        <v>547</v>
      </c>
      <c r="B314" s="5">
        <v>313</v>
      </c>
      <c r="C314" s="5">
        <v>108</v>
      </c>
      <c r="D314" t="s">
        <v>1113</v>
      </c>
      <c r="E314" t="s">
        <v>443</v>
      </c>
      <c r="F314" t="s">
        <v>3850</v>
      </c>
    </row>
    <row r="315" spans="1:6" x14ac:dyDescent="0.25">
      <c r="A315" s="5">
        <v>548</v>
      </c>
      <c r="B315" s="5">
        <v>314</v>
      </c>
      <c r="C315" s="5">
        <v>108</v>
      </c>
      <c r="D315" t="s">
        <v>444</v>
      </c>
      <c r="E315" t="s">
        <v>444</v>
      </c>
      <c r="F315" t="s">
        <v>444</v>
      </c>
    </row>
    <row r="316" spans="1:6" x14ac:dyDescent="0.25">
      <c r="A316" s="5">
        <v>549</v>
      </c>
      <c r="B316" s="5">
        <v>315</v>
      </c>
      <c r="C316" s="5">
        <v>383</v>
      </c>
      <c r="D316" t="s">
        <v>1114</v>
      </c>
      <c r="E316" t="s">
        <v>445</v>
      </c>
      <c r="F316" t="s">
        <v>3851</v>
      </c>
    </row>
    <row r="317" spans="1:6" x14ac:dyDescent="0.25">
      <c r="A317" s="5">
        <v>551</v>
      </c>
      <c r="B317" s="5">
        <v>316</v>
      </c>
      <c r="C317" s="5">
        <v>108</v>
      </c>
      <c r="D317" t="s">
        <v>1115</v>
      </c>
      <c r="E317" t="s">
        <v>446</v>
      </c>
      <c r="F317" t="s">
        <v>3852</v>
      </c>
    </row>
    <row r="318" spans="1:6" x14ac:dyDescent="0.25">
      <c r="A318" s="5">
        <v>552</v>
      </c>
      <c r="B318" s="5">
        <v>317</v>
      </c>
      <c r="C318" s="5">
        <v>108</v>
      </c>
      <c r="D318" t="s">
        <v>1116</v>
      </c>
      <c r="E318" t="s">
        <v>447</v>
      </c>
      <c r="F318" t="s">
        <v>3853</v>
      </c>
    </row>
    <row r="319" spans="1:6" x14ac:dyDescent="0.25">
      <c r="A319" s="5">
        <v>553</v>
      </c>
      <c r="B319" s="5">
        <v>318</v>
      </c>
      <c r="C319" s="5">
        <v>108</v>
      </c>
      <c r="D319" t="s">
        <v>448</v>
      </c>
      <c r="E319" t="s">
        <v>448</v>
      </c>
      <c r="F319" t="s">
        <v>448</v>
      </c>
    </row>
    <row r="320" spans="1:6" x14ac:dyDescent="0.25">
      <c r="A320" s="5">
        <v>554</v>
      </c>
      <c r="B320" s="5">
        <v>319</v>
      </c>
      <c r="C320" s="5">
        <v>108</v>
      </c>
      <c r="D320" t="s">
        <v>1117</v>
      </c>
      <c r="E320" t="s">
        <v>449</v>
      </c>
      <c r="F320" t="s">
        <v>3854</v>
      </c>
    </row>
    <row r="321" spans="1:6" x14ac:dyDescent="0.25">
      <c r="A321" s="5">
        <v>555</v>
      </c>
      <c r="B321" s="5">
        <v>320</v>
      </c>
      <c r="C321" s="5">
        <v>108</v>
      </c>
      <c r="D321" t="s">
        <v>1118</v>
      </c>
      <c r="E321" t="s">
        <v>450</v>
      </c>
      <c r="F321" t="s">
        <v>3855</v>
      </c>
    </row>
    <row r="322" spans="1:6" x14ac:dyDescent="0.25">
      <c r="A322" s="5">
        <v>556</v>
      </c>
      <c r="B322" s="5">
        <v>321</v>
      </c>
      <c r="C322" s="5">
        <v>108</v>
      </c>
      <c r="D322" t="s">
        <v>1119</v>
      </c>
      <c r="E322" t="s">
        <v>451</v>
      </c>
      <c r="F322" t="s">
        <v>3856</v>
      </c>
    </row>
    <row r="323" spans="1:6" x14ac:dyDescent="0.25">
      <c r="A323" s="5">
        <v>557</v>
      </c>
      <c r="B323" s="5">
        <v>322</v>
      </c>
      <c r="C323" s="5">
        <v>347</v>
      </c>
      <c r="D323" t="s">
        <v>1120</v>
      </c>
      <c r="E323" t="s">
        <v>452</v>
      </c>
      <c r="F323" t="s">
        <v>3857</v>
      </c>
    </row>
    <row r="324" spans="1:6" x14ac:dyDescent="0.25">
      <c r="A324" s="5">
        <v>558</v>
      </c>
      <c r="B324" s="5">
        <v>323</v>
      </c>
      <c r="C324" s="5">
        <v>108</v>
      </c>
      <c r="D324" t="s">
        <v>1121</v>
      </c>
      <c r="E324" t="s">
        <v>453</v>
      </c>
      <c r="F324" t="s">
        <v>3858</v>
      </c>
    </row>
    <row r="325" spans="1:6" x14ac:dyDescent="0.25">
      <c r="A325" s="5">
        <v>559</v>
      </c>
      <c r="B325" s="5">
        <v>324</v>
      </c>
      <c r="C325" s="5">
        <v>108</v>
      </c>
      <c r="D325" t="s">
        <v>1122</v>
      </c>
      <c r="E325" t="s">
        <v>454</v>
      </c>
      <c r="F325" t="s">
        <v>3859</v>
      </c>
    </row>
    <row r="326" spans="1:6" x14ac:dyDescent="0.25">
      <c r="A326" s="5">
        <v>560</v>
      </c>
      <c r="B326" s="5">
        <v>325</v>
      </c>
      <c r="C326" s="5">
        <v>103</v>
      </c>
      <c r="D326" t="s">
        <v>1023</v>
      </c>
      <c r="E326" t="s">
        <v>340</v>
      </c>
      <c r="F326" t="s">
        <v>3759</v>
      </c>
    </row>
    <row r="327" spans="1:6" x14ac:dyDescent="0.25">
      <c r="A327" s="5">
        <v>561</v>
      </c>
      <c r="B327" s="5">
        <v>326</v>
      </c>
      <c r="C327" s="5">
        <v>108</v>
      </c>
      <c r="D327" t="s">
        <v>1123</v>
      </c>
      <c r="E327" t="s">
        <v>455</v>
      </c>
      <c r="F327" t="s">
        <v>3860</v>
      </c>
    </row>
    <row r="328" spans="1:6" x14ac:dyDescent="0.25">
      <c r="A328" s="5">
        <v>562</v>
      </c>
      <c r="B328" s="5">
        <v>327</v>
      </c>
      <c r="C328" s="5">
        <v>382</v>
      </c>
      <c r="D328" t="s">
        <v>1124</v>
      </c>
      <c r="E328" t="s">
        <v>456</v>
      </c>
      <c r="F328" t="s">
        <v>456</v>
      </c>
    </row>
    <row r="329" spans="1:6" x14ac:dyDescent="0.25">
      <c r="A329" s="5">
        <v>565</v>
      </c>
      <c r="B329" s="5">
        <v>328</v>
      </c>
      <c r="C329" s="5">
        <v>382</v>
      </c>
      <c r="D329" t="s">
        <v>1125</v>
      </c>
      <c r="E329" t="s">
        <v>457</v>
      </c>
      <c r="F329" t="s">
        <v>3861</v>
      </c>
    </row>
    <row r="330" spans="1:6" x14ac:dyDescent="0.25">
      <c r="A330" s="5">
        <v>566</v>
      </c>
      <c r="B330" s="5">
        <v>329</v>
      </c>
      <c r="C330" s="5">
        <v>3</v>
      </c>
      <c r="D330" t="s">
        <v>1126</v>
      </c>
      <c r="E330" t="s">
        <v>458</v>
      </c>
      <c r="F330" t="s">
        <v>3862</v>
      </c>
    </row>
    <row r="331" spans="1:6" x14ac:dyDescent="0.25">
      <c r="A331" s="5">
        <v>567</v>
      </c>
      <c r="B331" s="5">
        <v>330</v>
      </c>
      <c r="C331" s="5">
        <v>103</v>
      </c>
      <c r="D331" t="s">
        <v>1022</v>
      </c>
      <c r="E331" t="s">
        <v>339</v>
      </c>
      <c r="F331" t="s">
        <v>3758</v>
      </c>
    </row>
    <row r="332" spans="1:6" x14ac:dyDescent="0.25">
      <c r="A332" s="5">
        <v>569</v>
      </c>
      <c r="B332" s="5">
        <v>331</v>
      </c>
      <c r="C332" s="5">
        <v>104</v>
      </c>
      <c r="D332" t="s">
        <v>1127</v>
      </c>
      <c r="E332" t="s">
        <v>459</v>
      </c>
      <c r="F332" t="s">
        <v>3863</v>
      </c>
    </row>
    <row r="333" spans="1:6" x14ac:dyDescent="0.25">
      <c r="A333" s="5">
        <v>570</v>
      </c>
      <c r="B333" s="5">
        <v>332</v>
      </c>
      <c r="C333" s="5">
        <v>104</v>
      </c>
      <c r="D333" t="s">
        <v>1128</v>
      </c>
      <c r="E333" t="s">
        <v>460</v>
      </c>
      <c r="F333" t="s">
        <v>3864</v>
      </c>
    </row>
    <row r="334" spans="1:6" x14ac:dyDescent="0.25">
      <c r="A334" s="5">
        <v>571</v>
      </c>
      <c r="B334" s="5">
        <v>333</v>
      </c>
      <c r="C334" s="5">
        <v>104</v>
      </c>
      <c r="D334" t="s">
        <v>1129</v>
      </c>
      <c r="E334" t="s">
        <v>461</v>
      </c>
      <c r="F334" t="s">
        <v>3865</v>
      </c>
    </row>
    <row r="335" spans="1:6" x14ac:dyDescent="0.25">
      <c r="A335" s="5">
        <v>572</v>
      </c>
      <c r="B335" s="5">
        <v>334</v>
      </c>
      <c r="C335" s="5">
        <v>572</v>
      </c>
      <c r="D335" t="s">
        <v>462</v>
      </c>
      <c r="E335" t="s">
        <v>462</v>
      </c>
      <c r="F335" t="s">
        <v>462</v>
      </c>
    </row>
    <row r="336" spans="1:6" x14ac:dyDescent="0.25">
      <c r="A336" s="5">
        <v>573</v>
      </c>
      <c r="B336" s="5">
        <v>335</v>
      </c>
      <c r="C336" s="5">
        <v>199</v>
      </c>
      <c r="D336" t="s">
        <v>1130</v>
      </c>
      <c r="E336" t="s">
        <v>463</v>
      </c>
      <c r="F336" t="s">
        <v>3866</v>
      </c>
    </row>
    <row r="337" spans="1:6" x14ac:dyDescent="0.25">
      <c r="A337" s="5">
        <v>574</v>
      </c>
      <c r="B337" s="5">
        <v>336</v>
      </c>
      <c r="C337" s="5">
        <v>199</v>
      </c>
      <c r="D337" t="s">
        <v>1131</v>
      </c>
      <c r="E337" t="s">
        <v>464</v>
      </c>
      <c r="F337" t="s">
        <v>3867</v>
      </c>
    </row>
    <row r="338" spans="1:6" x14ac:dyDescent="0.25">
      <c r="A338" s="5">
        <v>575</v>
      </c>
      <c r="B338" s="5">
        <v>337</v>
      </c>
      <c r="C338" s="5">
        <v>108</v>
      </c>
      <c r="D338" t="s">
        <v>465</v>
      </c>
      <c r="E338" t="s">
        <v>465</v>
      </c>
      <c r="F338" t="s">
        <v>465</v>
      </c>
    </row>
    <row r="339" spans="1:6" x14ac:dyDescent="0.25">
      <c r="A339" s="5">
        <v>576</v>
      </c>
      <c r="B339" s="5">
        <v>338</v>
      </c>
      <c r="C339" s="5">
        <v>108</v>
      </c>
      <c r="D339" t="s">
        <v>1132</v>
      </c>
      <c r="E339" t="s">
        <v>466</v>
      </c>
      <c r="F339" t="s">
        <v>3868</v>
      </c>
    </row>
    <row r="340" spans="1:6" x14ac:dyDescent="0.25">
      <c r="A340" s="5">
        <v>577</v>
      </c>
      <c r="B340" s="5">
        <v>339</v>
      </c>
      <c r="C340" s="5">
        <v>108</v>
      </c>
      <c r="D340" t="s">
        <v>1133</v>
      </c>
      <c r="E340" t="s">
        <v>467</v>
      </c>
      <c r="F340" t="s">
        <v>3869</v>
      </c>
    </row>
    <row r="341" spans="1:6" x14ac:dyDescent="0.25">
      <c r="A341" s="5">
        <v>578</v>
      </c>
      <c r="B341" s="5">
        <v>340</v>
      </c>
      <c r="C341" s="5">
        <v>108</v>
      </c>
      <c r="D341" t="s">
        <v>468</v>
      </c>
      <c r="E341" t="s">
        <v>468</v>
      </c>
      <c r="F341" t="s">
        <v>3870</v>
      </c>
    </row>
    <row r="342" spans="1:6" x14ac:dyDescent="0.25">
      <c r="A342" s="5">
        <v>579</v>
      </c>
      <c r="B342" s="5">
        <v>341</v>
      </c>
      <c r="C342" s="5">
        <v>108</v>
      </c>
      <c r="D342" t="s">
        <v>1134</v>
      </c>
      <c r="E342" t="s">
        <v>469</v>
      </c>
      <c r="F342" t="s">
        <v>3871</v>
      </c>
    </row>
    <row r="343" spans="1:6" x14ac:dyDescent="0.25">
      <c r="A343" s="5">
        <v>580</v>
      </c>
      <c r="B343" s="5">
        <v>342</v>
      </c>
      <c r="C343" s="5">
        <v>108</v>
      </c>
      <c r="D343" t="s">
        <v>1135</v>
      </c>
      <c r="E343" t="s">
        <v>470</v>
      </c>
      <c r="F343" t="s">
        <v>3872</v>
      </c>
    </row>
    <row r="344" spans="1:6" x14ac:dyDescent="0.25">
      <c r="A344" s="5">
        <v>581</v>
      </c>
      <c r="B344" s="5">
        <v>343</v>
      </c>
      <c r="C344" s="5">
        <v>199</v>
      </c>
      <c r="D344" t="s">
        <v>1136</v>
      </c>
      <c r="E344" t="s">
        <v>471</v>
      </c>
      <c r="F344" t="s">
        <v>3873</v>
      </c>
    </row>
    <row r="345" spans="1:6" x14ac:dyDescent="0.25">
      <c r="A345" s="5">
        <v>582</v>
      </c>
      <c r="B345" s="5">
        <v>344</v>
      </c>
      <c r="C345" s="5">
        <v>381</v>
      </c>
      <c r="D345" t="s">
        <v>1137</v>
      </c>
      <c r="E345" t="s">
        <v>472</v>
      </c>
      <c r="F345" t="s">
        <v>3874</v>
      </c>
    </row>
    <row r="346" spans="1:6" x14ac:dyDescent="0.25">
      <c r="A346" s="5">
        <v>584</v>
      </c>
      <c r="B346" s="5">
        <v>345</v>
      </c>
      <c r="C346" s="5">
        <v>584</v>
      </c>
      <c r="D346" t="s">
        <v>1138</v>
      </c>
      <c r="E346" t="s">
        <v>39</v>
      </c>
      <c r="F346" t="s">
        <v>2906</v>
      </c>
    </row>
    <row r="347" spans="1:6" x14ac:dyDescent="0.25">
      <c r="A347" s="5">
        <v>585</v>
      </c>
      <c r="B347" s="5">
        <v>346</v>
      </c>
      <c r="C347" s="5">
        <v>92</v>
      </c>
      <c r="D347" t="s">
        <v>1139</v>
      </c>
      <c r="E347" t="s">
        <v>473</v>
      </c>
      <c r="F347" t="s">
        <v>3875</v>
      </c>
    </row>
    <row r="348" spans="1:6" x14ac:dyDescent="0.25">
      <c r="A348" s="5">
        <v>586</v>
      </c>
      <c r="B348" s="5">
        <v>347</v>
      </c>
      <c r="C348" s="5">
        <v>586</v>
      </c>
      <c r="D348" t="s">
        <v>1140</v>
      </c>
      <c r="E348" t="s">
        <v>474</v>
      </c>
      <c r="F348" t="s">
        <v>3876</v>
      </c>
    </row>
    <row r="349" spans="1:6" x14ac:dyDescent="0.25">
      <c r="A349" s="5">
        <v>587</v>
      </c>
      <c r="B349" s="5">
        <v>348</v>
      </c>
      <c r="C349" s="5">
        <v>20</v>
      </c>
      <c r="D349" t="s">
        <v>1141</v>
      </c>
      <c r="E349" t="s">
        <v>475</v>
      </c>
      <c r="F349" t="s">
        <v>3877</v>
      </c>
    </row>
    <row r="350" spans="1:6" x14ac:dyDescent="0.25">
      <c r="A350" s="5">
        <v>588</v>
      </c>
      <c r="B350" s="5">
        <v>349</v>
      </c>
      <c r="C350" s="5">
        <v>20</v>
      </c>
      <c r="D350" t="s">
        <v>1142</v>
      </c>
      <c r="E350" t="s">
        <v>476</v>
      </c>
      <c r="F350" t="s">
        <v>3878</v>
      </c>
    </row>
    <row r="351" spans="1:6" x14ac:dyDescent="0.25">
      <c r="A351" s="5">
        <v>589</v>
      </c>
      <c r="B351" s="5">
        <v>350</v>
      </c>
      <c r="C351" s="5">
        <v>20</v>
      </c>
      <c r="D351" t="s">
        <v>1143</v>
      </c>
      <c r="E351" t="s">
        <v>477</v>
      </c>
      <c r="F351" t="s">
        <v>3879</v>
      </c>
    </row>
    <row r="352" spans="1:6" x14ac:dyDescent="0.25">
      <c r="A352" s="5">
        <v>590</v>
      </c>
      <c r="B352" s="5">
        <v>351</v>
      </c>
      <c r="C352" s="5">
        <v>20</v>
      </c>
      <c r="D352" t="s">
        <v>1144</v>
      </c>
      <c r="E352" t="s">
        <v>478</v>
      </c>
      <c r="F352" t="s">
        <v>3880</v>
      </c>
    </row>
    <row r="353" spans="1:6" x14ac:dyDescent="0.25">
      <c r="A353" s="5">
        <v>591</v>
      </c>
      <c r="B353" s="5">
        <v>352</v>
      </c>
      <c r="C353" s="5">
        <v>20</v>
      </c>
      <c r="D353" t="s">
        <v>1145</v>
      </c>
      <c r="E353" t="s">
        <v>479</v>
      </c>
      <c r="F353" t="s">
        <v>3881</v>
      </c>
    </row>
    <row r="354" spans="1:6" x14ac:dyDescent="0.25">
      <c r="A354" s="5">
        <v>592</v>
      </c>
      <c r="B354" s="5">
        <v>353</v>
      </c>
      <c r="C354" s="5">
        <v>20</v>
      </c>
      <c r="D354" t="s">
        <v>1146</v>
      </c>
      <c r="E354" t="s">
        <v>480</v>
      </c>
      <c r="F354" t="s">
        <v>3882</v>
      </c>
    </row>
    <row r="355" spans="1:6" x14ac:dyDescent="0.25">
      <c r="A355" s="5">
        <v>593</v>
      </c>
      <c r="B355" s="5">
        <v>354</v>
      </c>
      <c r="C355" s="5">
        <v>92</v>
      </c>
      <c r="D355" t="s">
        <v>900</v>
      </c>
      <c r="E355" t="s">
        <v>199</v>
      </c>
      <c r="F355" t="s">
        <v>3640</v>
      </c>
    </row>
    <row r="356" spans="1:6" x14ac:dyDescent="0.25">
      <c r="A356" s="5">
        <v>594</v>
      </c>
      <c r="B356" s="5">
        <v>355</v>
      </c>
      <c r="C356" s="5">
        <v>92</v>
      </c>
      <c r="D356" t="s">
        <v>1147</v>
      </c>
      <c r="E356" t="s">
        <v>481</v>
      </c>
      <c r="F356" t="s">
        <v>3883</v>
      </c>
    </row>
    <row r="357" spans="1:6" x14ac:dyDescent="0.25">
      <c r="A357" s="5">
        <v>595</v>
      </c>
      <c r="B357" s="5">
        <v>356</v>
      </c>
      <c r="C357" s="5">
        <v>208</v>
      </c>
      <c r="D357" t="s">
        <v>482</v>
      </c>
      <c r="E357" t="s">
        <v>482</v>
      </c>
      <c r="F357" t="s">
        <v>482</v>
      </c>
    </row>
    <row r="358" spans="1:6" x14ac:dyDescent="0.25">
      <c r="A358" s="5">
        <v>596</v>
      </c>
      <c r="B358" s="5">
        <v>357</v>
      </c>
      <c r="C358" s="5">
        <v>103</v>
      </c>
      <c r="D358" t="s">
        <v>1148</v>
      </c>
      <c r="E358" t="s">
        <v>483</v>
      </c>
      <c r="F358" t="s">
        <v>3884</v>
      </c>
    </row>
    <row r="359" spans="1:6" x14ac:dyDescent="0.25">
      <c r="A359" s="5">
        <v>598</v>
      </c>
      <c r="B359" s="5">
        <v>358</v>
      </c>
      <c r="C359" s="5">
        <v>199</v>
      </c>
      <c r="D359" t="s">
        <v>1149</v>
      </c>
      <c r="E359" t="s">
        <v>484</v>
      </c>
      <c r="F359" t="s">
        <v>3885</v>
      </c>
    </row>
    <row r="360" spans="1:6" x14ac:dyDescent="0.25">
      <c r="A360" s="5">
        <v>599</v>
      </c>
      <c r="B360" s="5">
        <v>359</v>
      </c>
      <c r="C360" s="5">
        <v>572</v>
      </c>
      <c r="D360" t="s">
        <v>1150</v>
      </c>
      <c r="E360" t="s">
        <v>485</v>
      </c>
      <c r="F360" t="s">
        <v>3886</v>
      </c>
    </row>
    <row r="361" spans="1:6" x14ac:dyDescent="0.25">
      <c r="A361" s="5">
        <v>600</v>
      </c>
      <c r="B361" s="5">
        <v>360</v>
      </c>
      <c r="C361" s="5">
        <v>572</v>
      </c>
      <c r="D361" t="s">
        <v>1151</v>
      </c>
      <c r="E361" t="s">
        <v>486</v>
      </c>
      <c r="F361" t="s">
        <v>3887</v>
      </c>
    </row>
    <row r="362" spans="1:6" x14ac:dyDescent="0.25">
      <c r="A362" s="5">
        <v>601</v>
      </c>
      <c r="B362" s="5">
        <v>361</v>
      </c>
      <c r="C362" s="5">
        <v>572</v>
      </c>
      <c r="D362" t="s">
        <v>1152</v>
      </c>
      <c r="E362" t="s">
        <v>487</v>
      </c>
      <c r="F362" t="s">
        <v>3888</v>
      </c>
    </row>
    <row r="363" spans="1:6" x14ac:dyDescent="0.25">
      <c r="A363" s="5">
        <v>628</v>
      </c>
      <c r="B363" s="5">
        <v>362</v>
      </c>
      <c r="C363" s="5">
        <v>20</v>
      </c>
      <c r="D363" t="s">
        <v>1142</v>
      </c>
      <c r="E363" t="s">
        <v>476</v>
      </c>
      <c r="F363" t="s">
        <v>3878</v>
      </c>
    </row>
    <row r="364" spans="1:6" x14ac:dyDescent="0.25">
      <c r="A364" s="5">
        <v>632</v>
      </c>
      <c r="B364" s="5">
        <v>363</v>
      </c>
      <c r="C364" s="5">
        <v>888</v>
      </c>
      <c r="D364" t="s">
        <v>1153</v>
      </c>
      <c r="E364" t="s">
        <v>488</v>
      </c>
      <c r="F364" t="s">
        <v>3889</v>
      </c>
    </row>
    <row r="365" spans="1:6" x14ac:dyDescent="0.25">
      <c r="A365" s="5">
        <v>635</v>
      </c>
      <c r="B365" s="5">
        <v>364</v>
      </c>
      <c r="C365" s="5">
        <v>888</v>
      </c>
      <c r="D365" t="s">
        <v>1154</v>
      </c>
      <c r="E365" t="s">
        <v>489</v>
      </c>
      <c r="F365" t="s">
        <v>3890</v>
      </c>
    </row>
    <row r="366" spans="1:6" x14ac:dyDescent="0.25">
      <c r="A366" s="5">
        <v>636</v>
      </c>
      <c r="B366" s="5">
        <v>365</v>
      </c>
      <c r="C366" s="5">
        <v>888</v>
      </c>
      <c r="D366" t="s">
        <v>1155</v>
      </c>
      <c r="E366" t="s">
        <v>490</v>
      </c>
      <c r="F366" t="s">
        <v>3891</v>
      </c>
    </row>
    <row r="367" spans="1:6" x14ac:dyDescent="0.25">
      <c r="A367" s="5">
        <v>637</v>
      </c>
      <c r="B367" s="5">
        <v>366</v>
      </c>
      <c r="C367" s="5">
        <v>57</v>
      </c>
      <c r="D367" t="s">
        <v>1156</v>
      </c>
      <c r="E367" t="s">
        <v>491</v>
      </c>
      <c r="F367" t="s">
        <v>3892</v>
      </c>
    </row>
    <row r="368" spans="1:6" x14ac:dyDescent="0.25">
      <c r="A368" s="5">
        <v>638</v>
      </c>
      <c r="B368" s="5">
        <v>367</v>
      </c>
      <c r="C368" s="5">
        <v>888</v>
      </c>
      <c r="D368" t="s">
        <v>1157</v>
      </c>
      <c r="E368" t="s">
        <v>492</v>
      </c>
      <c r="F368" t="s">
        <v>3893</v>
      </c>
    </row>
    <row r="369" spans="1:6" x14ac:dyDescent="0.25">
      <c r="A369" s="5">
        <v>639</v>
      </c>
      <c r="B369" s="5">
        <v>368</v>
      </c>
      <c r="C369" s="5">
        <v>888</v>
      </c>
      <c r="D369" t="s">
        <v>1158</v>
      </c>
      <c r="E369" t="s">
        <v>493</v>
      </c>
      <c r="F369" t="s">
        <v>3894</v>
      </c>
    </row>
    <row r="370" spans="1:6" x14ac:dyDescent="0.25">
      <c r="A370" s="5">
        <v>640</v>
      </c>
      <c r="B370" s="5">
        <v>369</v>
      </c>
      <c r="C370" s="5">
        <v>19</v>
      </c>
      <c r="D370" t="s">
        <v>1159</v>
      </c>
      <c r="E370" t="s">
        <v>494</v>
      </c>
      <c r="F370" t="s">
        <v>3895</v>
      </c>
    </row>
    <row r="371" spans="1:6" x14ac:dyDescent="0.25">
      <c r="A371" s="5">
        <v>641</v>
      </c>
      <c r="B371" s="5">
        <v>370</v>
      </c>
      <c r="C371" s="5">
        <v>3</v>
      </c>
      <c r="D371" t="s">
        <v>1160</v>
      </c>
      <c r="E371" t="s">
        <v>495</v>
      </c>
      <c r="F371" t="s">
        <v>3896</v>
      </c>
    </row>
    <row r="372" spans="1:6" x14ac:dyDescent="0.25">
      <c r="A372" s="5">
        <v>642</v>
      </c>
      <c r="B372" s="5">
        <v>371</v>
      </c>
      <c r="C372" s="5">
        <v>642</v>
      </c>
      <c r="D372" t="s">
        <v>887</v>
      </c>
      <c r="E372" t="s">
        <v>185</v>
      </c>
      <c r="F372" t="s">
        <v>3626</v>
      </c>
    </row>
    <row r="373" spans="1:6" x14ac:dyDescent="0.25">
      <c r="A373" s="5">
        <v>643</v>
      </c>
      <c r="B373" s="5">
        <v>372</v>
      </c>
      <c r="C373" s="5">
        <v>584</v>
      </c>
      <c r="D373" t="s">
        <v>1161</v>
      </c>
      <c r="E373" t="s">
        <v>496</v>
      </c>
      <c r="F373" t="s">
        <v>3897</v>
      </c>
    </row>
    <row r="374" spans="1:6" x14ac:dyDescent="0.25">
      <c r="A374" s="5">
        <v>649</v>
      </c>
      <c r="B374" s="5">
        <v>373</v>
      </c>
      <c r="C374" s="5">
        <v>584</v>
      </c>
      <c r="D374" t="s">
        <v>1162</v>
      </c>
      <c r="E374" t="s">
        <v>497</v>
      </c>
      <c r="F374" t="s">
        <v>3898</v>
      </c>
    </row>
    <row r="375" spans="1:6" x14ac:dyDescent="0.25">
      <c r="A375" s="5">
        <v>676</v>
      </c>
      <c r="B375" s="5">
        <v>374</v>
      </c>
      <c r="C375" s="5">
        <v>816</v>
      </c>
      <c r="D375" t="s">
        <v>1163</v>
      </c>
      <c r="E375" t="s">
        <v>498</v>
      </c>
      <c r="F375" t="s">
        <v>3899</v>
      </c>
    </row>
    <row r="376" spans="1:6" x14ac:dyDescent="0.25">
      <c r="A376" s="5">
        <v>677</v>
      </c>
      <c r="B376" s="5">
        <v>375</v>
      </c>
      <c r="C376" s="5">
        <v>684</v>
      </c>
      <c r="D376" t="s">
        <v>1164</v>
      </c>
      <c r="E376" t="s">
        <v>499</v>
      </c>
      <c r="F376" t="s">
        <v>3124</v>
      </c>
    </row>
    <row r="377" spans="1:6" x14ac:dyDescent="0.25">
      <c r="A377" s="5">
        <v>678</v>
      </c>
      <c r="B377" s="5">
        <v>376</v>
      </c>
      <c r="C377" s="5">
        <v>584</v>
      </c>
      <c r="D377" t="s">
        <v>1165</v>
      </c>
      <c r="E377" t="s">
        <v>52</v>
      </c>
      <c r="F377" t="s">
        <v>3900</v>
      </c>
    </row>
    <row r="378" spans="1:6" x14ac:dyDescent="0.25">
      <c r="A378" s="5">
        <v>681</v>
      </c>
      <c r="B378" s="5">
        <v>377</v>
      </c>
      <c r="C378" s="5">
        <v>108</v>
      </c>
      <c r="D378" t="s">
        <v>1166</v>
      </c>
      <c r="E378" t="s">
        <v>71</v>
      </c>
      <c r="F378" t="s">
        <v>3901</v>
      </c>
    </row>
    <row r="379" spans="1:6" x14ac:dyDescent="0.25">
      <c r="A379" s="5">
        <v>684</v>
      </c>
      <c r="B379" s="5">
        <v>378</v>
      </c>
      <c r="C379" s="5">
        <v>684</v>
      </c>
      <c r="D379" t="s">
        <v>500</v>
      </c>
      <c r="E379" t="s">
        <v>500</v>
      </c>
      <c r="F379" t="s">
        <v>500</v>
      </c>
    </row>
    <row r="380" spans="1:6" x14ac:dyDescent="0.25">
      <c r="A380" s="5">
        <v>688</v>
      </c>
      <c r="B380" s="5">
        <v>379</v>
      </c>
      <c r="C380" s="5">
        <v>584</v>
      </c>
      <c r="D380" t="s">
        <v>1167</v>
      </c>
      <c r="E380" t="s">
        <v>54</v>
      </c>
      <c r="F380" t="s">
        <v>3902</v>
      </c>
    </row>
    <row r="381" spans="1:6" x14ac:dyDescent="0.25">
      <c r="A381" s="5">
        <v>689</v>
      </c>
      <c r="B381" s="5">
        <v>380</v>
      </c>
      <c r="C381" s="5">
        <v>684</v>
      </c>
      <c r="D381" t="s">
        <v>1168</v>
      </c>
      <c r="E381" t="s">
        <v>501</v>
      </c>
      <c r="F381" t="s">
        <v>3903</v>
      </c>
    </row>
    <row r="382" spans="1:6" x14ac:dyDescent="0.25">
      <c r="A382" s="5">
        <v>691</v>
      </c>
      <c r="B382" s="5">
        <v>381</v>
      </c>
      <c r="C382" s="5">
        <v>684</v>
      </c>
      <c r="D382" t="s">
        <v>1169</v>
      </c>
      <c r="E382" t="s">
        <v>502</v>
      </c>
      <c r="F382" t="s">
        <v>3904</v>
      </c>
    </row>
    <row r="383" spans="1:6" x14ac:dyDescent="0.25">
      <c r="A383" s="5">
        <v>692</v>
      </c>
      <c r="B383" s="5">
        <v>382</v>
      </c>
      <c r="C383" s="5">
        <v>684</v>
      </c>
      <c r="D383" t="s">
        <v>1170</v>
      </c>
      <c r="E383" t="s">
        <v>503</v>
      </c>
      <c r="F383" t="s">
        <v>3905</v>
      </c>
    </row>
    <row r="384" spans="1:6" x14ac:dyDescent="0.25">
      <c r="A384" s="5">
        <v>693</v>
      </c>
      <c r="B384" s="5">
        <v>383</v>
      </c>
      <c r="C384" s="5">
        <v>684</v>
      </c>
      <c r="D384" t="s">
        <v>1171</v>
      </c>
      <c r="E384" t="s">
        <v>504</v>
      </c>
      <c r="F384" t="s">
        <v>3906</v>
      </c>
    </row>
    <row r="385" spans="1:6" x14ac:dyDescent="0.25">
      <c r="A385" s="5">
        <v>694</v>
      </c>
      <c r="B385" s="5">
        <v>384</v>
      </c>
      <c r="C385" s="5">
        <v>684</v>
      </c>
      <c r="D385" t="s">
        <v>1172</v>
      </c>
      <c r="E385" t="s">
        <v>505</v>
      </c>
      <c r="F385" t="s">
        <v>3907</v>
      </c>
    </row>
    <row r="386" spans="1:6" x14ac:dyDescent="0.25">
      <c r="A386" s="5">
        <v>695</v>
      </c>
      <c r="B386" s="5">
        <v>385</v>
      </c>
      <c r="C386" s="5">
        <v>684</v>
      </c>
      <c r="D386" t="s">
        <v>1173</v>
      </c>
      <c r="E386" t="s">
        <v>506</v>
      </c>
      <c r="F386" t="s">
        <v>3908</v>
      </c>
    </row>
    <row r="387" spans="1:6" x14ac:dyDescent="0.25">
      <c r="A387" s="5">
        <v>697</v>
      </c>
      <c r="B387" s="5">
        <v>386</v>
      </c>
      <c r="C387" s="5">
        <v>684</v>
      </c>
      <c r="D387" t="s">
        <v>507</v>
      </c>
      <c r="E387" t="s">
        <v>507</v>
      </c>
      <c r="F387" t="s">
        <v>507</v>
      </c>
    </row>
    <row r="388" spans="1:6" x14ac:dyDescent="0.25">
      <c r="A388" s="5">
        <v>698</v>
      </c>
      <c r="B388" s="5">
        <v>387</v>
      </c>
      <c r="C388" s="5">
        <v>684</v>
      </c>
      <c r="D388" t="s">
        <v>1174</v>
      </c>
      <c r="E388" t="s">
        <v>508</v>
      </c>
      <c r="F388" t="s">
        <v>3909</v>
      </c>
    </row>
    <row r="389" spans="1:6" x14ac:dyDescent="0.25">
      <c r="A389" s="5">
        <v>699</v>
      </c>
      <c r="B389" s="5">
        <v>388</v>
      </c>
      <c r="C389" s="5">
        <v>684</v>
      </c>
      <c r="D389" t="s">
        <v>1175</v>
      </c>
      <c r="E389" t="s">
        <v>509</v>
      </c>
      <c r="F389" t="s">
        <v>3910</v>
      </c>
    </row>
    <row r="390" spans="1:6" x14ac:dyDescent="0.25">
      <c r="A390" s="5">
        <v>700</v>
      </c>
      <c r="B390" s="5">
        <v>389</v>
      </c>
      <c r="C390" s="5">
        <v>684</v>
      </c>
      <c r="D390" t="s">
        <v>1176</v>
      </c>
      <c r="E390" t="s">
        <v>510</v>
      </c>
      <c r="F390" t="s">
        <v>3911</v>
      </c>
    </row>
    <row r="391" spans="1:6" x14ac:dyDescent="0.25">
      <c r="A391" s="5">
        <v>701</v>
      </c>
      <c r="B391" s="5">
        <v>390</v>
      </c>
      <c r="C391" s="5">
        <v>684</v>
      </c>
      <c r="D391" t="s">
        <v>1177</v>
      </c>
      <c r="E391" t="s">
        <v>511</v>
      </c>
      <c r="F391" t="s">
        <v>3912</v>
      </c>
    </row>
    <row r="392" spans="1:6" x14ac:dyDescent="0.25">
      <c r="A392" s="5">
        <v>702</v>
      </c>
      <c r="B392" s="5">
        <v>391</v>
      </c>
      <c r="C392" s="5">
        <v>684</v>
      </c>
      <c r="D392" t="s">
        <v>1178</v>
      </c>
      <c r="E392" t="s">
        <v>512</v>
      </c>
      <c r="F392" t="s">
        <v>3913</v>
      </c>
    </row>
    <row r="393" spans="1:6" x14ac:dyDescent="0.25">
      <c r="A393" s="5">
        <v>703</v>
      </c>
      <c r="B393" s="5">
        <v>392</v>
      </c>
      <c r="C393" s="5">
        <v>684</v>
      </c>
      <c r="D393" t="s">
        <v>1179</v>
      </c>
      <c r="E393" t="s">
        <v>513</v>
      </c>
      <c r="F393" t="s">
        <v>3914</v>
      </c>
    </row>
    <row r="394" spans="1:6" x14ac:dyDescent="0.25">
      <c r="A394" s="5">
        <v>704</v>
      </c>
      <c r="B394" s="5">
        <v>393</v>
      </c>
      <c r="C394" s="5">
        <v>684</v>
      </c>
      <c r="D394" t="s">
        <v>1180</v>
      </c>
      <c r="E394" t="s">
        <v>514</v>
      </c>
      <c r="F394" t="s">
        <v>3915</v>
      </c>
    </row>
    <row r="395" spans="1:6" x14ac:dyDescent="0.25">
      <c r="A395" s="5">
        <v>705</v>
      </c>
      <c r="B395" s="5">
        <v>394</v>
      </c>
      <c r="C395" s="5">
        <v>684</v>
      </c>
      <c r="D395" t="s">
        <v>515</v>
      </c>
      <c r="E395" t="s">
        <v>515</v>
      </c>
      <c r="F395" t="s">
        <v>515</v>
      </c>
    </row>
    <row r="396" spans="1:6" x14ac:dyDescent="0.25">
      <c r="A396" s="5">
        <v>706</v>
      </c>
      <c r="B396" s="5">
        <v>395</v>
      </c>
      <c r="C396" s="5">
        <v>684</v>
      </c>
      <c r="D396" t="s">
        <v>1181</v>
      </c>
      <c r="E396" t="s">
        <v>516</v>
      </c>
      <c r="F396" t="s">
        <v>3916</v>
      </c>
    </row>
    <row r="397" spans="1:6" x14ac:dyDescent="0.25">
      <c r="A397" s="5">
        <v>707</v>
      </c>
      <c r="B397" s="5">
        <v>396</v>
      </c>
      <c r="C397" s="5">
        <v>684</v>
      </c>
      <c r="D397" t="s">
        <v>1182</v>
      </c>
      <c r="E397" t="s">
        <v>517</v>
      </c>
      <c r="F397" t="s">
        <v>3917</v>
      </c>
    </row>
    <row r="398" spans="1:6" x14ac:dyDescent="0.25">
      <c r="A398" s="5">
        <v>708</v>
      </c>
      <c r="B398" s="5">
        <v>397</v>
      </c>
      <c r="C398" s="5">
        <v>684</v>
      </c>
      <c r="D398" t="s">
        <v>1183</v>
      </c>
      <c r="E398" t="s">
        <v>518</v>
      </c>
      <c r="F398" t="s">
        <v>3918</v>
      </c>
    </row>
    <row r="399" spans="1:6" x14ac:dyDescent="0.25">
      <c r="A399" s="5">
        <v>710</v>
      </c>
      <c r="B399" s="5">
        <v>398</v>
      </c>
      <c r="C399" s="5">
        <v>684</v>
      </c>
      <c r="D399" t="s">
        <v>1184</v>
      </c>
      <c r="E399" t="s">
        <v>519</v>
      </c>
      <c r="F399" t="s">
        <v>3919</v>
      </c>
    </row>
    <row r="400" spans="1:6" x14ac:dyDescent="0.25">
      <c r="A400" s="5">
        <v>711</v>
      </c>
      <c r="B400" s="5">
        <v>399</v>
      </c>
      <c r="C400" s="5">
        <v>684</v>
      </c>
      <c r="D400" t="s">
        <v>1185</v>
      </c>
      <c r="E400" t="s">
        <v>520</v>
      </c>
      <c r="F400" t="s">
        <v>3920</v>
      </c>
    </row>
    <row r="401" spans="1:6" x14ac:dyDescent="0.25">
      <c r="A401" s="5">
        <v>712</v>
      </c>
      <c r="B401" s="5">
        <v>400</v>
      </c>
      <c r="C401" s="5">
        <v>684</v>
      </c>
      <c r="D401" t="s">
        <v>1186</v>
      </c>
      <c r="E401" t="s">
        <v>521</v>
      </c>
      <c r="F401" t="s">
        <v>3921</v>
      </c>
    </row>
    <row r="402" spans="1:6" x14ac:dyDescent="0.25">
      <c r="A402" s="5">
        <v>715</v>
      </c>
      <c r="B402" s="5">
        <v>401</v>
      </c>
      <c r="C402" s="5">
        <v>684</v>
      </c>
      <c r="D402" t="s">
        <v>1187</v>
      </c>
      <c r="E402" t="s">
        <v>522</v>
      </c>
      <c r="F402" t="s">
        <v>3922</v>
      </c>
    </row>
    <row r="403" spans="1:6" x14ac:dyDescent="0.25">
      <c r="A403" s="5">
        <v>719</v>
      </c>
      <c r="B403" s="5">
        <v>402</v>
      </c>
      <c r="C403" s="5">
        <v>1011</v>
      </c>
      <c r="D403" t="s">
        <v>1188</v>
      </c>
      <c r="E403" t="s">
        <v>523</v>
      </c>
      <c r="F403" t="s">
        <v>3923</v>
      </c>
    </row>
    <row r="404" spans="1:6" x14ac:dyDescent="0.25">
      <c r="A404" s="5">
        <v>723</v>
      </c>
      <c r="B404" s="5">
        <v>403</v>
      </c>
      <c r="C404" s="5">
        <v>199</v>
      </c>
      <c r="D404" t="s">
        <v>1136</v>
      </c>
      <c r="E404" t="s">
        <v>471</v>
      </c>
      <c r="F404" t="s">
        <v>3873</v>
      </c>
    </row>
    <row r="405" spans="1:6" x14ac:dyDescent="0.25">
      <c r="A405" s="5">
        <v>724</v>
      </c>
      <c r="B405" s="5">
        <v>404</v>
      </c>
      <c r="C405" s="5">
        <v>684</v>
      </c>
      <c r="D405" t="s">
        <v>1189</v>
      </c>
      <c r="E405" t="s">
        <v>524</v>
      </c>
      <c r="F405" t="s">
        <v>3924</v>
      </c>
    </row>
    <row r="406" spans="1:6" x14ac:dyDescent="0.25">
      <c r="A406" s="5">
        <v>725</v>
      </c>
      <c r="B406" s="5">
        <v>405</v>
      </c>
      <c r="C406" s="5">
        <v>816</v>
      </c>
      <c r="D406" t="s">
        <v>1190</v>
      </c>
      <c r="E406" t="s">
        <v>525</v>
      </c>
      <c r="F406" t="s">
        <v>3925</v>
      </c>
    </row>
    <row r="407" spans="1:6" x14ac:dyDescent="0.25">
      <c r="A407" s="5">
        <v>726</v>
      </c>
      <c r="B407" s="5">
        <v>406</v>
      </c>
      <c r="C407" s="5">
        <v>726</v>
      </c>
      <c r="D407" t="s">
        <v>1191</v>
      </c>
      <c r="E407" t="s">
        <v>80</v>
      </c>
      <c r="F407" t="s">
        <v>2912</v>
      </c>
    </row>
    <row r="408" spans="1:6" x14ac:dyDescent="0.25">
      <c r="A408" s="5">
        <v>745</v>
      </c>
      <c r="B408" s="5">
        <v>407</v>
      </c>
      <c r="C408" s="5">
        <v>41</v>
      </c>
      <c r="D408" t="s">
        <v>1192</v>
      </c>
      <c r="E408" t="s">
        <v>526</v>
      </c>
      <c r="F408" t="s">
        <v>3926</v>
      </c>
    </row>
    <row r="409" spans="1:6" x14ac:dyDescent="0.25">
      <c r="A409" s="5">
        <v>746</v>
      </c>
      <c r="B409" s="5">
        <v>408</v>
      </c>
      <c r="C409" s="5">
        <v>381</v>
      </c>
      <c r="D409" t="s">
        <v>1193</v>
      </c>
      <c r="E409" t="s">
        <v>527</v>
      </c>
      <c r="F409" t="s">
        <v>3927</v>
      </c>
    </row>
    <row r="410" spans="1:6" x14ac:dyDescent="0.25">
      <c r="A410" s="5">
        <v>747</v>
      </c>
      <c r="B410" s="5">
        <v>409</v>
      </c>
      <c r="C410" s="5">
        <v>383</v>
      </c>
      <c r="D410" t="s">
        <v>1194</v>
      </c>
      <c r="E410" t="s">
        <v>528</v>
      </c>
      <c r="F410" t="s">
        <v>3928</v>
      </c>
    </row>
    <row r="411" spans="1:6" x14ac:dyDescent="0.25">
      <c r="A411" s="5">
        <v>748</v>
      </c>
      <c r="B411" s="5">
        <v>410</v>
      </c>
      <c r="C411" s="5">
        <v>108</v>
      </c>
      <c r="D411" t="s">
        <v>1195</v>
      </c>
      <c r="E411" t="s">
        <v>529</v>
      </c>
      <c r="F411" t="s">
        <v>3929</v>
      </c>
    </row>
    <row r="412" spans="1:6" x14ac:dyDescent="0.25">
      <c r="A412" s="5">
        <v>749</v>
      </c>
      <c r="B412" s="5">
        <v>411</v>
      </c>
      <c r="C412" s="5">
        <v>58</v>
      </c>
      <c r="D412" t="s">
        <v>1196</v>
      </c>
      <c r="E412" t="s">
        <v>530</v>
      </c>
      <c r="F412" t="s">
        <v>3930</v>
      </c>
    </row>
    <row r="413" spans="1:6" x14ac:dyDescent="0.25">
      <c r="A413" s="5">
        <v>750</v>
      </c>
      <c r="B413" s="5">
        <v>412</v>
      </c>
      <c r="C413" s="5">
        <v>382</v>
      </c>
      <c r="D413" t="s">
        <v>1197</v>
      </c>
      <c r="E413" t="s">
        <v>531</v>
      </c>
      <c r="F413" t="s">
        <v>3931</v>
      </c>
    </row>
    <row r="414" spans="1:6" x14ac:dyDescent="0.25">
      <c r="A414" s="5">
        <v>751</v>
      </c>
      <c r="B414" s="5">
        <v>413</v>
      </c>
      <c r="C414" s="5">
        <v>888</v>
      </c>
      <c r="D414" t="s">
        <v>1198</v>
      </c>
      <c r="E414" t="s">
        <v>532</v>
      </c>
      <c r="F414" t="s">
        <v>3932</v>
      </c>
    </row>
    <row r="415" spans="1:6" x14ac:dyDescent="0.25">
      <c r="A415" s="5">
        <v>752</v>
      </c>
      <c r="B415" s="5">
        <v>414</v>
      </c>
      <c r="C415" s="5">
        <v>19</v>
      </c>
      <c r="D415" t="s">
        <v>1199</v>
      </c>
      <c r="E415" t="s">
        <v>533</v>
      </c>
      <c r="F415" t="s">
        <v>3933</v>
      </c>
    </row>
    <row r="416" spans="1:6" x14ac:dyDescent="0.25">
      <c r="A416" s="5">
        <v>753</v>
      </c>
      <c r="B416" s="5">
        <v>415</v>
      </c>
      <c r="C416" s="5">
        <v>3</v>
      </c>
      <c r="D416" t="s">
        <v>1200</v>
      </c>
      <c r="E416" t="s">
        <v>534</v>
      </c>
      <c r="F416" t="s">
        <v>3934</v>
      </c>
    </row>
    <row r="417" spans="1:6" x14ac:dyDescent="0.25">
      <c r="A417" s="5">
        <v>754</v>
      </c>
      <c r="B417" s="5">
        <v>416</v>
      </c>
      <c r="C417" s="5">
        <v>92</v>
      </c>
      <c r="D417" t="s">
        <v>1201</v>
      </c>
      <c r="E417" t="s">
        <v>535</v>
      </c>
      <c r="F417" t="s">
        <v>3935</v>
      </c>
    </row>
    <row r="418" spans="1:6" x14ac:dyDescent="0.25">
      <c r="A418" s="5">
        <v>755</v>
      </c>
      <c r="B418" s="5">
        <v>417</v>
      </c>
      <c r="C418" s="5">
        <v>20</v>
      </c>
      <c r="D418" t="s">
        <v>1202</v>
      </c>
      <c r="E418" t="s">
        <v>536</v>
      </c>
      <c r="F418" t="s">
        <v>3936</v>
      </c>
    </row>
    <row r="419" spans="1:6" x14ac:dyDescent="0.25">
      <c r="A419" s="5">
        <v>756</v>
      </c>
      <c r="B419" s="5">
        <v>418</v>
      </c>
      <c r="C419" s="5">
        <v>104</v>
      </c>
      <c r="D419" t="s">
        <v>1203</v>
      </c>
      <c r="E419" t="s">
        <v>537</v>
      </c>
      <c r="F419" t="s">
        <v>3937</v>
      </c>
    </row>
    <row r="420" spans="1:6" x14ac:dyDescent="0.25">
      <c r="A420" s="5">
        <v>757</v>
      </c>
      <c r="B420" s="5">
        <v>419</v>
      </c>
      <c r="C420" s="5">
        <v>41</v>
      </c>
      <c r="D420" t="s">
        <v>1204</v>
      </c>
      <c r="E420" t="s">
        <v>538</v>
      </c>
      <c r="F420" t="s">
        <v>3938</v>
      </c>
    </row>
    <row r="421" spans="1:6" x14ac:dyDescent="0.25">
      <c r="A421" s="5">
        <v>758</v>
      </c>
      <c r="B421" s="5">
        <v>420</v>
      </c>
      <c r="C421" s="5">
        <v>101</v>
      </c>
      <c r="D421" t="s">
        <v>1205</v>
      </c>
      <c r="E421" t="s">
        <v>539</v>
      </c>
      <c r="F421" t="s">
        <v>3939</v>
      </c>
    </row>
    <row r="422" spans="1:6" x14ac:dyDescent="0.25">
      <c r="A422" s="5">
        <v>759</v>
      </c>
      <c r="B422" s="5">
        <v>421</v>
      </c>
      <c r="C422" s="5">
        <v>117</v>
      </c>
      <c r="D422" t="s">
        <v>1206</v>
      </c>
      <c r="E422" t="s">
        <v>540</v>
      </c>
      <c r="F422" t="s">
        <v>3940</v>
      </c>
    </row>
    <row r="423" spans="1:6" x14ac:dyDescent="0.25">
      <c r="A423" s="5">
        <v>760</v>
      </c>
      <c r="B423" s="5">
        <v>422</v>
      </c>
      <c r="C423" s="5">
        <v>57</v>
      </c>
      <c r="D423" t="s">
        <v>1207</v>
      </c>
      <c r="E423" t="s">
        <v>541</v>
      </c>
      <c r="F423" t="s">
        <v>3941</v>
      </c>
    </row>
    <row r="424" spans="1:6" x14ac:dyDescent="0.25">
      <c r="A424" s="5">
        <v>761</v>
      </c>
      <c r="B424" s="5">
        <v>423</v>
      </c>
      <c r="C424" s="5">
        <v>103</v>
      </c>
      <c r="D424" t="s">
        <v>1208</v>
      </c>
      <c r="E424" t="s">
        <v>542</v>
      </c>
      <c r="F424" t="s">
        <v>3942</v>
      </c>
    </row>
    <row r="425" spans="1:6" x14ac:dyDescent="0.25">
      <c r="A425" s="5">
        <v>763</v>
      </c>
      <c r="B425" s="5">
        <v>424</v>
      </c>
      <c r="C425" s="5">
        <v>816</v>
      </c>
      <c r="D425" t="s">
        <v>1209</v>
      </c>
      <c r="E425" t="s">
        <v>543</v>
      </c>
      <c r="F425" t="s">
        <v>3943</v>
      </c>
    </row>
    <row r="426" spans="1:6" x14ac:dyDescent="0.25">
      <c r="A426" s="5">
        <v>764</v>
      </c>
      <c r="B426" s="5">
        <v>425</v>
      </c>
      <c r="C426" s="5">
        <v>816</v>
      </c>
      <c r="D426" t="s">
        <v>1210</v>
      </c>
      <c r="E426" t="s">
        <v>544</v>
      </c>
      <c r="F426" t="s">
        <v>3944</v>
      </c>
    </row>
    <row r="427" spans="1:6" x14ac:dyDescent="0.25">
      <c r="A427" s="5">
        <v>765</v>
      </c>
      <c r="B427" s="5">
        <v>426</v>
      </c>
      <c r="C427" s="5">
        <v>823</v>
      </c>
      <c r="D427" t="s">
        <v>1211</v>
      </c>
      <c r="E427" t="s">
        <v>545</v>
      </c>
      <c r="F427" t="s">
        <v>3945</v>
      </c>
    </row>
    <row r="428" spans="1:6" x14ac:dyDescent="0.25">
      <c r="A428" s="5">
        <v>766</v>
      </c>
      <c r="B428" s="5">
        <v>427</v>
      </c>
      <c r="C428" s="5">
        <v>823</v>
      </c>
      <c r="D428" t="s">
        <v>1212</v>
      </c>
      <c r="E428" t="s">
        <v>546</v>
      </c>
      <c r="F428" t="s">
        <v>3946</v>
      </c>
    </row>
    <row r="429" spans="1:6" x14ac:dyDescent="0.25">
      <c r="A429" s="5">
        <v>767</v>
      </c>
      <c r="B429" s="5">
        <v>428</v>
      </c>
      <c r="C429" s="5">
        <v>816</v>
      </c>
      <c r="D429" t="s">
        <v>1213</v>
      </c>
      <c r="E429" t="s">
        <v>547</v>
      </c>
      <c r="F429" t="s">
        <v>3947</v>
      </c>
    </row>
    <row r="430" spans="1:6" x14ac:dyDescent="0.25">
      <c r="A430" s="5">
        <v>769</v>
      </c>
      <c r="B430" s="5">
        <v>429</v>
      </c>
      <c r="C430" s="5">
        <v>823</v>
      </c>
      <c r="D430" t="s">
        <v>1214</v>
      </c>
      <c r="E430" t="s">
        <v>548</v>
      </c>
      <c r="F430" t="s">
        <v>3948</v>
      </c>
    </row>
    <row r="431" spans="1:6" x14ac:dyDescent="0.25">
      <c r="A431" s="5">
        <v>770</v>
      </c>
      <c r="B431" s="5">
        <v>430</v>
      </c>
      <c r="C431" s="5">
        <v>816</v>
      </c>
      <c r="D431" t="s">
        <v>1215</v>
      </c>
      <c r="E431" t="s">
        <v>549</v>
      </c>
      <c r="F431" t="s">
        <v>3949</v>
      </c>
    </row>
    <row r="432" spans="1:6" x14ac:dyDescent="0.25">
      <c r="A432" s="5">
        <v>771</v>
      </c>
      <c r="B432" s="5">
        <v>431</v>
      </c>
      <c r="C432" s="5">
        <v>816</v>
      </c>
      <c r="D432" t="s">
        <v>1216</v>
      </c>
      <c r="E432" t="s">
        <v>550</v>
      </c>
      <c r="F432" t="s">
        <v>3950</v>
      </c>
    </row>
    <row r="433" spans="1:6" x14ac:dyDescent="0.25">
      <c r="A433" s="5">
        <v>773</v>
      </c>
      <c r="B433" s="5">
        <v>432</v>
      </c>
      <c r="C433" s="5">
        <v>117</v>
      </c>
      <c r="D433" t="s">
        <v>1217</v>
      </c>
      <c r="E433" t="s">
        <v>551</v>
      </c>
      <c r="F433" t="s">
        <v>3951</v>
      </c>
    </row>
    <row r="434" spans="1:6" x14ac:dyDescent="0.25">
      <c r="A434" s="5">
        <v>774</v>
      </c>
      <c r="B434" s="5">
        <v>433</v>
      </c>
      <c r="C434" s="5">
        <v>1086</v>
      </c>
      <c r="D434" t="s">
        <v>4089</v>
      </c>
      <c r="E434" t="s">
        <v>4263</v>
      </c>
      <c r="F434" t="s">
        <v>4234</v>
      </c>
    </row>
    <row r="435" spans="1:6" x14ac:dyDescent="0.25">
      <c r="A435" s="5">
        <v>775</v>
      </c>
      <c r="B435" s="5">
        <v>434</v>
      </c>
      <c r="C435" s="5">
        <v>775</v>
      </c>
      <c r="D435" t="s">
        <v>552</v>
      </c>
      <c r="E435" t="s">
        <v>552</v>
      </c>
      <c r="F435" t="s">
        <v>552</v>
      </c>
    </row>
    <row r="436" spans="1:6" x14ac:dyDescent="0.25">
      <c r="A436" s="5">
        <v>776</v>
      </c>
      <c r="B436" s="5">
        <v>435</v>
      </c>
      <c r="C436" s="5">
        <v>776</v>
      </c>
      <c r="D436" t="s">
        <v>553</v>
      </c>
      <c r="E436" t="s">
        <v>553</v>
      </c>
      <c r="F436" t="s">
        <v>553</v>
      </c>
    </row>
    <row r="437" spans="1:6" x14ac:dyDescent="0.25">
      <c r="A437" s="5">
        <v>777</v>
      </c>
      <c r="B437" s="5">
        <v>436</v>
      </c>
      <c r="C437" s="5">
        <v>777</v>
      </c>
      <c r="D437" t="s">
        <v>554</v>
      </c>
      <c r="E437" t="s">
        <v>554</v>
      </c>
      <c r="F437" t="s">
        <v>554</v>
      </c>
    </row>
    <row r="438" spans="1:6" x14ac:dyDescent="0.25">
      <c r="A438" s="5">
        <v>778</v>
      </c>
      <c r="B438" s="5">
        <v>437</v>
      </c>
      <c r="C438" s="5">
        <v>778</v>
      </c>
      <c r="D438" t="s">
        <v>555</v>
      </c>
      <c r="E438" t="s">
        <v>555</v>
      </c>
      <c r="F438" t="s">
        <v>555</v>
      </c>
    </row>
    <row r="439" spans="1:6" x14ac:dyDescent="0.25">
      <c r="A439" s="5">
        <v>779</v>
      </c>
      <c r="B439" s="5">
        <v>438</v>
      </c>
      <c r="C439" s="5">
        <v>779</v>
      </c>
      <c r="D439" t="s">
        <v>556</v>
      </c>
      <c r="E439" t="s">
        <v>556</v>
      </c>
      <c r="F439" t="s">
        <v>556</v>
      </c>
    </row>
    <row r="440" spans="1:6" x14ac:dyDescent="0.25">
      <c r="A440" s="5">
        <v>780</v>
      </c>
      <c r="B440" s="5">
        <v>439</v>
      </c>
      <c r="C440" s="5">
        <v>684</v>
      </c>
      <c r="D440" t="s">
        <v>1218</v>
      </c>
      <c r="E440" t="s">
        <v>557</v>
      </c>
      <c r="F440" t="s">
        <v>3952</v>
      </c>
    </row>
    <row r="441" spans="1:6" x14ac:dyDescent="0.25">
      <c r="A441" s="5">
        <v>781</v>
      </c>
      <c r="B441" s="5">
        <v>440</v>
      </c>
      <c r="C441" s="5">
        <v>781</v>
      </c>
      <c r="D441" t="s">
        <v>558</v>
      </c>
      <c r="E441" t="s">
        <v>558</v>
      </c>
      <c r="F441" t="s">
        <v>558</v>
      </c>
    </row>
    <row r="442" spans="1:6" x14ac:dyDescent="0.25">
      <c r="A442" s="5">
        <v>782</v>
      </c>
      <c r="B442" s="5">
        <v>441</v>
      </c>
      <c r="C442" s="5">
        <v>782</v>
      </c>
      <c r="D442" t="s">
        <v>559</v>
      </c>
      <c r="E442" t="s">
        <v>559</v>
      </c>
      <c r="F442" t="s">
        <v>559</v>
      </c>
    </row>
    <row r="443" spans="1:6" x14ac:dyDescent="0.25">
      <c r="A443" s="5">
        <v>783</v>
      </c>
      <c r="B443" s="5">
        <v>442</v>
      </c>
      <c r="C443" s="5">
        <v>783</v>
      </c>
      <c r="D443" t="s">
        <v>560</v>
      </c>
      <c r="E443" t="s">
        <v>560</v>
      </c>
      <c r="F443" t="s">
        <v>560</v>
      </c>
    </row>
    <row r="444" spans="1:6" x14ac:dyDescent="0.25">
      <c r="A444" s="5">
        <v>784</v>
      </c>
      <c r="B444" s="5">
        <v>443</v>
      </c>
      <c r="C444" s="5">
        <v>784</v>
      </c>
      <c r="D444" t="s">
        <v>561</v>
      </c>
      <c r="E444" t="s">
        <v>561</v>
      </c>
      <c r="F444" t="s">
        <v>561</v>
      </c>
    </row>
    <row r="445" spans="1:6" x14ac:dyDescent="0.25">
      <c r="A445" s="5">
        <v>785</v>
      </c>
      <c r="B445" s="5">
        <v>444</v>
      </c>
      <c r="C445" s="5">
        <v>785</v>
      </c>
      <c r="D445" t="s">
        <v>562</v>
      </c>
      <c r="E445" t="s">
        <v>562</v>
      </c>
      <c r="F445" t="s">
        <v>562</v>
      </c>
    </row>
    <row r="446" spans="1:6" x14ac:dyDescent="0.25">
      <c r="A446" s="5">
        <v>786</v>
      </c>
      <c r="B446" s="5">
        <v>445</v>
      </c>
      <c r="C446" s="5">
        <v>786</v>
      </c>
      <c r="D446" t="s">
        <v>563</v>
      </c>
      <c r="E446" t="s">
        <v>563</v>
      </c>
      <c r="F446" t="s">
        <v>563</v>
      </c>
    </row>
    <row r="447" spans="1:6" x14ac:dyDescent="0.25">
      <c r="A447" s="5">
        <v>787</v>
      </c>
      <c r="B447" s="5">
        <v>446</v>
      </c>
      <c r="C447" s="5">
        <v>787</v>
      </c>
      <c r="D447" t="s">
        <v>564</v>
      </c>
      <c r="E447" t="s">
        <v>564</v>
      </c>
      <c r="F447" t="s">
        <v>564</v>
      </c>
    </row>
    <row r="448" spans="1:6" x14ac:dyDescent="0.25">
      <c r="A448" s="5">
        <v>788</v>
      </c>
      <c r="B448" s="5">
        <v>447</v>
      </c>
      <c r="C448" s="5">
        <v>788</v>
      </c>
      <c r="D448" t="s">
        <v>565</v>
      </c>
      <c r="E448" t="s">
        <v>565</v>
      </c>
      <c r="F448" t="s">
        <v>565</v>
      </c>
    </row>
    <row r="449" spans="1:6" x14ac:dyDescent="0.25">
      <c r="A449" s="5">
        <v>789</v>
      </c>
      <c r="B449" s="5">
        <v>448</v>
      </c>
      <c r="C449" s="5">
        <v>789</v>
      </c>
      <c r="D449" t="s">
        <v>566</v>
      </c>
      <c r="E449" t="s">
        <v>566</v>
      </c>
      <c r="F449" t="s">
        <v>566</v>
      </c>
    </row>
    <row r="450" spans="1:6" x14ac:dyDescent="0.25">
      <c r="A450" s="5">
        <v>790</v>
      </c>
      <c r="B450" s="5">
        <v>449</v>
      </c>
      <c r="C450" s="5">
        <v>790</v>
      </c>
      <c r="D450" t="s">
        <v>567</v>
      </c>
      <c r="E450" t="s">
        <v>567</v>
      </c>
      <c r="F450" t="s">
        <v>567</v>
      </c>
    </row>
    <row r="451" spans="1:6" x14ac:dyDescent="0.25">
      <c r="A451" s="5">
        <v>791</v>
      </c>
      <c r="B451" s="5">
        <v>450</v>
      </c>
      <c r="C451" s="5">
        <v>791</v>
      </c>
      <c r="D451" t="s">
        <v>568</v>
      </c>
      <c r="E451" t="s">
        <v>568</v>
      </c>
      <c r="F451" t="s">
        <v>568</v>
      </c>
    </row>
    <row r="452" spans="1:6" x14ac:dyDescent="0.25">
      <c r="A452" s="5">
        <v>792</v>
      </c>
      <c r="B452" s="5">
        <v>451</v>
      </c>
      <c r="C452" s="5">
        <v>792</v>
      </c>
      <c r="D452" t="s">
        <v>569</v>
      </c>
      <c r="E452" t="s">
        <v>569</v>
      </c>
      <c r="F452" t="s">
        <v>569</v>
      </c>
    </row>
    <row r="453" spans="1:6" x14ac:dyDescent="0.25">
      <c r="A453" s="5">
        <v>793</v>
      </c>
      <c r="B453" s="5">
        <v>452</v>
      </c>
      <c r="C453" s="5">
        <v>793</v>
      </c>
      <c r="D453" t="s">
        <v>570</v>
      </c>
      <c r="E453" t="s">
        <v>570</v>
      </c>
      <c r="F453" t="s">
        <v>570</v>
      </c>
    </row>
    <row r="454" spans="1:6" x14ac:dyDescent="0.25">
      <c r="A454" s="5">
        <v>794</v>
      </c>
      <c r="B454" s="5">
        <v>453</v>
      </c>
      <c r="C454" s="5">
        <v>794</v>
      </c>
      <c r="D454" t="s">
        <v>571</v>
      </c>
      <c r="E454" t="s">
        <v>571</v>
      </c>
      <c r="F454" t="s">
        <v>571</v>
      </c>
    </row>
    <row r="455" spans="1:6" x14ac:dyDescent="0.25">
      <c r="A455" s="5">
        <v>795</v>
      </c>
      <c r="B455" s="5">
        <v>454</v>
      </c>
      <c r="C455" s="5">
        <v>795</v>
      </c>
      <c r="D455" t="s">
        <v>572</v>
      </c>
      <c r="E455" t="s">
        <v>572</v>
      </c>
      <c r="F455" t="s">
        <v>572</v>
      </c>
    </row>
    <row r="456" spans="1:6" x14ac:dyDescent="0.25">
      <c r="A456" s="5">
        <v>796</v>
      </c>
      <c r="B456" s="5">
        <v>455</v>
      </c>
      <c r="C456" s="5">
        <v>796</v>
      </c>
      <c r="D456" t="s">
        <v>573</v>
      </c>
      <c r="E456" t="s">
        <v>573</v>
      </c>
      <c r="F456" t="s">
        <v>573</v>
      </c>
    </row>
    <row r="457" spans="1:6" x14ac:dyDescent="0.25">
      <c r="A457" s="5">
        <v>797</v>
      </c>
      <c r="B457" s="5">
        <v>456</v>
      </c>
      <c r="C457" s="5">
        <v>797</v>
      </c>
      <c r="D457" t="s">
        <v>574</v>
      </c>
      <c r="E457" t="s">
        <v>574</v>
      </c>
      <c r="F457" t="s">
        <v>574</v>
      </c>
    </row>
    <row r="458" spans="1:6" x14ac:dyDescent="0.25">
      <c r="A458" s="5">
        <v>798</v>
      </c>
      <c r="B458" s="5">
        <v>457</v>
      </c>
      <c r="C458" s="5">
        <v>798</v>
      </c>
      <c r="D458" t="s">
        <v>575</v>
      </c>
      <c r="E458" t="s">
        <v>575</v>
      </c>
      <c r="F458" t="s">
        <v>575</v>
      </c>
    </row>
    <row r="459" spans="1:6" x14ac:dyDescent="0.25">
      <c r="A459" s="5">
        <v>799</v>
      </c>
      <c r="B459" s="5">
        <v>458</v>
      </c>
      <c r="C459" s="5">
        <v>799</v>
      </c>
      <c r="D459" t="s">
        <v>576</v>
      </c>
      <c r="E459" t="s">
        <v>576</v>
      </c>
      <c r="F459" t="s">
        <v>576</v>
      </c>
    </row>
    <row r="460" spans="1:6" x14ac:dyDescent="0.25">
      <c r="A460" s="5">
        <v>800</v>
      </c>
      <c r="B460" s="5">
        <v>459</v>
      </c>
      <c r="C460" s="5">
        <v>800</v>
      </c>
      <c r="D460" t="s">
        <v>577</v>
      </c>
      <c r="E460" t="s">
        <v>577</v>
      </c>
      <c r="F460" t="s">
        <v>577</v>
      </c>
    </row>
    <row r="461" spans="1:6" x14ac:dyDescent="0.25">
      <c r="A461" s="5">
        <v>801</v>
      </c>
      <c r="B461" s="5">
        <v>460</v>
      </c>
      <c r="C461" s="5">
        <v>801</v>
      </c>
      <c r="D461" t="s">
        <v>578</v>
      </c>
      <c r="E461" t="s">
        <v>578</v>
      </c>
      <c r="F461" t="s">
        <v>578</v>
      </c>
    </row>
    <row r="462" spans="1:6" x14ac:dyDescent="0.25">
      <c r="A462" s="5">
        <v>802</v>
      </c>
      <c r="B462" s="5">
        <v>461</v>
      </c>
      <c r="C462" s="5">
        <v>802</v>
      </c>
      <c r="D462" t="s">
        <v>579</v>
      </c>
      <c r="E462" t="s">
        <v>579</v>
      </c>
      <c r="F462" t="s">
        <v>579</v>
      </c>
    </row>
    <row r="463" spans="1:6" x14ac:dyDescent="0.25">
      <c r="A463" s="5">
        <v>803</v>
      </c>
      <c r="B463" s="5">
        <v>462</v>
      </c>
      <c r="C463" s="5">
        <v>803</v>
      </c>
      <c r="D463" t="s">
        <v>580</v>
      </c>
      <c r="E463" t="s">
        <v>580</v>
      </c>
      <c r="F463" t="s">
        <v>580</v>
      </c>
    </row>
    <row r="464" spans="1:6" x14ac:dyDescent="0.25">
      <c r="A464" s="5">
        <v>804</v>
      </c>
      <c r="B464" s="5">
        <v>463</v>
      </c>
      <c r="C464" s="5">
        <v>804</v>
      </c>
      <c r="D464" t="s">
        <v>581</v>
      </c>
      <c r="E464" t="s">
        <v>581</v>
      </c>
      <c r="F464" t="s">
        <v>581</v>
      </c>
    </row>
    <row r="465" spans="1:6" x14ac:dyDescent="0.25">
      <c r="A465" s="5">
        <v>805</v>
      </c>
      <c r="B465" s="5">
        <v>464</v>
      </c>
      <c r="C465" s="5">
        <v>805</v>
      </c>
      <c r="D465" t="s">
        <v>582</v>
      </c>
      <c r="E465" t="s">
        <v>582</v>
      </c>
      <c r="F465" t="s">
        <v>582</v>
      </c>
    </row>
    <row r="466" spans="1:6" x14ac:dyDescent="0.25">
      <c r="A466" s="5">
        <v>806</v>
      </c>
      <c r="B466" s="5">
        <v>465</v>
      </c>
      <c r="C466" s="5">
        <v>806</v>
      </c>
      <c r="D466" t="s">
        <v>583</v>
      </c>
      <c r="E466" t="s">
        <v>583</v>
      </c>
      <c r="F466" t="s">
        <v>583</v>
      </c>
    </row>
    <row r="467" spans="1:6" x14ac:dyDescent="0.25">
      <c r="A467" s="5">
        <v>807</v>
      </c>
      <c r="B467" s="5">
        <v>466</v>
      </c>
      <c r="C467" s="5">
        <v>807</v>
      </c>
      <c r="D467" t="s">
        <v>584</v>
      </c>
      <c r="E467" t="s">
        <v>584</v>
      </c>
      <c r="F467" t="s">
        <v>584</v>
      </c>
    </row>
    <row r="468" spans="1:6" x14ac:dyDescent="0.25">
      <c r="A468" s="5">
        <v>808</v>
      </c>
      <c r="B468" s="5">
        <v>467</v>
      </c>
      <c r="C468" s="5">
        <v>808</v>
      </c>
      <c r="D468" t="s">
        <v>585</v>
      </c>
      <c r="E468" t="s">
        <v>585</v>
      </c>
      <c r="F468" t="s">
        <v>585</v>
      </c>
    </row>
    <row r="469" spans="1:6" x14ac:dyDescent="0.25">
      <c r="A469" s="5">
        <v>809</v>
      </c>
      <c r="B469" s="5">
        <v>468</v>
      </c>
      <c r="C469" s="5">
        <v>199</v>
      </c>
      <c r="D469" t="s">
        <v>1140</v>
      </c>
      <c r="E469" t="s">
        <v>474</v>
      </c>
      <c r="F469" t="s">
        <v>3876</v>
      </c>
    </row>
    <row r="470" spans="1:6" x14ac:dyDescent="0.25">
      <c r="A470" s="5">
        <v>810</v>
      </c>
      <c r="B470" s="5">
        <v>469</v>
      </c>
      <c r="C470" s="5">
        <v>381</v>
      </c>
      <c r="D470" t="s">
        <v>1219</v>
      </c>
      <c r="E470" t="s">
        <v>586</v>
      </c>
      <c r="F470" t="s">
        <v>3953</v>
      </c>
    </row>
    <row r="471" spans="1:6" x14ac:dyDescent="0.25">
      <c r="A471" s="5">
        <v>811</v>
      </c>
      <c r="B471" s="5">
        <v>470</v>
      </c>
      <c r="C471" s="5">
        <v>535</v>
      </c>
      <c r="D471" t="s">
        <v>1107</v>
      </c>
      <c r="E471" t="s">
        <v>587</v>
      </c>
      <c r="F471" t="s">
        <v>3954</v>
      </c>
    </row>
    <row r="472" spans="1:6" x14ac:dyDescent="0.25">
      <c r="A472" s="5">
        <v>814</v>
      </c>
      <c r="B472" s="5">
        <v>471</v>
      </c>
      <c r="C472" s="5">
        <v>684</v>
      </c>
      <c r="D472" t="s">
        <v>1220</v>
      </c>
      <c r="E472" t="s">
        <v>588</v>
      </c>
      <c r="F472" t="s">
        <v>3955</v>
      </c>
    </row>
    <row r="473" spans="1:6" x14ac:dyDescent="0.25">
      <c r="A473" s="5">
        <v>815</v>
      </c>
      <c r="B473" s="5">
        <v>472</v>
      </c>
      <c r="C473" s="5">
        <v>684</v>
      </c>
      <c r="D473" t="s">
        <v>1221</v>
      </c>
      <c r="E473" t="s">
        <v>589</v>
      </c>
      <c r="F473" t="s">
        <v>3956</v>
      </c>
    </row>
    <row r="474" spans="1:6" x14ac:dyDescent="0.25">
      <c r="A474" s="5">
        <v>816</v>
      </c>
      <c r="B474" s="5">
        <v>473</v>
      </c>
      <c r="C474" s="5">
        <v>816</v>
      </c>
      <c r="D474" t="s">
        <v>1222</v>
      </c>
      <c r="E474" t="s">
        <v>590</v>
      </c>
      <c r="F474" t="s">
        <v>2907</v>
      </c>
    </row>
    <row r="475" spans="1:6" x14ac:dyDescent="0.25">
      <c r="A475" s="5">
        <v>817</v>
      </c>
      <c r="B475" s="5">
        <v>474</v>
      </c>
      <c r="C475" s="5">
        <v>816</v>
      </c>
      <c r="D475" t="s">
        <v>1223</v>
      </c>
      <c r="E475" t="s">
        <v>591</v>
      </c>
      <c r="F475" t="s">
        <v>3957</v>
      </c>
    </row>
    <row r="476" spans="1:6" x14ac:dyDescent="0.25">
      <c r="A476" s="5">
        <v>818</v>
      </c>
      <c r="B476" s="5">
        <v>475</v>
      </c>
      <c r="C476" s="5">
        <v>816</v>
      </c>
      <c r="D476" t="s">
        <v>1224</v>
      </c>
      <c r="E476" t="s">
        <v>592</v>
      </c>
      <c r="F476" t="s">
        <v>3958</v>
      </c>
    </row>
    <row r="477" spans="1:6" x14ac:dyDescent="0.25">
      <c r="A477" s="5">
        <v>819</v>
      </c>
      <c r="B477" s="5">
        <v>476</v>
      </c>
      <c r="C477" s="5">
        <v>816</v>
      </c>
      <c r="D477" t="s">
        <v>1225</v>
      </c>
      <c r="E477" t="s">
        <v>593</v>
      </c>
      <c r="F477" t="s">
        <v>3959</v>
      </c>
    </row>
    <row r="478" spans="1:6" x14ac:dyDescent="0.25">
      <c r="A478" s="5">
        <v>820</v>
      </c>
      <c r="B478" s="5">
        <v>477</v>
      </c>
      <c r="C478" s="5">
        <v>816</v>
      </c>
      <c r="D478" t="s">
        <v>1226</v>
      </c>
      <c r="E478" t="s">
        <v>594</v>
      </c>
      <c r="F478" t="s">
        <v>3960</v>
      </c>
    </row>
    <row r="479" spans="1:6" x14ac:dyDescent="0.25">
      <c r="A479" s="5">
        <v>821</v>
      </c>
      <c r="B479" s="5">
        <v>478</v>
      </c>
      <c r="C479" s="5">
        <v>816</v>
      </c>
      <c r="D479" t="s">
        <v>1227</v>
      </c>
      <c r="E479" t="s">
        <v>595</v>
      </c>
      <c r="F479" t="s">
        <v>3961</v>
      </c>
    </row>
    <row r="480" spans="1:6" x14ac:dyDescent="0.25">
      <c r="A480" s="5">
        <v>823</v>
      </c>
      <c r="B480" s="5">
        <v>479</v>
      </c>
      <c r="C480" s="5">
        <v>823</v>
      </c>
      <c r="D480" t="s">
        <v>1228</v>
      </c>
      <c r="E480" t="s">
        <v>596</v>
      </c>
      <c r="F480" t="s">
        <v>2908</v>
      </c>
    </row>
    <row r="481" spans="1:6" x14ac:dyDescent="0.25">
      <c r="A481" s="5">
        <v>824</v>
      </c>
      <c r="B481" s="5">
        <v>480</v>
      </c>
      <c r="C481" s="5">
        <v>823</v>
      </c>
      <c r="D481" t="s">
        <v>1229</v>
      </c>
      <c r="E481" t="s">
        <v>597</v>
      </c>
      <c r="F481" t="s">
        <v>3962</v>
      </c>
    </row>
    <row r="482" spans="1:6" x14ac:dyDescent="0.25">
      <c r="A482" s="5">
        <v>825</v>
      </c>
      <c r="B482" s="5">
        <v>481</v>
      </c>
      <c r="C482" s="5">
        <v>823</v>
      </c>
      <c r="D482" t="s">
        <v>598</v>
      </c>
      <c r="E482" t="s">
        <v>598</v>
      </c>
      <c r="F482" t="s">
        <v>3963</v>
      </c>
    </row>
    <row r="483" spans="1:6" x14ac:dyDescent="0.25">
      <c r="A483" s="5">
        <v>826</v>
      </c>
      <c r="B483" s="5">
        <v>482</v>
      </c>
      <c r="C483" s="5">
        <v>823</v>
      </c>
      <c r="D483" t="s">
        <v>1230</v>
      </c>
      <c r="E483" t="s">
        <v>599</v>
      </c>
      <c r="F483" t="s">
        <v>3964</v>
      </c>
    </row>
    <row r="484" spans="1:6" x14ac:dyDescent="0.25">
      <c r="A484" s="5">
        <v>827</v>
      </c>
      <c r="B484" s="5">
        <v>483</v>
      </c>
      <c r="C484" s="5">
        <v>823</v>
      </c>
      <c r="D484" t="s">
        <v>1231</v>
      </c>
      <c r="E484" t="s">
        <v>600</v>
      </c>
      <c r="F484" t="s">
        <v>3965</v>
      </c>
    </row>
    <row r="485" spans="1:6" x14ac:dyDescent="0.25">
      <c r="A485" s="5">
        <v>828</v>
      </c>
      <c r="B485" s="5">
        <v>484</v>
      </c>
      <c r="C485" s="5">
        <v>823</v>
      </c>
      <c r="D485" t="s">
        <v>1232</v>
      </c>
      <c r="E485" t="s">
        <v>601</v>
      </c>
      <c r="F485" t="s">
        <v>3966</v>
      </c>
    </row>
    <row r="486" spans="1:6" x14ac:dyDescent="0.25">
      <c r="A486" s="5">
        <v>829</v>
      </c>
      <c r="B486" s="5">
        <v>485</v>
      </c>
      <c r="C486" s="5">
        <v>823</v>
      </c>
      <c r="D486" t="s">
        <v>1233</v>
      </c>
      <c r="E486" t="s">
        <v>602</v>
      </c>
      <c r="F486" t="s">
        <v>3967</v>
      </c>
    </row>
    <row r="487" spans="1:6" x14ac:dyDescent="0.25">
      <c r="A487" s="5">
        <v>831</v>
      </c>
      <c r="B487" s="5">
        <v>486</v>
      </c>
      <c r="C487" s="5">
        <v>823</v>
      </c>
      <c r="D487" t="s">
        <v>1234</v>
      </c>
      <c r="E487" t="s">
        <v>603</v>
      </c>
      <c r="F487" t="s">
        <v>3968</v>
      </c>
    </row>
    <row r="488" spans="1:6" x14ac:dyDescent="0.25">
      <c r="A488" s="5">
        <v>832</v>
      </c>
      <c r="B488" s="5">
        <v>487</v>
      </c>
      <c r="C488" s="5">
        <v>823</v>
      </c>
      <c r="D488" t="s">
        <v>1235</v>
      </c>
      <c r="E488" t="s">
        <v>604</v>
      </c>
      <c r="F488" t="s">
        <v>3969</v>
      </c>
    </row>
    <row r="489" spans="1:6" x14ac:dyDescent="0.25">
      <c r="A489" s="5">
        <v>833</v>
      </c>
      <c r="B489" s="5">
        <v>488</v>
      </c>
      <c r="C489" s="5">
        <v>823</v>
      </c>
      <c r="D489" t="s">
        <v>1236</v>
      </c>
      <c r="E489" t="s">
        <v>605</v>
      </c>
      <c r="F489" t="s">
        <v>3970</v>
      </c>
    </row>
    <row r="490" spans="1:6" x14ac:dyDescent="0.25">
      <c r="A490" s="5">
        <v>834</v>
      </c>
      <c r="B490" s="5">
        <v>489</v>
      </c>
      <c r="C490" s="5">
        <v>816</v>
      </c>
      <c r="D490" t="s">
        <v>1237</v>
      </c>
      <c r="E490" t="s">
        <v>606</v>
      </c>
      <c r="F490" t="s">
        <v>3971</v>
      </c>
    </row>
    <row r="491" spans="1:6" x14ac:dyDescent="0.25">
      <c r="A491" s="5">
        <v>836</v>
      </c>
      <c r="B491" s="5">
        <v>490</v>
      </c>
      <c r="C491" s="5">
        <v>823</v>
      </c>
      <c r="D491" t="s">
        <v>1238</v>
      </c>
      <c r="E491" t="s">
        <v>607</v>
      </c>
      <c r="F491" t="s">
        <v>3972</v>
      </c>
    </row>
    <row r="492" spans="1:6" x14ac:dyDescent="0.25">
      <c r="A492" s="5">
        <v>837</v>
      </c>
      <c r="B492" s="5">
        <v>491</v>
      </c>
      <c r="C492" s="5">
        <v>823</v>
      </c>
      <c r="D492" t="s">
        <v>1239</v>
      </c>
      <c r="E492" t="s">
        <v>608</v>
      </c>
      <c r="F492" t="s">
        <v>3973</v>
      </c>
    </row>
    <row r="493" spans="1:6" x14ac:dyDescent="0.25">
      <c r="A493" s="5">
        <v>841</v>
      </c>
      <c r="B493" s="5">
        <v>492</v>
      </c>
      <c r="C493" s="5">
        <v>823</v>
      </c>
      <c r="D493" t="s">
        <v>1240</v>
      </c>
      <c r="E493" t="s">
        <v>609</v>
      </c>
      <c r="F493" t="s">
        <v>3974</v>
      </c>
    </row>
    <row r="494" spans="1:6" x14ac:dyDescent="0.25">
      <c r="A494" s="5">
        <v>842</v>
      </c>
      <c r="B494" s="5">
        <v>493</v>
      </c>
      <c r="C494" s="5">
        <v>823</v>
      </c>
      <c r="D494" t="s">
        <v>1241</v>
      </c>
      <c r="E494" t="s">
        <v>610</v>
      </c>
      <c r="F494" t="s">
        <v>3975</v>
      </c>
    </row>
    <row r="495" spans="1:6" x14ac:dyDescent="0.25">
      <c r="A495" s="5">
        <v>843</v>
      </c>
      <c r="B495" s="5">
        <v>494</v>
      </c>
      <c r="C495" s="5">
        <v>117</v>
      </c>
      <c r="D495" t="s">
        <v>1242</v>
      </c>
      <c r="E495" t="s">
        <v>53</v>
      </c>
      <c r="F495" t="s">
        <v>3976</v>
      </c>
    </row>
    <row r="496" spans="1:6" x14ac:dyDescent="0.25">
      <c r="A496" s="5">
        <v>844</v>
      </c>
      <c r="B496" s="5">
        <v>495</v>
      </c>
      <c r="C496" s="5">
        <v>816</v>
      </c>
      <c r="D496" t="s">
        <v>1243</v>
      </c>
      <c r="E496" t="s">
        <v>611</v>
      </c>
      <c r="F496" t="s">
        <v>3977</v>
      </c>
    </row>
    <row r="497" spans="1:6" x14ac:dyDescent="0.25">
      <c r="A497" s="5">
        <v>845</v>
      </c>
      <c r="B497" s="5">
        <v>496</v>
      </c>
      <c r="C497" s="5">
        <v>816</v>
      </c>
      <c r="D497" t="s">
        <v>1244</v>
      </c>
      <c r="E497" t="s">
        <v>612</v>
      </c>
      <c r="F497" t="s">
        <v>3978</v>
      </c>
    </row>
    <row r="498" spans="1:6" x14ac:dyDescent="0.25">
      <c r="A498" s="5">
        <v>848</v>
      </c>
      <c r="B498" s="5">
        <v>497</v>
      </c>
      <c r="C498" s="5">
        <v>117</v>
      </c>
      <c r="D498" t="s">
        <v>1245</v>
      </c>
      <c r="E498" t="s">
        <v>72</v>
      </c>
      <c r="F498" t="s">
        <v>3979</v>
      </c>
    </row>
    <row r="499" spans="1:6" x14ac:dyDescent="0.25">
      <c r="A499" s="5">
        <v>849</v>
      </c>
      <c r="B499" s="5">
        <v>498</v>
      </c>
      <c r="C499" s="5">
        <v>849</v>
      </c>
      <c r="D499" t="s">
        <v>613</v>
      </c>
      <c r="E499" t="s">
        <v>613</v>
      </c>
      <c r="F499" t="s">
        <v>613</v>
      </c>
    </row>
    <row r="500" spans="1:6" x14ac:dyDescent="0.25">
      <c r="A500" s="5">
        <v>852</v>
      </c>
      <c r="B500" s="5">
        <v>499</v>
      </c>
      <c r="C500" s="5">
        <v>3</v>
      </c>
      <c r="D500" t="s">
        <v>1246</v>
      </c>
      <c r="E500" t="s">
        <v>614</v>
      </c>
      <c r="F500" t="s">
        <v>3167</v>
      </c>
    </row>
    <row r="501" spans="1:6" x14ac:dyDescent="0.25">
      <c r="A501" s="5">
        <v>853</v>
      </c>
      <c r="B501" s="5">
        <v>500</v>
      </c>
      <c r="C501" s="5">
        <v>20</v>
      </c>
      <c r="D501" t="s">
        <v>1247</v>
      </c>
      <c r="E501" t="s">
        <v>615</v>
      </c>
      <c r="F501" t="s">
        <v>3176</v>
      </c>
    </row>
    <row r="502" spans="1:6" x14ac:dyDescent="0.25">
      <c r="A502" s="5">
        <v>854</v>
      </c>
      <c r="B502" s="5">
        <v>501</v>
      </c>
      <c r="C502" s="5">
        <v>92</v>
      </c>
      <c r="D502" t="s">
        <v>1248</v>
      </c>
      <c r="E502" t="s">
        <v>616</v>
      </c>
      <c r="F502" t="s">
        <v>3558</v>
      </c>
    </row>
    <row r="503" spans="1:6" x14ac:dyDescent="0.25">
      <c r="A503" s="5">
        <v>855</v>
      </c>
      <c r="B503" s="5">
        <v>502</v>
      </c>
      <c r="C503" s="5">
        <v>19</v>
      </c>
      <c r="D503" t="s">
        <v>1249</v>
      </c>
      <c r="E503" t="s">
        <v>617</v>
      </c>
      <c r="F503" t="s">
        <v>3172</v>
      </c>
    </row>
    <row r="504" spans="1:6" x14ac:dyDescent="0.25">
      <c r="A504" s="5">
        <v>856</v>
      </c>
      <c r="B504" s="5">
        <v>503</v>
      </c>
      <c r="C504" s="5">
        <v>92</v>
      </c>
      <c r="D504" t="s">
        <v>1250</v>
      </c>
      <c r="E504" t="s">
        <v>618</v>
      </c>
      <c r="F504" t="s">
        <v>3557</v>
      </c>
    </row>
    <row r="505" spans="1:6" x14ac:dyDescent="0.25">
      <c r="A505" s="5">
        <v>857</v>
      </c>
      <c r="B505" s="5">
        <v>504</v>
      </c>
      <c r="C505" s="5">
        <v>104</v>
      </c>
      <c r="D505" t="s">
        <v>1251</v>
      </c>
      <c r="E505" t="s">
        <v>619</v>
      </c>
      <c r="F505" t="s">
        <v>3180</v>
      </c>
    </row>
    <row r="506" spans="1:6" x14ac:dyDescent="0.25">
      <c r="A506" s="5">
        <v>858</v>
      </c>
      <c r="B506" s="5">
        <v>505</v>
      </c>
      <c r="C506" s="5">
        <v>108</v>
      </c>
      <c r="D506" t="s">
        <v>1252</v>
      </c>
      <c r="E506" t="s">
        <v>620</v>
      </c>
      <c r="F506" t="s">
        <v>3173</v>
      </c>
    </row>
    <row r="507" spans="1:6" x14ac:dyDescent="0.25">
      <c r="A507" s="5">
        <v>859</v>
      </c>
      <c r="B507" s="5">
        <v>506</v>
      </c>
      <c r="C507" s="5">
        <v>58</v>
      </c>
      <c r="D507" t="s">
        <v>1253</v>
      </c>
      <c r="E507" t="s">
        <v>621</v>
      </c>
      <c r="F507" t="s">
        <v>3164</v>
      </c>
    </row>
    <row r="508" spans="1:6" x14ac:dyDescent="0.25">
      <c r="A508" s="5">
        <v>860</v>
      </c>
      <c r="B508" s="5">
        <v>507</v>
      </c>
      <c r="C508" s="5">
        <v>383</v>
      </c>
      <c r="D508" t="s">
        <v>1254</v>
      </c>
      <c r="E508" t="s">
        <v>622</v>
      </c>
      <c r="F508" t="s">
        <v>3166</v>
      </c>
    </row>
    <row r="509" spans="1:6" x14ac:dyDescent="0.25">
      <c r="A509" s="5">
        <v>861</v>
      </c>
      <c r="B509" s="5">
        <v>508</v>
      </c>
      <c r="C509" s="5">
        <v>108</v>
      </c>
      <c r="D509" t="s">
        <v>1255</v>
      </c>
      <c r="E509" t="s">
        <v>623</v>
      </c>
      <c r="F509" t="s">
        <v>3175</v>
      </c>
    </row>
    <row r="510" spans="1:6" x14ac:dyDescent="0.25">
      <c r="A510" s="5">
        <v>862</v>
      </c>
      <c r="B510" s="5">
        <v>509</v>
      </c>
      <c r="C510" s="5">
        <v>382</v>
      </c>
      <c r="D510" t="s">
        <v>1256</v>
      </c>
      <c r="E510" t="s">
        <v>624</v>
      </c>
      <c r="F510" t="s">
        <v>3178</v>
      </c>
    </row>
    <row r="511" spans="1:6" x14ac:dyDescent="0.25">
      <c r="A511" s="5">
        <v>863</v>
      </c>
      <c r="B511" s="5">
        <v>510</v>
      </c>
      <c r="C511" s="5">
        <v>537</v>
      </c>
      <c r="D511" t="s">
        <v>1257</v>
      </c>
      <c r="E511" t="s">
        <v>625</v>
      </c>
      <c r="F511" t="s">
        <v>3170</v>
      </c>
    </row>
    <row r="512" spans="1:6" x14ac:dyDescent="0.25">
      <c r="A512" s="5">
        <v>864</v>
      </c>
      <c r="B512" s="5">
        <v>511</v>
      </c>
      <c r="C512" s="5">
        <v>103</v>
      </c>
      <c r="D512" t="s">
        <v>1258</v>
      </c>
      <c r="E512" t="s">
        <v>626</v>
      </c>
      <c r="F512" t="s">
        <v>3171</v>
      </c>
    </row>
    <row r="513" spans="1:6" x14ac:dyDescent="0.25">
      <c r="A513" s="5">
        <v>865</v>
      </c>
      <c r="B513" s="5">
        <v>512</v>
      </c>
      <c r="C513" s="5">
        <v>101</v>
      </c>
      <c r="D513" t="s">
        <v>1259</v>
      </c>
      <c r="E513" t="s">
        <v>627</v>
      </c>
      <c r="F513" t="s">
        <v>3179</v>
      </c>
    </row>
    <row r="514" spans="1:6" x14ac:dyDescent="0.25">
      <c r="A514" s="5">
        <v>866</v>
      </c>
      <c r="B514" s="5">
        <v>513</v>
      </c>
      <c r="C514" s="5">
        <v>57</v>
      </c>
      <c r="D514" t="s">
        <v>1260</v>
      </c>
      <c r="E514" t="s">
        <v>628</v>
      </c>
      <c r="F514" t="s">
        <v>3177</v>
      </c>
    </row>
    <row r="515" spans="1:6" x14ac:dyDescent="0.25">
      <c r="A515" s="5">
        <v>867</v>
      </c>
      <c r="B515" s="5">
        <v>514</v>
      </c>
      <c r="C515" s="5">
        <v>41</v>
      </c>
      <c r="D515" t="s">
        <v>1261</v>
      </c>
      <c r="E515" t="s">
        <v>629</v>
      </c>
      <c r="F515" t="s">
        <v>3168</v>
      </c>
    </row>
    <row r="516" spans="1:6" x14ac:dyDescent="0.25">
      <c r="A516" s="5">
        <v>868</v>
      </c>
      <c r="B516" s="5">
        <v>515</v>
      </c>
      <c r="C516" s="5">
        <v>281</v>
      </c>
      <c r="D516" t="s">
        <v>1262</v>
      </c>
      <c r="E516" t="s">
        <v>630</v>
      </c>
      <c r="F516" t="s">
        <v>3165</v>
      </c>
    </row>
    <row r="517" spans="1:6" x14ac:dyDescent="0.25">
      <c r="A517" s="5">
        <v>869</v>
      </c>
      <c r="B517" s="5">
        <v>516</v>
      </c>
      <c r="C517" s="5">
        <v>117</v>
      </c>
      <c r="D517" t="s">
        <v>1263</v>
      </c>
      <c r="E517" t="s">
        <v>631</v>
      </c>
      <c r="F517" t="s">
        <v>3174</v>
      </c>
    </row>
    <row r="518" spans="1:6" x14ac:dyDescent="0.25">
      <c r="A518" s="5">
        <v>870</v>
      </c>
      <c r="B518" s="5">
        <v>517</v>
      </c>
      <c r="C518" s="5">
        <v>888</v>
      </c>
      <c r="D518" t="s">
        <v>632</v>
      </c>
      <c r="E518" t="s">
        <v>632</v>
      </c>
      <c r="F518" t="s">
        <v>632</v>
      </c>
    </row>
    <row r="519" spans="1:6" x14ac:dyDescent="0.25">
      <c r="A519" s="5">
        <v>871</v>
      </c>
      <c r="B519" s="5">
        <v>518</v>
      </c>
      <c r="C519" s="5">
        <v>58</v>
      </c>
      <c r="D519" t="s">
        <v>1264</v>
      </c>
      <c r="E519" t="s">
        <v>633</v>
      </c>
      <c r="F519" t="s">
        <v>3169</v>
      </c>
    </row>
    <row r="520" spans="1:6" x14ac:dyDescent="0.25">
      <c r="A520" s="5">
        <v>872</v>
      </c>
      <c r="B520" s="5">
        <v>519</v>
      </c>
      <c r="C520" s="5">
        <v>382</v>
      </c>
      <c r="D520" t="s">
        <v>1265</v>
      </c>
      <c r="E520" t="s">
        <v>634</v>
      </c>
      <c r="F520" t="s">
        <v>3185</v>
      </c>
    </row>
    <row r="521" spans="1:6" x14ac:dyDescent="0.25">
      <c r="A521" s="5">
        <v>873</v>
      </c>
      <c r="B521" s="5">
        <v>520</v>
      </c>
      <c r="C521" s="5">
        <v>117</v>
      </c>
      <c r="D521" t="s">
        <v>1266</v>
      </c>
      <c r="E521" t="s">
        <v>635</v>
      </c>
      <c r="F521" t="s">
        <v>3182</v>
      </c>
    </row>
    <row r="522" spans="1:6" x14ac:dyDescent="0.25">
      <c r="A522" s="5">
        <v>874</v>
      </c>
      <c r="B522" s="5">
        <v>521</v>
      </c>
      <c r="C522" s="5">
        <v>57</v>
      </c>
      <c r="D522" t="s">
        <v>636</v>
      </c>
      <c r="E522" t="s">
        <v>636</v>
      </c>
      <c r="F522" t="s">
        <v>636</v>
      </c>
    </row>
    <row r="523" spans="1:6" x14ac:dyDescent="0.25">
      <c r="A523" s="5">
        <v>875</v>
      </c>
      <c r="B523" s="5">
        <v>522</v>
      </c>
      <c r="C523" s="5">
        <v>103</v>
      </c>
      <c r="D523" t="s">
        <v>1267</v>
      </c>
      <c r="E523" t="s">
        <v>637</v>
      </c>
      <c r="F523" t="s">
        <v>3187</v>
      </c>
    </row>
    <row r="524" spans="1:6" x14ac:dyDescent="0.25">
      <c r="A524" s="5">
        <v>876</v>
      </c>
      <c r="B524" s="5">
        <v>523</v>
      </c>
      <c r="C524" s="5">
        <v>382</v>
      </c>
      <c r="D524" t="s">
        <v>1268</v>
      </c>
      <c r="E524" t="s">
        <v>638</v>
      </c>
      <c r="F524" t="s">
        <v>3186</v>
      </c>
    </row>
    <row r="525" spans="1:6" x14ac:dyDescent="0.25">
      <c r="A525" s="5">
        <v>877</v>
      </c>
      <c r="B525" s="5">
        <v>524</v>
      </c>
      <c r="C525" s="5">
        <v>383</v>
      </c>
      <c r="D525" t="s">
        <v>1269</v>
      </c>
      <c r="E525" t="s">
        <v>639</v>
      </c>
      <c r="F525" t="s">
        <v>3183</v>
      </c>
    </row>
    <row r="526" spans="1:6" x14ac:dyDescent="0.25">
      <c r="A526" s="5">
        <v>878</v>
      </c>
      <c r="B526" s="5">
        <v>525</v>
      </c>
      <c r="C526" s="5">
        <v>381</v>
      </c>
      <c r="D526" t="s">
        <v>1270</v>
      </c>
      <c r="E526" t="s">
        <v>640</v>
      </c>
      <c r="F526" t="s">
        <v>3181</v>
      </c>
    </row>
    <row r="527" spans="1:6" x14ac:dyDescent="0.25">
      <c r="A527" s="5">
        <v>879</v>
      </c>
      <c r="B527" s="5">
        <v>526</v>
      </c>
      <c r="C527" s="5">
        <v>534</v>
      </c>
      <c r="D527" t="s">
        <v>1271</v>
      </c>
      <c r="E527" t="s">
        <v>641</v>
      </c>
      <c r="F527" t="s">
        <v>3188</v>
      </c>
    </row>
    <row r="528" spans="1:6" x14ac:dyDescent="0.25">
      <c r="A528" s="5">
        <v>880</v>
      </c>
      <c r="B528" s="5">
        <v>527</v>
      </c>
      <c r="C528" s="5">
        <v>92</v>
      </c>
      <c r="D528" t="s">
        <v>1272</v>
      </c>
      <c r="E528" t="s">
        <v>642</v>
      </c>
      <c r="F528" t="s">
        <v>3559</v>
      </c>
    </row>
    <row r="529" spans="1:6" x14ac:dyDescent="0.25">
      <c r="A529" s="5">
        <v>881</v>
      </c>
      <c r="B529" s="5">
        <v>528</v>
      </c>
      <c r="C529" s="5">
        <v>19</v>
      </c>
      <c r="D529" t="s">
        <v>1273</v>
      </c>
      <c r="E529" t="s">
        <v>643</v>
      </c>
      <c r="F529" t="s">
        <v>3184</v>
      </c>
    </row>
    <row r="530" spans="1:6" x14ac:dyDescent="0.25">
      <c r="A530" s="5">
        <v>882</v>
      </c>
      <c r="B530" s="5">
        <v>529</v>
      </c>
      <c r="C530" s="5">
        <v>383</v>
      </c>
      <c r="D530" t="s">
        <v>1274</v>
      </c>
      <c r="E530" t="s">
        <v>644</v>
      </c>
      <c r="F530" t="s">
        <v>3189</v>
      </c>
    </row>
    <row r="531" spans="1:6" x14ac:dyDescent="0.25">
      <c r="A531" s="5">
        <v>883</v>
      </c>
      <c r="B531" s="5">
        <v>530</v>
      </c>
      <c r="C531" s="5">
        <v>888</v>
      </c>
      <c r="D531" t="s">
        <v>1275</v>
      </c>
      <c r="E531" t="s">
        <v>645</v>
      </c>
      <c r="F531" t="s">
        <v>3191</v>
      </c>
    </row>
    <row r="532" spans="1:6" x14ac:dyDescent="0.25">
      <c r="A532" s="5">
        <v>888</v>
      </c>
      <c r="B532" s="5">
        <v>531</v>
      </c>
      <c r="C532" s="5">
        <v>888</v>
      </c>
      <c r="D532" t="s">
        <v>1280</v>
      </c>
      <c r="E532" t="s">
        <v>646</v>
      </c>
      <c r="F532" t="s">
        <v>2905</v>
      </c>
    </row>
    <row r="533" spans="1:6" x14ac:dyDescent="0.25">
      <c r="A533" s="5">
        <v>889</v>
      </c>
      <c r="B533" s="5">
        <v>532</v>
      </c>
      <c r="C533" s="5">
        <v>888</v>
      </c>
      <c r="D533" t="s">
        <v>647</v>
      </c>
      <c r="E533" t="s">
        <v>647</v>
      </c>
      <c r="F533" t="s">
        <v>647</v>
      </c>
    </row>
    <row r="534" spans="1:6" x14ac:dyDescent="0.25">
      <c r="A534" s="5">
        <v>890</v>
      </c>
      <c r="B534" s="5">
        <v>533</v>
      </c>
      <c r="C534" s="5">
        <v>888</v>
      </c>
      <c r="D534" t="s">
        <v>648</v>
      </c>
      <c r="E534" t="s">
        <v>648</v>
      </c>
      <c r="F534" t="s">
        <v>648</v>
      </c>
    </row>
    <row r="535" spans="1:6" x14ac:dyDescent="0.25">
      <c r="A535" s="5">
        <v>891</v>
      </c>
      <c r="B535" s="5">
        <v>534</v>
      </c>
      <c r="C535" s="5">
        <v>888</v>
      </c>
      <c r="D535" t="s">
        <v>1281</v>
      </c>
      <c r="E535" t="s">
        <v>649</v>
      </c>
      <c r="F535" t="s">
        <v>3982</v>
      </c>
    </row>
    <row r="536" spans="1:6" x14ac:dyDescent="0.25">
      <c r="A536" s="5">
        <v>892</v>
      </c>
      <c r="B536" s="5">
        <v>535</v>
      </c>
      <c r="C536" s="5">
        <v>888</v>
      </c>
      <c r="D536" t="s">
        <v>1282</v>
      </c>
      <c r="E536" t="s">
        <v>650</v>
      </c>
      <c r="F536" t="s">
        <v>3983</v>
      </c>
    </row>
    <row r="537" spans="1:6" x14ac:dyDescent="0.25">
      <c r="A537" s="5">
        <v>893</v>
      </c>
      <c r="B537" s="5">
        <v>536</v>
      </c>
      <c r="C537" s="5">
        <v>888</v>
      </c>
      <c r="D537" t="s">
        <v>1283</v>
      </c>
      <c r="E537" t="s">
        <v>651</v>
      </c>
      <c r="F537" t="s">
        <v>3984</v>
      </c>
    </row>
    <row r="538" spans="1:6" x14ac:dyDescent="0.25">
      <c r="A538" s="5">
        <v>894</v>
      </c>
      <c r="B538" s="5">
        <v>537</v>
      </c>
      <c r="C538" s="5">
        <v>888</v>
      </c>
      <c r="D538" t="s">
        <v>1284</v>
      </c>
      <c r="E538" t="s">
        <v>652</v>
      </c>
      <c r="F538" t="s">
        <v>3985</v>
      </c>
    </row>
    <row r="539" spans="1:6" x14ac:dyDescent="0.25">
      <c r="A539" s="5">
        <v>895</v>
      </c>
      <c r="B539" s="5">
        <v>538</v>
      </c>
      <c r="C539" s="5">
        <v>888</v>
      </c>
      <c r="D539" t="s">
        <v>1285</v>
      </c>
      <c r="E539" t="s">
        <v>653</v>
      </c>
      <c r="F539" t="s">
        <v>1285</v>
      </c>
    </row>
    <row r="540" spans="1:6" x14ac:dyDescent="0.25">
      <c r="A540" s="5">
        <v>896</v>
      </c>
      <c r="B540" s="5">
        <v>539</v>
      </c>
      <c r="C540" s="5">
        <v>888</v>
      </c>
      <c r="D540" t="s">
        <v>1286</v>
      </c>
      <c r="E540" t="s">
        <v>654</v>
      </c>
      <c r="F540" t="s">
        <v>3986</v>
      </c>
    </row>
    <row r="541" spans="1:6" x14ac:dyDescent="0.25">
      <c r="A541" s="5">
        <v>897</v>
      </c>
      <c r="B541" s="5">
        <v>540</v>
      </c>
      <c r="C541" s="5">
        <v>888</v>
      </c>
      <c r="D541" t="s">
        <v>1287</v>
      </c>
      <c r="E541" t="s">
        <v>655</v>
      </c>
      <c r="F541" t="s">
        <v>3987</v>
      </c>
    </row>
    <row r="542" spans="1:6" x14ac:dyDescent="0.25">
      <c r="A542" s="5">
        <v>898</v>
      </c>
      <c r="B542" s="5">
        <v>541</v>
      </c>
      <c r="C542" s="5">
        <v>888</v>
      </c>
      <c r="D542" t="s">
        <v>1288</v>
      </c>
      <c r="E542" t="s">
        <v>656</v>
      </c>
      <c r="F542" t="s">
        <v>3988</v>
      </c>
    </row>
    <row r="543" spans="1:6" x14ac:dyDescent="0.25">
      <c r="A543" s="5">
        <v>899</v>
      </c>
      <c r="B543" s="5">
        <v>542</v>
      </c>
      <c r="C543" s="5">
        <v>888</v>
      </c>
      <c r="D543" t="s">
        <v>657</v>
      </c>
      <c r="E543" t="s">
        <v>657</v>
      </c>
      <c r="F543" t="s">
        <v>657</v>
      </c>
    </row>
    <row r="544" spans="1:6" x14ac:dyDescent="0.25">
      <c r="A544" s="5">
        <v>900</v>
      </c>
      <c r="B544" s="5">
        <v>543</v>
      </c>
      <c r="C544" s="5">
        <v>888</v>
      </c>
      <c r="D544" t="s">
        <v>1289</v>
      </c>
      <c r="E544" t="s">
        <v>658</v>
      </c>
      <c r="F544" t="s">
        <v>3989</v>
      </c>
    </row>
    <row r="545" spans="1:6" x14ac:dyDescent="0.25">
      <c r="A545" s="5">
        <v>901</v>
      </c>
      <c r="B545" s="5">
        <v>544</v>
      </c>
      <c r="C545" s="5">
        <v>888</v>
      </c>
      <c r="D545" t="s">
        <v>659</v>
      </c>
      <c r="E545" t="s">
        <v>659</v>
      </c>
      <c r="F545" t="s">
        <v>659</v>
      </c>
    </row>
    <row r="546" spans="1:6" x14ac:dyDescent="0.25">
      <c r="A546" s="5">
        <v>902</v>
      </c>
      <c r="B546" s="5">
        <v>545</v>
      </c>
      <c r="C546" s="5">
        <v>888</v>
      </c>
      <c r="D546" t="s">
        <v>1290</v>
      </c>
      <c r="E546" t="s">
        <v>660</v>
      </c>
      <c r="F546" t="s">
        <v>3990</v>
      </c>
    </row>
    <row r="547" spans="1:6" x14ac:dyDescent="0.25">
      <c r="A547" s="5">
        <v>903</v>
      </c>
      <c r="B547" s="5">
        <v>546</v>
      </c>
      <c r="C547" s="5">
        <v>888</v>
      </c>
      <c r="D547" t="s">
        <v>1291</v>
      </c>
      <c r="E547" t="s">
        <v>661</v>
      </c>
      <c r="F547" t="s">
        <v>3991</v>
      </c>
    </row>
    <row r="548" spans="1:6" x14ac:dyDescent="0.25">
      <c r="A548" s="5">
        <v>904</v>
      </c>
      <c r="B548" s="5">
        <v>547</v>
      </c>
      <c r="C548" s="5">
        <v>888</v>
      </c>
      <c r="D548" t="s">
        <v>1292</v>
      </c>
      <c r="E548" t="s">
        <v>662</v>
      </c>
      <c r="F548" t="s">
        <v>3992</v>
      </c>
    </row>
    <row r="549" spans="1:6" x14ac:dyDescent="0.25">
      <c r="A549" s="5">
        <v>905</v>
      </c>
      <c r="B549" s="5">
        <v>548</v>
      </c>
      <c r="C549" s="5">
        <v>888</v>
      </c>
      <c r="D549" t="s">
        <v>1293</v>
      </c>
      <c r="E549" t="s">
        <v>663</v>
      </c>
      <c r="F549" t="s">
        <v>3993</v>
      </c>
    </row>
    <row r="550" spans="1:6" x14ac:dyDescent="0.25">
      <c r="A550" s="5">
        <v>906</v>
      </c>
      <c r="B550" s="5">
        <v>549</v>
      </c>
      <c r="C550" s="5">
        <v>888</v>
      </c>
      <c r="D550" t="s">
        <v>1294</v>
      </c>
      <c r="E550" t="s">
        <v>664</v>
      </c>
      <c r="F550" t="s">
        <v>3994</v>
      </c>
    </row>
    <row r="551" spans="1:6" x14ac:dyDescent="0.25">
      <c r="A551" s="5">
        <v>907</v>
      </c>
      <c r="B551" s="5">
        <v>550</v>
      </c>
      <c r="C551" s="5">
        <v>888</v>
      </c>
      <c r="D551" t="s">
        <v>4090</v>
      </c>
      <c r="E551" t="s">
        <v>665</v>
      </c>
      <c r="F551" t="s">
        <v>3995</v>
      </c>
    </row>
    <row r="552" spans="1:6" x14ac:dyDescent="0.25">
      <c r="A552" s="5">
        <v>908</v>
      </c>
      <c r="B552" s="5">
        <v>551</v>
      </c>
      <c r="C552" s="5">
        <v>888</v>
      </c>
      <c r="D552" t="s">
        <v>1295</v>
      </c>
      <c r="E552" t="s">
        <v>666</v>
      </c>
      <c r="F552" t="s">
        <v>3996</v>
      </c>
    </row>
    <row r="553" spans="1:6" x14ac:dyDescent="0.25">
      <c r="A553" s="5">
        <v>909</v>
      </c>
      <c r="B553" s="5">
        <v>552</v>
      </c>
      <c r="C553" s="5">
        <v>888</v>
      </c>
      <c r="D553" t="s">
        <v>1296</v>
      </c>
      <c r="E553" t="s">
        <v>667</v>
      </c>
      <c r="F553" t="s">
        <v>3997</v>
      </c>
    </row>
    <row r="554" spans="1:6" x14ac:dyDescent="0.25">
      <c r="A554" s="5">
        <v>910</v>
      </c>
      <c r="B554" s="5">
        <v>553</v>
      </c>
      <c r="C554" s="5">
        <v>888</v>
      </c>
      <c r="D554" t="s">
        <v>1297</v>
      </c>
      <c r="E554" t="s">
        <v>668</v>
      </c>
      <c r="F554" t="s">
        <v>3998</v>
      </c>
    </row>
    <row r="555" spans="1:6" x14ac:dyDescent="0.25">
      <c r="A555" s="5">
        <v>911</v>
      </c>
      <c r="B555" s="5">
        <v>554</v>
      </c>
      <c r="C555" s="5">
        <v>888</v>
      </c>
      <c r="D555" t="s">
        <v>1298</v>
      </c>
      <c r="E555" t="s">
        <v>669</v>
      </c>
      <c r="F555" t="s">
        <v>3999</v>
      </c>
    </row>
    <row r="556" spans="1:6" x14ac:dyDescent="0.25">
      <c r="A556" s="5">
        <v>913</v>
      </c>
      <c r="B556" s="5">
        <v>555</v>
      </c>
      <c r="C556" s="5">
        <v>888</v>
      </c>
      <c r="D556" t="s">
        <v>1300</v>
      </c>
      <c r="E556" t="s">
        <v>670</v>
      </c>
      <c r="F556" t="s">
        <v>4001</v>
      </c>
    </row>
    <row r="557" spans="1:6" x14ac:dyDescent="0.25">
      <c r="A557" s="5">
        <v>914</v>
      </c>
      <c r="B557" s="5">
        <v>556</v>
      </c>
      <c r="C557" s="5">
        <v>888</v>
      </c>
      <c r="D557" t="s">
        <v>1301</v>
      </c>
      <c r="E557" t="s">
        <v>671</v>
      </c>
      <c r="F557" t="s">
        <v>4002</v>
      </c>
    </row>
    <row r="558" spans="1:6" x14ac:dyDescent="0.25">
      <c r="A558" s="5">
        <v>915</v>
      </c>
      <c r="B558" s="5">
        <v>557</v>
      </c>
      <c r="C558" s="5">
        <v>888</v>
      </c>
      <c r="D558" t="s">
        <v>1302</v>
      </c>
      <c r="E558" t="s">
        <v>672</v>
      </c>
      <c r="F558" t="s">
        <v>4003</v>
      </c>
    </row>
    <row r="559" spans="1:6" x14ac:dyDescent="0.25">
      <c r="A559" s="5">
        <v>916</v>
      </c>
      <c r="B559" s="5">
        <v>558</v>
      </c>
      <c r="C559" s="5">
        <v>888</v>
      </c>
      <c r="D559" t="s">
        <v>1303</v>
      </c>
      <c r="E559" t="s">
        <v>673</v>
      </c>
      <c r="F559" t="s">
        <v>4004</v>
      </c>
    </row>
    <row r="560" spans="1:6" x14ac:dyDescent="0.25">
      <c r="A560" s="5">
        <v>917</v>
      </c>
      <c r="B560" s="5">
        <v>559</v>
      </c>
      <c r="C560" s="5">
        <v>917</v>
      </c>
      <c r="D560" t="s">
        <v>674</v>
      </c>
      <c r="E560" t="s">
        <v>674</v>
      </c>
      <c r="F560" t="s">
        <v>674</v>
      </c>
    </row>
    <row r="561" spans="1:6" x14ac:dyDescent="0.25">
      <c r="A561" s="5">
        <v>918</v>
      </c>
      <c r="B561" s="5">
        <v>560</v>
      </c>
      <c r="C561" s="5">
        <v>849</v>
      </c>
      <c r="D561" t="s">
        <v>675</v>
      </c>
      <c r="E561" t="s">
        <v>675</v>
      </c>
      <c r="F561" t="s">
        <v>675</v>
      </c>
    </row>
    <row r="562" spans="1:6" x14ac:dyDescent="0.25">
      <c r="A562" s="5">
        <v>919</v>
      </c>
      <c r="B562" s="5">
        <v>561</v>
      </c>
      <c r="C562" s="5">
        <v>849</v>
      </c>
      <c r="D562" t="s">
        <v>1304</v>
      </c>
      <c r="E562" t="s">
        <v>676</v>
      </c>
      <c r="F562" t="s">
        <v>4005</v>
      </c>
    </row>
    <row r="563" spans="1:6" x14ac:dyDescent="0.25">
      <c r="A563" s="5">
        <v>920</v>
      </c>
      <c r="B563" s="5">
        <v>562</v>
      </c>
      <c r="C563" s="5">
        <v>849</v>
      </c>
      <c r="D563" t="s">
        <v>1305</v>
      </c>
      <c r="E563" t="s">
        <v>677</v>
      </c>
      <c r="F563" t="s">
        <v>4006</v>
      </c>
    </row>
    <row r="564" spans="1:6" x14ac:dyDescent="0.25">
      <c r="A564" s="5">
        <v>921</v>
      </c>
      <c r="B564" s="5">
        <v>563</v>
      </c>
      <c r="C564" s="5">
        <v>849</v>
      </c>
      <c r="D564" t="s">
        <v>1306</v>
      </c>
      <c r="E564" t="s">
        <v>678</v>
      </c>
      <c r="F564" t="s">
        <v>4007</v>
      </c>
    </row>
    <row r="565" spans="1:6" x14ac:dyDescent="0.25">
      <c r="A565" s="5">
        <v>922</v>
      </c>
      <c r="B565" s="5">
        <v>564</v>
      </c>
      <c r="C565" s="5">
        <v>849</v>
      </c>
      <c r="D565" t="s">
        <v>679</v>
      </c>
      <c r="E565" t="s">
        <v>679</v>
      </c>
      <c r="F565" t="s">
        <v>679</v>
      </c>
    </row>
    <row r="566" spans="1:6" x14ac:dyDescent="0.25">
      <c r="A566" s="5">
        <v>923</v>
      </c>
      <c r="B566" s="5">
        <v>565</v>
      </c>
      <c r="C566" s="5">
        <v>849</v>
      </c>
      <c r="D566" t="s">
        <v>1307</v>
      </c>
      <c r="E566" t="s">
        <v>680</v>
      </c>
      <c r="F566" t="s">
        <v>4008</v>
      </c>
    </row>
    <row r="567" spans="1:6" x14ac:dyDescent="0.25">
      <c r="A567" s="5">
        <v>924</v>
      </c>
      <c r="B567" s="5">
        <v>566</v>
      </c>
      <c r="C567" s="5">
        <v>849</v>
      </c>
      <c r="D567" t="s">
        <v>681</v>
      </c>
      <c r="E567" t="s">
        <v>681</v>
      </c>
      <c r="F567" t="s">
        <v>681</v>
      </c>
    </row>
    <row r="568" spans="1:6" x14ac:dyDescent="0.25">
      <c r="A568" s="5">
        <v>925</v>
      </c>
      <c r="B568" s="5">
        <v>567</v>
      </c>
      <c r="C568" s="5">
        <v>849</v>
      </c>
      <c r="D568" t="s">
        <v>682</v>
      </c>
      <c r="E568" t="s">
        <v>682</v>
      </c>
      <c r="F568" t="s">
        <v>682</v>
      </c>
    </row>
    <row r="569" spans="1:6" x14ac:dyDescent="0.25">
      <c r="A569" s="5">
        <v>926</v>
      </c>
      <c r="B569" s="5">
        <v>568</v>
      </c>
      <c r="C569" s="5">
        <v>849</v>
      </c>
      <c r="D569" t="s">
        <v>683</v>
      </c>
      <c r="E569" t="s">
        <v>683</v>
      </c>
      <c r="F569" t="s">
        <v>683</v>
      </c>
    </row>
    <row r="570" spans="1:6" x14ac:dyDescent="0.25">
      <c r="A570" s="5">
        <v>927</v>
      </c>
      <c r="B570" s="5">
        <v>569</v>
      </c>
      <c r="C570" s="5">
        <v>849</v>
      </c>
      <c r="D570" t="s">
        <v>1308</v>
      </c>
      <c r="E570" t="s">
        <v>684</v>
      </c>
      <c r="F570" t="s">
        <v>4009</v>
      </c>
    </row>
    <row r="571" spans="1:6" x14ac:dyDescent="0.25">
      <c r="A571" s="5">
        <v>928</v>
      </c>
      <c r="B571" s="5">
        <v>570</v>
      </c>
      <c r="C571" s="5">
        <v>849</v>
      </c>
      <c r="D571" t="s">
        <v>1309</v>
      </c>
      <c r="E571" t="s">
        <v>685</v>
      </c>
      <c r="F571" t="s">
        <v>4010</v>
      </c>
    </row>
    <row r="572" spans="1:6" x14ac:dyDescent="0.25">
      <c r="A572" s="5">
        <v>929</v>
      </c>
      <c r="B572" s="5">
        <v>571</v>
      </c>
      <c r="C572" s="5">
        <v>849</v>
      </c>
      <c r="D572" t="s">
        <v>1310</v>
      </c>
      <c r="E572" t="s">
        <v>686</v>
      </c>
      <c r="F572" t="s">
        <v>4011</v>
      </c>
    </row>
    <row r="573" spans="1:6" x14ac:dyDescent="0.25">
      <c r="A573" s="5">
        <v>930</v>
      </c>
      <c r="B573" s="5">
        <v>572</v>
      </c>
      <c r="C573" s="5">
        <v>57</v>
      </c>
      <c r="D573" t="s">
        <v>1311</v>
      </c>
      <c r="E573" t="s">
        <v>46</v>
      </c>
      <c r="F573" t="s">
        <v>4012</v>
      </c>
    </row>
    <row r="574" spans="1:6" x14ac:dyDescent="0.25">
      <c r="A574" s="5">
        <v>931</v>
      </c>
      <c r="B574" s="5">
        <v>573</v>
      </c>
      <c r="C574" s="5">
        <v>383</v>
      </c>
      <c r="D574" t="s">
        <v>1312</v>
      </c>
      <c r="E574" t="s">
        <v>56</v>
      </c>
      <c r="F574" t="s">
        <v>4013</v>
      </c>
    </row>
    <row r="575" spans="1:6" x14ac:dyDescent="0.25">
      <c r="A575" s="5">
        <v>932</v>
      </c>
      <c r="B575" s="5">
        <v>574</v>
      </c>
      <c r="C575" s="5">
        <v>20</v>
      </c>
      <c r="D575" t="s">
        <v>1313</v>
      </c>
      <c r="E575" t="s">
        <v>55</v>
      </c>
      <c r="F575" t="s">
        <v>4014</v>
      </c>
    </row>
    <row r="576" spans="1:6" x14ac:dyDescent="0.25">
      <c r="A576" s="5">
        <v>933</v>
      </c>
      <c r="B576" s="5">
        <v>575</v>
      </c>
      <c r="C576" s="5">
        <v>19</v>
      </c>
      <c r="D576" t="s">
        <v>1314</v>
      </c>
      <c r="E576" t="s">
        <v>58</v>
      </c>
      <c r="F576" t="s">
        <v>4015</v>
      </c>
    </row>
    <row r="577" spans="1:6" x14ac:dyDescent="0.25">
      <c r="A577" s="5">
        <v>934</v>
      </c>
      <c r="B577" s="5">
        <v>576</v>
      </c>
      <c r="C577" s="5">
        <v>41</v>
      </c>
      <c r="D577" t="s">
        <v>1315</v>
      </c>
      <c r="E577" t="s">
        <v>63</v>
      </c>
      <c r="F577" t="s">
        <v>4016</v>
      </c>
    </row>
    <row r="578" spans="1:6" x14ac:dyDescent="0.25">
      <c r="A578" s="5">
        <v>935</v>
      </c>
      <c r="B578" s="5">
        <v>577</v>
      </c>
      <c r="C578" s="5">
        <v>381</v>
      </c>
      <c r="D578" t="s">
        <v>1316</v>
      </c>
      <c r="E578" t="s">
        <v>143</v>
      </c>
      <c r="F578" t="s">
        <v>4017</v>
      </c>
    </row>
    <row r="579" spans="1:6" x14ac:dyDescent="0.25">
      <c r="A579" s="5">
        <v>936</v>
      </c>
      <c r="B579" s="5">
        <v>578</v>
      </c>
      <c r="C579" s="5">
        <v>3</v>
      </c>
      <c r="D579" t="s">
        <v>1317</v>
      </c>
      <c r="E579" t="s">
        <v>42</v>
      </c>
      <c r="F579" t="s">
        <v>4018</v>
      </c>
    </row>
    <row r="580" spans="1:6" x14ac:dyDescent="0.25">
      <c r="A580" s="5">
        <v>937</v>
      </c>
      <c r="B580" s="5">
        <v>579</v>
      </c>
      <c r="C580" s="5">
        <v>57</v>
      </c>
      <c r="D580" t="s">
        <v>1318</v>
      </c>
      <c r="E580" t="s">
        <v>687</v>
      </c>
      <c r="F580" t="s">
        <v>3157</v>
      </c>
    </row>
    <row r="581" spans="1:6" x14ac:dyDescent="0.25">
      <c r="A581" s="5">
        <v>938</v>
      </c>
      <c r="B581" s="5">
        <v>580</v>
      </c>
      <c r="C581" s="5">
        <v>104</v>
      </c>
      <c r="D581" t="s">
        <v>1319</v>
      </c>
      <c r="E581" t="s">
        <v>688</v>
      </c>
      <c r="F581" t="s">
        <v>3156</v>
      </c>
    </row>
    <row r="582" spans="1:6" x14ac:dyDescent="0.25">
      <c r="A582" s="5">
        <v>939</v>
      </c>
      <c r="B582" s="5">
        <v>581</v>
      </c>
      <c r="C582" s="5">
        <v>381</v>
      </c>
      <c r="D582" t="s">
        <v>1320</v>
      </c>
      <c r="E582" t="s">
        <v>689</v>
      </c>
      <c r="F582" t="s">
        <v>4019</v>
      </c>
    </row>
    <row r="583" spans="1:6" x14ac:dyDescent="0.25">
      <c r="A583" s="5">
        <v>940</v>
      </c>
      <c r="B583" s="5">
        <v>582</v>
      </c>
      <c r="C583" s="5">
        <v>381</v>
      </c>
      <c r="D583" t="s">
        <v>1321</v>
      </c>
      <c r="E583" t="s">
        <v>690</v>
      </c>
      <c r="F583" t="s">
        <v>3158</v>
      </c>
    </row>
    <row r="584" spans="1:6" x14ac:dyDescent="0.25">
      <c r="A584" s="5">
        <v>941</v>
      </c>
      <c r="B584" s="5">
        <v>583</v>
      </c>
      <c r="C584" s="5">
        <v>41</v>
      </c>
      <c r="D584" t="s">
        <v>1322</v>
      </c>
      <c r="E584" t="s">
        <v>691</v>
      </c>
      <c r="F584" t="s">
        <v>3160</v>
      </c>
    </row>
    <row r="585" spans="1:6" x14ac:dyDescent="0.25">
      <c r="A585" s="5">
        <v>942</v>
      </c>
      <c r="B585" s="5">
        <v>584</v>
      </c>
      <c r="C585" s="5">
        <v>3</v>
      </c>
      <c r="D585" t="s">
        <v>1323</v>
      </c>
      <c r="E585" t="s">
        <v>692</v>
      </c>
      <c r="F585" t="s">
        <v>3159</v>
      </c>
    </row>
    <row r="586" spans="1:6" x14ac:dyDescent="0.25">
      <c r="A586" s="5">
        <v>943</v>
      </c>
      <c r="B586" s="5">
        <v>585</v>
      </c>
      <c r="C586" s="5">
        <v>3</v>
      </c>
      <c r="D586" t="s">
        <v>1324</v>
      </c>
      <c r="E586" t="s">
        <v>693</v>
      </c>
      <c r="F586" t="s">
        <v>3162</v>
      </c>
    </row>
    <row r="587" spans="1:6" x14ac:dyDescent="0.25">
      <c r="A587" s="5">
        <v>944</v>
      </c>
      <c r="B587" s="5">
        <v>586</v>
      </c>
      <c r="C587" s="5">
        <v>382</v>
      </c>
      <c r="D587" t="s">
        <v>1325</v>
      </c>
      <c r="E587" t="s">
        <v>694</v>
      </c>
      <c r="F587" t="s">
        <v>3161</v>
      </c>
    </row>
    <row r="588" spans="1:6" x14ac:dyDescent="0.25">
      <c r="A588" s="5">
        <v>945</v>
      </c>
      <c r="B588" s="5">
        <v>587</v>
      </c>
      <c r="C588" s="5">
        <v>41</v>
      </c>
      <c r="D588" t="s">
        <v>1326</v>
      </c>
      <c r="E588" t="s">
        <v>695</v>
      </c>
      <c r="F588" t="s">
        <v>3163</v>
      </c>
    </row>
    <row r="589" spans="1:6" x14ac:dyDescent="0.25">
      <c r="A589" s="5">
        <v>946</v>
      </c>
      <c r="B589" s="5">
        <v>588</v>
      </c>
      <c r="C589" s="5">
        <v>849</v>
      </c>
      <c r="D589" t="s">
        <v>696</v>
      </c>
      <c r="E589" t="s">
        <v>696</v>
      </c>
      <c r="F589" t="s">
        <v>696</v>
      </c>
    </row>
    <row r="590" spans="1:6" x14ac:dyDescent="0.25">
      <c r="A590" s="5">
        <v>947</v>
      </c>
      <c r="B590" s="5">
        <v>589</v>
      </c>
      <c r="C590" s="5">
        <v>849</v>
      </c>
      <c r="D590" t="s">
        <v>697</v>
      </c>
      <c r="E590" t="s">
        <v>697</v>
      </c>
      <c r="F590" t="s">
        <v>697</v>
      </c>
    </row>
    <row r="591" spans="1:6" x14ac:dyDescent="0.25">
      <c r="A591" s="5">
        <v>948</v>
      </c>
      <c r="B591" s="5">
        <v>590</v>
      </c>
      <c r="C591" s="5">
        <v>849</v>
      </c>
      <c r="D591" t="s">
        <v>698</v>
      </c>
      <c r="E591" t="s">
        <v>698</v>
      </c>
      <c r="F591" t="s">
        <v>698</v>
      </c>
    </row>
    <row r="592" spans="1:6" x14ac:dyDescent="0.25">
      <c r="A592" s="5">
        <v>949</v>
      </c>
      <c r="B592" s="5">
        <v>591</v>
      </c>
      <c r="C592" s="5">
        <v>849</v>
      </c>
      <c r="D592" t="s">
        <v>1327</v>
      </c>
      <c r="E592" t="s">
        <v>699</v>
      </c>
      <c r="F592" t="s">
        <v>4020</v>
      </c>
    </row>
    <row r="593" spans="1:6" x14ac:dyDescent="0.25">
      <c r="A593" s="5">
        <v>950</v>
      </c>
      <c r="B593" s="5">
        <v>592</v>
      </c>
      <c r="C593" s="5">
        <v>849</v>
      </c>
      <c r="D593" t="s">
        <v>700</v>
      </c>
      <c r="E593" t="s">
        <v>700</v>
      </c>
      <c r="F593" t="s">
        <v>700</v>
      </c>
    </row>
    <row r="594" spans="1:6" x14ac:dyDescent="0.25">
      <c r="A594" s="5">
        <v>951</v>
      </c>
      <c r="B594" s="5">
        <v>593</v>
      </c>
      <c r="C594" s="5">
        <v>849</v>
      </c>
      <c r="D594" t="s">
        <v>1328</v>
      </c>
      <c r="E594" t="s">
        <v>701</v>
      </c>
      <c r="F594" t="s">
        <v>4021</v>
      </c>
    </row>
    <row r="595" spans="1:6" x14ac:dyDescent="0.25">
      <c r="A595" s="5">
        <v>952</v>
      </c>
      <c r="B595" s="5">
        <v>594</v>
      </c>
      <c r="C595" s="5">
        <v>849</v>
      </c>
      <c r="D595" t="s">
        <v>1329</v>
      </c>
      <c r="E595" t="s">
        <v>702</v>
      </c>
      <c r="F595" t="s">
        <v>4022</v>
      </c>
    </row>
    <row r="596" spans="1:6" x14ac:dyDescent="0.25">
      <c r="A596" s="5">
        <v>953</v>
      </c>
      <c r="B596" s="5">
        <v>595</v>
      </c>
      <c r="C596" s="5">
        <v>849</v>
      </c>
      <c r="D596" t="s">
        <v>703</v>
      </c>
      <c r="E596" t="s">
        <v>703</v>
      </c>
      <c r="F596" t="s">
        <v>4023</v>
      </c>
    </row>
    <row r="597" spans="1:6" x14ac:dyDescent="0.25">
      <c r="A597" s="5">
        <v>954</v>
      </c>
      <c r="B597" s="5">
        <v>596</v>
      </c>
      <c r="C597" s="5">
        <v>849</v>
      </c>
      <c r="D597" t="s">
        <v>704</v>
      </c>
      <c r="E597" t="s">
        <v>704</v>
      </c>
      <c r="F597" t="s">
        <v>4024</v>
      </c>
    </row>
    <row r="598" spans="1:6" x14ac:dyDescent="0.25">
      <c r="A598" s="5">
        <v>955</v>
      </c>
      <c r="B598" s="5">
        <v>597</v>
      </c>
      <c r="C598" s="5">
        <v>849</v>
      </c>
      <c r="D598" t="s">
        <v>1330</v>
      </c>
      <c r="E598" t="s">
        <v>705</v>
      </c>
      <c r="F598" t="s">
        <v>4025</v>
      </c>
    </row>
    <row r="599" spans="1:6" x14ac:dyDescent="0.25">
      <c r="A599" s="5">
        <v>956</v>
      </c>
      <c r="B599" s="5">
        <v>598</v>
      </c>
      <c r="C599" s="5">
        <v>849</v>
      </c>
      <c r="D599" t="s">
        <v>706</v>
      </c>
      <c r="E599" t="s">
        <v>706</v>
      </c>
      <c r="F599" t="s">
        <v>706</v>
      </c>
    </row>
    <row r="600" spans="1:6" x14ac:dyDescent="0.25">
      <c r="A600" s="5">
        <v>957</v>
      </c>
      <c r="B600" s="5">
        <v>599</v>
      </c>
      <c r="C600" s="5">
        <v>849</v>
      </c>
      <c r="D600" t="s">
        <v>1331</v>
      </c>
      <c r="E600" t="s">
        <v>707</v>
      </c>
      <c r="F600" t="s">
        <v>4026</v>
      </c>
    </row>
    <row r="601" spans="1:6" x14ac:dyDescent="0.25">
      <c r="A601" s="5">
        <v>958</v>
      </c>
      <c r="B601" s="5">
        <v>600</v>
      </c>
      <c r="C601" s="5">
        <v>849</v>
      </c>
      <c r="D601" t="s">
        <v>1332</v>
      </c>
      <c r="E601" t="s">
        <v>708</v>
      </c>
      <c r="F601" t="s">
        <v>4027</v>
      </c>
    </row>
    <row r="602" spans="1:6" x14ac:dyDescent="0.25">
      <c r="A602" s="5">
        <v>959</v>
      </c>
      <c r="B602" s="5">
        <v>601</v>
      </c>
      <c r="C602" s="5">
        <v>849</v>
      </c>
      <c r="D602" t="s">
        <v>1333</v>
      </c>
      <c r="E602" t="s">
        <v>709</v>
      </c>
      <c r="F602" t="s">
        <v>4028</v>
      </c>
    </row>
    <row r="603" spans="1:6" x14ac:dyDescent="0.25">
      <c r="A603" s="5">
        <v>960</v>
      </c>
      <c r="B603" s="5">
        <v>602</v>
      </c>
      <c r="C603" s="5">
        <v>849</v>
      </c>
      <c r="D603" t="s">
        <v>1334</v>
      </c>
      <c r="E603" t="s">
        <v>710</v>
      </c>
      <c r="F603" t="s">
        <v>4029</v>
      </c>
    </row>
    <row r="604" spans="1:6" x14ac:dyDescent="0.25">
      <c r="A604" s="5">
        <v>961</v>
      </c>
      <c r="B604" s="5">
        <v>603</v>
      </c>
      <c r="C604" s="5">
        <v>849</v>
      </c>
      <c r="D604" t="s">
        <v>711</v>
      </c>
      <c r="E604" t="s">
        <v>711</v>
      </c>
      <c r="F604" t="s">
        <v>711</v>
      </c>
    </row>
    <row r="605" spans="1:6" x14ac:dyDescent="0.25">
      <c r="A605" s="5">
        <v>962</v>
      </c>
      <c r="B605" s="5">
        <v>604</v>
      </c>
      <c r="C605" s="5">
        <v>849</v>
      </c>
      <c r="D605" t="s">
        <v>1335</v>
      </c>
      <c r="E605" t="s">
        <v>712</v>
      </c>
      <c r="F605" t="s">
        <v>4030</v>
      </c>
    </row>
    <row r="606" spans="1:6" x14ac:dyDescent="0.25">
      <c r="A606" s="5">
        <v>963</v>
      </c>
      <c r="B606" s="5">
        <v>605</v>
      </c>
      <c r="C606" s="5">
        <v>849</v>
      </c>
      <c r="D606" t="s">
        <v>1336</v>
      </c>
      <c r="E606" t="s">
        <v>713</v>
      </c>
      <c r="F606" t="s">
        <v>4031</v>
      </c>
    </row>
    <row r="607" spans="1:6" x14ac:dyDescent="0.25">
      <c r="A607" s="5">
        <v>964</v>
      </c>
      <c r="B607" s="5">
        <v>606</v>
      </c>
      <c r="C607" s="5">
        <v>849</v>
      </c>
      <c r="D607" t="s">
        <v>1337</v>
      </c>
      <c r="E607" t="s">
        <v>714</v>
      </c>
      <c r="F607" t="s">
        <v>4032</v>
      </c>
    </row>
    <row r="608" spans="1:6" x14ac:dyDescent="0.25">
      <c r="A608" s="5">
        <v>965</v>
      </c>
      <c r="B608" s="5">
        <v>607</v>
      </c>
      <c r="C608" s="5">
        <v>849</v>
      </c>
      <c r="D608" t="s">
        <v>715</v>
      </c>
      <c r="E608" t="s">
        <v>715</v>
      </c>
      <c r="F608" t="s">
        <v>715</v>
      </c>
    </row>
    <row r="609" spans="1:6" x14ac:dyDescent="0.25">
      <c r="A609" s="5">
        <v>966</v>
      </c>
      <c r="B609" s="5">
        <v>608</v>
      </c>
      <c r="C609" s="5">
        <v>849</v>
      </c>
      <c r="D609" t="s">
        <v>1338</v>
      </c>
      <c r="E609" t="s">
        <v>716</v>
      </c>
      <c r="F609" t="s">
        <v>4033</v>
      </c>
    </row>
    <row r="610" spans="1:6" x14ac:dyDescent="0.25">
      <c r="A610" s="5">
        <v>967</v>
      </c>
      <c r="B610" s="5">
        <v>609</v>
      </c>
      <c r="C610" s="5">
        <v>849</v>
      </c>
      <c r="D610" t="s">
        <v>1339</v>
      </c>
      <c r="E610" t="s">
        <v>717</v>
      </c>
      <c r="F610" t="s">
        <v>4034</v>
      </c>
    </row>
    <row r="611" spans="1:6" x14ac:dyDescent="0.25">
      <c r="A611" s="5">
        <v>968</v>
      </c>
      <c r="B611" s="5">
        <v>610</v>
      </c>
      <c r="C611" s="5">
        <v>849</v>
      </c>
      <c r="D611" t="s">
        <v>1340</v>
      </c>
      <c r="E611" t="s">
        <v>718</v>
      </c>
      <c r="F611" t="s">
        <v>4035</v>
      </c>
    </row>
    <row r="612" spans="1:6" x14ac:dyDescent="0.25">
      <c r="A612" s="5">
        <v>969</v>
      </c>
      <c r="B612" s="5">
        <v>611</v>
      </c>
      <c r="C612" s="5">
        <v>849</v>
      </c>
      <c r="D612" t="s">
        <v>719</v>
      </c>
      <c r="E612" t="s">
        <v>719</v>
      </c>
      <c r="F612" t="s">
        <v>719</v>
      </c>
    </row>
    <row r="613" spans="1:6" x14ac:dyDescent="0.25">
      <c r="A613" s="5">
        <v>970</v>
      </c>
      <c r="B613" s="5">
        <v>612</v>
      </c>
      <c r="C613" s="5">
        <v>849</v>
      </c>
      <c r="D613" t="s">
        <v>1341</v>
      </c>
      <c r="E613" t="s">
        <v>720</v>
      </c>
      <c r="F613" t="s">
        <v>4036</v>
      </c>
    </row>
    <row r="614" spans="1:6" x14ac:dyDescent="0.25">
      <c r="A614" s="5">
        <v>971</v>
      </c>
      <c r="B614" s="5">
        <v>613</v>
      </c>
      <c r="C614" s="5">
        <v>849</v>
      </c>
      <c r="D614" t="s">
        <v>1342</v>
      </c>
      <c r="E614" t="s">
        <v>721</v>
      </c>
      <c r="F614" t="s">
        <v>4037</v>
      </c>
    </row>
    <row r="615" spans="1:6" x14ac:dyDescent="0.25">
      <c r="A615" s="5">
        <v>972</v>
      </c>
      <c r="B615" s="5">
        <v>614</v>
      </c>
      <c r="C615" s="5">
        <v>849</v>
      </c>
      <c r="D615" t="s">
        <v>1343</v>
      </c>
      <c r="E615" t="s">
        <v>722</v>
      </c>
      <c r="F615" t="s">
        <v>4038</v>
      </c>
    </row>
    <row r="616" spans="1:6" x14ac:dyDescent="0.25">
      <c r="A616" s="5">
        <v>973</v>
      </c>
      <c r="B616" s="5">
        <v>615</v>
      </c>
      <c r="C616" s="5">
        <v>888</v>
      </c>
      <c r="D616" t="s">
        <v>1344</v>
      </c>
      <c r="E616" t="s">
        <v>45</v>
      </c>
      <c r="F616" t="s">
        <v>4039</v>
      </c>
    </row>
    <row r="617" spans="1:6" x14ac:dyDescent="0.25">
      <c r="A617" s="5">
        <v>974</v>
      </c>
      <c r="B617" s="5">
        <v>616</v>
      </c>
      <c r="C617" s="5">
        <v>888</v>
      </c>
      <c r="D617" t="s">
        <v>126</v>
      </c>
      <c r="E617" t="s">
        <v>44</v>
      </c>
      <c r="F617" t="s">
        <v>4040</v>
      </c>
    </row>
    <row r="618" spans="1:6" x14ac:dyDescent="0.25">
      <c r="A618" s="5">
        <v>975</v>
      </c>
      <c r="B618" s="5">
        <v>617</v>
      </c>
      <c r="C618" s="5">
        <v>849</v>
      </c>
      <c r="D618" t="s">
        <v>1345</v>
      </c>
      <c r="E618" t="s">
        <v>723</v>
      </c>
      <c r="F618" t="s">
        <v>3195</v>
      </c>
    </row>
    <row r="619" spans="1:6" x14ac:dyDescent="0.25">
      <c r="A619" s="5">
        <v>977</v>
      </c>
      <c r="B619" s="5">
        <v>618</v>
      </c>
      <c r="C619" s="5">
        <v>849</v>
      </c>
      <c r="D619" t="s">
        <v>1347</v>
      </c>
      <c r="E619" t="s">
        <v>724</v>
      </c>
      <c r="F619" t="s">
        <v>4042</v>
      </c>
    </row>
    <row r="620" spans="1:6" x14ac:dyDescent="0.25">
      <c r="A620" s="5">
        <v>979</v>
      </c>
      <c r="B620" s="5">
        <v>619</v>
      </c>
      <c r="C620" s="5">
        <v>849</v>
      </c>
      <c r="D620" t="s">
        <v>1339</v>
      </c>
      <c r="E620" t="s">
        <v>717</v>
      </c>
      <c r="F620" t="s">
        <v>4034</v>
      </c>
    </row>
    <row r="621" spans="1:6" x14ac:dyDescent="0.25">
      <c r="A621" s="5">
        <v>980</v>
      </c>
      <c r="B621" s="5">
        <v>620</v>
      </c>
      <c r="C621" s="5">
        <v>980</v>
      </c>
      <c r="D621" t="s">
        <v>1349</v>
      </c>
      <c r="E621" t="s">
        <v>78</v>
      </c>
      <c r="F621" t="s">
        <v>2909</v>
      </c>
    </row>
    <row r="622" spans="1:6" x14ac:dyDescent="0.25">
      <c r="A622" s="5">
        <v>981</v>
      </c>
      <c r="B622" s="5">
        <v>621</v>
      </c>
      <c r="C622" s="5">
        <v>980</v>
      </c>
      <c r="D622" t="s">
        <v>1350</v>
      </c>
      <c r="E622" t="s">
        <v>725</v>
      </c>
      <c r="F622" t="s">
        <v>4043</v>
      </c>
    </row>
    <row r="623" spans="1:6" x14ac:dyDescent="0.25">
      <c r="A623" s="5">
        <v>982</v>
      </c>
      <c r="B623" s="5">
        <v>622</v>
      </c>
      <c r="C623" s="5">
        <v>980</v>
      </c>
      <c r="D623" t="s">
        <v>1351</v>
      </c>
      <c r="E623" t="s">
        <v>726</v>
      </c>
      <c r="F623" t="s">
        <v>4044</v>
      </c>
    </row>
    <row r="624" spans="1:6" x14ac:dyDescent="0.25">
      <c r="A624" s="5">
        <v>983</v>
      </c>
      <c r="B624" s="5">
        <v>623</v>
      </c>
      <c r="C624" s="5">
        <v>980</v>
      </c>
      <c r="D624" t="s">
        <v>1352</v>
      </c>
      <c r="E624" t="s">
        <v>727</v>
      </c>
      <c r="F624" t="s">
        <v>4045</v>
      </c>
    </row>
    <row r="625" spans="1:6" x14ac:dyDescent="0.25">
      <c r="A625" s="5">
        <v>984</v>
      </c>
      <c r="B625" s="5">
        <v>624</v>
      </c>
      <c r="C625" s="5">
        <v>980</v>
      </c>
      <c r="D625" t="s">
        <v>1353</v>
      </c>
      <c r="E625" t="s">
        <v>728</v>
      </c>
      <c r="F625" t="s">
        <v>4046</v>
      </c>
    </row>
    <row r="626" spans="1:6" x14ac:dyDescent="0.25">
      <c r="A626" s="5">
        <v>985</v>
      </c>
      <c r="B626" s="5">
        <v>625</v>
      </c>
      <c r="C626" s="5">
        <v>980</v>
      </c>
      <c r="D626" t="s">
        <v>1354</v>
      </c>
      <c r="E626" t="s">
        <v>729</v>
      </c>
      <c r="F626" t="s">
        <v>4047</v>
      </c>
    </row>
    <row r="627" spans="1:6" x14ac:dyDescent="0.25">
      <c r="A627" s="5">
        <v>986</v>
      </c>
      <c r="B627" s="5">
        <v>626</v>
      </c>
      <c r="C627" s="5">
        <v>980</v>
      </c>
      <c r="D627" t="s">
        <v>1355</v>
      </c>
      <c r="E627" t="s">
        <v>730</v>
      </c>
      <c r="F627" t="s">
        <v>4048</v>
      </c>
    </row>
    <row r="628" spans="1:6" x14ac:dyDescent="0.25">
      <c r="A628" s="5">
        <v>988</v>
      </c>
      <c r="B628" s="5">
        <v>627</v>
      </c>
      <c r="C628" s="5">
        <v>980</v>
      </c>
      <c r="D628" t="s">
        <v>1339</v>
      </c>
      <c r="E628" t="s">
        <v>731</v>
      </c>
      <c r="F628" t="s">
        <v>4049</v>
      </c>
    </row>
    <row r="629" spans="1:6" x14ac:dyDescent="0.25">
      <c r="A629" s="5">
        <v>989</v>
      </c>
      <c r="B629" s="5">
        <v>628</v>
      </c>
      <c r="C629" s="5">
        <v>980</v>
      </c>
      <c r="D629" t="s">
        <v>1357</v>
      </c>
      <c r="E629" t="s">
        <v>732</v>
      </c>
      <c r="F629" t="s">
        <v>4050</v>
      </c>
    </row>
    <row r="630" spans="1:6" x14ac:dyDescent="0.25">
      <c r="A630" s="5">
        <v>990</v>
      </c>
      <c r="B630" s="5">
        <v>629</v>
      </c>
      <c r="C630" s="5">
        <v>980</v>
      </c>
      <c r="D630" t="s">
        <v>1358</v>
      </c>
      <c r="E630" t="s">
        <v>733</v>
      </c>
      <c r="F630" t="s">
        <v>733</v>
      </c>
    </row>
    <row r="631" spans="1:6" x14ac:dyDescent="0.25">
      <c r="A631" s="5">
        <v>991</v>
      </c>
      <c r="B631" s="5">
        <v>630</v>
      </c>
      <c r="C631" s="5">
        <v>980</v>
      </c>
      <c r="D631" t="s">
        <v>734</v>
      </c>
      <c r="E631" t="s">
        <v>734</v>
      </c>
      <c r="F631" t="s">
        <v>734</v>
      </c>
    </row>
    <row r="632" spans="1:6" x14ac:dyDescent="0.25">
      <c r="A632" s="5">
        <v>992</v>
      </c>
      <c r="B632" s="5">
        <v>631</v>
      </c>
      <c r="C632" s="5">
        <v>980</v>
      </c>
      <c r="D632" t="s">
        <v>1359</v>
      </c>
      <c r="E632" t="s">
        <v>735</v>
      </c>
      <c r="F632" t="s">
        <v>4051</v>
      </c>
    </row>
    <row r="633" spans="1:6" x14ac:dyDescent="0.25">
      <c r="A633" s="5">
        <v>993</v>
      </c>
      <c r="B633" s="5">
        <v>632</v>
      </c>
      <c r="C633" s="5">
        <v>980</v>
      </c>
      <c r="D633" t="s">
        <v>1360</v>
      </c>
      <c r="E633" t="s">
        <v>736</v>
      </c>
      <c r="F633" t="s">
        <v>4052</v>
      </c>
    </row>
    <row r="634" spans="1:6" x14ac:dyDescent="0.25">
      <c r="A634" s="5">
        <v>994</v>
      </c>
      <c r="B634" s="5">
        <v>633</v>
      </c>
      <c r="C634" s="5">
        <v>849</v>
      </c>
      <c r="D634" t="s">
        <v>1361</v>
      </c>
      <c r="E634" t="s">
        <v>737</v>
      </c>
      <c r="F634" t="s">
        <v>3197</v>
      </c>
    </row>
    <row r="635" spans="1:6" x14ac:dyDescent="0.25">
      <c r="A635" s="5">
        <v>995</v>
      </c>
      <c r="B635" s="5">
        <v>634</v>
      </c>
      <c r="C635" s="5">
        <v>849</v>
      </c>
      <c r="D635" t="s">
        <v>1362</v>
      </c>
      <c r="E635" t="s">
        <v>738</v>
      </c>
      <c r="F635" t="s">
        <v>3198</v>
      </c>
    </row>
    <row r="636" spans="1:6" x14ac:dyDescent="0.25">
      <c r="A636" s="5">
        <v>996</v>
      </c>
      <c r="B636" s="5">
        <v>635</v>
      </c>
      <c r="C636" s="5">
        <v>849</v>
      </c>
      <c r="D636" t="s">
        <v>739</v>
      </c>
      <c r="E636" t="s">
        <v>739</v>
      </c>
      <c r="F636" t="s">
        <v>739</v>
      </c>
    </row>
    <row r="637" spans="1:6" x14ac:dyDescent="0.25">
      <c r="A637" s="5">
        <v>997</v>
      </c>
      <c r="B637" s="5">
        <v>636</v>
      </c>
      <c r="C637" s="5">
        <v>849</v>
      </c>
      <c r="D637" t="s">
        <v>1363</v>
      </c>
      <c r="E637" t="s">
        <v>740</v>
      </c>
      <c r="F637" t="s">
        <v>3199</v>
      </c>
    </row>
    <row r="638" spans="1:6" x14ac:dyDescent="0.25">
      <c r="A638" s="5">
        <v>998</v>
      </c>
      <c r="B638" s="5">
        <v>637</v>
      </c>
      <c r="C638" s="5">
        <v>381</v>
      </c>
      <c r="D638" t="s">
        <v>741</v>
      </c>
      <c r="E638" t="s">
        <v>741</v>
      </c>
      <c r="F638" t="s">
        <v>741</v>
      </c>
    </row>
    <row r="639" spans="1:6" x14ac:dyDescent="0.25">
      <c r="A639" s="5">
        <v>999</v>
      </c>
      <c r="B639" s="5">
        <v>638</v>
      </c>
      <c r="C639" s="5">
        <v>980</v>
      </c>
      <c r="D639" t="s">
        <v>824</v>
      </c>
      <c r="E639" t="s">
        <v>742</v>
      </c>
      <c r="F639" t="s">
        <v>3575</v>
      </c>
    </row>
    <row r="640" spans="1:6" x14ac:dyDescent="0.25">
      <c r="A640" s="5">
        <v>1000</v>
      </c>
      <c r="B640" s="5">
        <v>639</v>
      </c>
      <c r="C640" s="5">
        <v>980</v>
      </c>
      <c r="D640" t="s">
        <v>1364</v>
      </c>
      <c r="E640" t="s">
        <v>743</v>
      </c>
      <c r="F640" t="s">
        <v>3208</v>
      </c>
    </row>
    <row r="641" spans="1:6" x14ac:dyDescent="0.25">
      <c r="A641" s="5">
        <v>1004</v>
      </c>
      <c r="B641" s="5">
        <v>640</v>
      </c>
      <c r="C641" s="5">
        <v>980</v>
      </c>
      <c r="D641" t="s">
        <v>1367</v>
      </c>
      <c r="E641" t="s">
        <v>744</v>
      </c>
      <c r="F641" t="s">
        <v>4055</v>
      </c>
    </row>
    <row r="642" spans="1:6" x14ac:dyDescent="0.25">
      <c r="A642" s="5">
        <v>1005</v>
      </c>
      <c r="B642" s="5">
        <v>641</v>
      </c>
      <c r="C642" s="5">
        <v>1005</v>
      </c>
      <c r="D642" t="s">
        <v>1368</v>
      </c>
      <c r="E642" t="s">
        <v>745</v>
      </c>
      <c r="F642" t="s">
        <v>3205</v>
      </c>
    </row>
    <row r="643" spans="1:6" x14ac:dyDescent="0.25">
      <c r="A643" s="5">
        <v>1006</v>
      </c>
      <c r="B643" s="5">
        <v>642</v>
      </c>
      <c r="C643" s="5">
        <v>3</v>
      </c>
      <c r="D643" t="s">
        <v>1369</v>
      </c>
      <c r="E643" t="s">
        <v>746</v>
      </c>
      <c r="F643" t="s">
        <v>3204</v>
      </c>
    </row>
    <row r="644" spans="1:6" x14ac:dyDescent="0.25">
      <c r="A644" s="5">
        <v>1007</v>
      </c>
      <c r="B644" s="5">
        <v>643</v>
      </c>
      <c r="C644" s="5">
        <v>888</v>
      </c>
      <c r="D644" t="s">
        <v>1370</v>
      </c>
      <c r="E644" t="s">
        <v>747</v>
      </c>
      <c r="F644" t="s">
        <v>3207</v>
      </c>
    </row>
    <row r="645" spans="1:6" x14ac:dyDescent="0.25">
      <c r="A645" s="5">
        <v>1008</v>
      </c>
      <c r="B645" s="5">
        <v>644</v>
      </c>
      <c r="C645" s="5">
        <v>347</v>
      </c>
      <c r="D645" t="s">
        <v>1371</v>
      </c>
      <c r="E645" t="s">
        <v>748</v>
      </c>
      <c r="F645" t="s">
        <v>3206</v>
      </c>
    </row>
    <row r="646" spans="1:6" x14ac:dyDescent="0.25">
      <c r="A646" s="5">
        <v>1009</v>
      </c>
      <c r="B646" s="5">
        <v>645</v>
      </c>
      <c r="C646" s="5">
        <v>92</v>
      </c>
      <c r="D646" t="s">
        <v>1372</v>
      </c>
      <c r="E646" t="s">
        <v>69</v>
      </c>
      <c r="F646" t="s">
        <v>4056</v>
      </c>
    </row>
    <row r="647" spans="1:6" x14ac:dyDescent="0.25">
      <c r="A647" s="5">
        <v>1010</v>
      </c>
      <c r="B647" s="5">
        <v>646</v>
      </c>
      <c r="C647" s="5">
        <v>19</v>
      </c>
      <c r="D647" t="s">
        <v>1373</v>
      </c>
      <c r="E647" t="s">
        <v>74</v>
      </c>
      <c r="F647" t="s">
        <v>4057</v>
      </c>
    </row>
    <row r="648" spans="1:6" x14ac:dyDescent="0.25">
      <c r="A648" s="5">
        <v>1011</v>
      </c>
      <c r="B648" s="5">
        <v>647</v>
      </c>
      <c r="C648" s="5">
        <v>1011</v>
      </c>
      <c r="D648" t="s">
        <v>1374</v>
      </c>
      <c r="E648" t="s">
        <v>79</v>
      </c>
      <c r="F648" t="s">
        <v>2910</v>
      </c>
    </row>
    <row r="649" spans="1:6" x14ac:dyDescent="0.25">
      <c r="A649" s="5">
        <v>1012</v>
      </c>
      <c r="B649" s="5">
        <v>648</v>
      </c>
      <c r="C649" s="5">
        <v>381</v>
      </c>
      <c r="D649" t="s">
        <v>1365</v>
      </c>
      <c r="E649" t="s">
        <v>749</v>
      </c>
      <c r="F649" t="s">
        <v>4053</v>
      </c>
    </row>
    <row r="650" spans="1:6" x14ac:dyDescent="0.25">
      <c r="A650" s="5">
        <v>1013</v>
      </c>
      <c r="B650" s="5">
        <v>649</v>
      </c>
      <c r="C650" s="5">
        <v>1011</v>
      </c>
      <c r="D650" t="s">
        <v>1375</v>
      </c>
      <c r="E650" t="s">
        <v>750</v>
      </c>
      <c r="F650" t="s">
        <v>4058</v>
      </c>
    </row>
    <row r="651" spans="1:6" x14ac:dyDescent="0.25">
      <c r="A651" s="5">
        <v>1014</v>
      </c>
      <c r="B651" s="5">
        <v>650</v>
      </c>
      <c r="C651" s="5">
        <v>1011</v>
      </c>
      <c r="D651" t="s">
        <v>751</v>
      </c>
      <c r="E651" t="s">
        <v>751</v>
      </c>
      <c r="F651" t="s">
        <v>751</v>
      </c>
    </row>
    <row r="652" spans="1:6" x14ac:dyDescent="0.25">
      <c r="A652" s="5">
        <v>1015</v>
      </c>
      <c r="B652" s="5">
        <v>651</v>
      </c>
      <c r="C652" s="5">
        <v>1011</v>
      </c>
      <c r="D652" t="s">
        <v>1376</v>
      </c>
      <c r="E652" t="s">
        <v>752</v>
      </c>
      <c r="F652" t="s">
        <v>4059</v>
      </c>
    </row>
    <row r="653" spans="1:6" x14ac:dyDescent="0.25">
      <c r="A653" s="5">
        <v>1016</v>
      </c>
      <c r="B653" s="5">
        <v>652</v>
      </c>
      <c r="C653" s="5">
        <v>1011</v>
      </c>
      <c r="D653" t="s">
        <v>1377</v>
      </c>
      <c r="E653" t="s">
        <v>753</v>
      </c>
      <c r="F653" t="s">
        <v>4060</v>
      </c>
    </row>
    <row r="654" spans="1:6" x14ac:dyDescent="0.25">
      <c r="A654" s="5">
        <v>1017</v>
      </c>
      <c r="B654" s="5">
        <v>653</v>
      </c>
      <c r="C654" s="5">
        <v>1011</v>
      </c>
      <c r="D654" t="s">
        <v>1378</v>
      </c>
      <c r="E654" t="s">
        <v>754</v>
      </c>
      <c r="F654" t="s">
        <v>4061</v>
      </c>
    </row>
    <row r="655" spans="1:6" x14ac:dyDescent="0.25">
      <c r="A655" s="5">
        <v>1018</v>
      </c>
      <c r="B655" s="5">
        <v>654</v>
      </c>
      <c r="C655" s="5">
        <v>1011</v>
      </c>
      <c r="D655" t="s">
        <v>1379</v>
      </c>
      <c r="E655" t="s">
        <v>755</v>
      </c>
      <c r="F655" t="s">
        <v>4062</v>
      </c>
    </row>
    <row r="656" spans="1:6" x14ac:dyDescent="0.25">
      <c r="A656" s="5">
        <v>1019</v>
      </c>
      <c r="B656" s="5">
        <v>655</v>
      </c>
      <c r="C656" s="5">
        <v>1011</v>
      </c>
      <c r="D656" t="s">
        <v>1380</v>
      </c>
      <c r="E656" t="s">
        <v>756</v>
      </c>
      <c r="F656" t="s">
        <v>4063</v>
      </c>
    </row>
    <row r="657" spans="1:6" x14ac:dyDescent="0.25">
      <c r="A657" s="5">
        <v>1020</v>
      </c>
      <c r="B657" s="5">
        <v>656</v>
      </c>
      <c r="C657" s="5">
        <v>1011</v>
      </c>
      <c r="D657" t="s">
        <v>757</v>
      </c>
      <c r="E657" t="s">
        <v>757</v>
      </c>
      <c r="F657" t="s">
        <v>4064</v>
      </c>
    </row>
    <row r="658" spans="1:6" x14ac:dyDescent="0.25">
      <c r="A658" s="5">
        <v>1021</v>
      </c>
      <c r="B658" s="5">
        <v>657</v>
      </c>
      <c r="C658" s="5">
        <v>1011</v>
      </c>
      <c r="D658" t="s">
        <v>1381</v>
      </c>
      <c r="E658" t="s">
        <v>758</v>
      </c>
      <c r="F658" t="s">
        <v>4065</v>
      </c>
    </row>
    <row r="659" spans="1:6" x14ac:dyDescent="0.25">
      <c r="A659" s="5">
        <v>1022</v>
      </c>
      <c r="B659" s="5">
        <v>658</v>
      </c>
      <c r="C659" s="5">
        <v>1011</v>
      </c>
      <c r="D659" t="s">
        <v>1382</v>
      </c>
      <c r="E659" t="s">
        <v>759</v>
      </c>
      <c r="F659" t="s">
        <v>4066</v>
      </c>
    </row>
    <row r="660" spans="1:6" x14ac:dyDescent="0.25">
      <c r="A660" s="5">
        <v>1023</v>
      </c>
      <c r="B660" s="5">
        <v>659</v>
      </c>
      <c r="C660" s="5">
        <v>1011</v>
      </c>
      <c r="D660" t="s">
        <v>1383</v>
      </c>
      <c r="E660" t="s">
        <v>760</v>
      </c>
      <c r="F660" t="s">
        <v>4067</v>
      </c>
    </row>
    <row r="661" spans="1:6" x14ac:dyDescent="0.25">
      <c r="A661" s="5">
        <v>1024</v>
      </c>
      <c r="B661" s="5">
        <v>660</v>
      </c>
      <c r="C661" s="5">
        <v>1011</v>
      </c>
      <c r="D661" t="s">
        <v>810</v>
      </c>
      <c r="E661" t="s">
        <v>761</v>
      </c>
      <c r="F661" t="s">
        <v>3561</v>
      </c>
    </row>
    <row r="662" spans="1:6" x14ac:dyDescent="0.25">
      <c r="A662" s="5">
        <v>1025</v>
      </c>
      <c r="B662" s="5">
        <v>661</v>
      </c>
      <c r="C662" s="5">
        <v>1011</v>
      </c>
      <c r="D662" t="s">
        <v>811</v>
      </c>
      <c r="E662" t="s">
        <v>762</v>
      </c>
      <c r="F662" t="s">
        <v>3562</v>
      </c>
    </row>
    <row r="663" spans="1:6" x14ac:dyDescent="0.25">
      <c r="A663" s="5">
        <v>1026</v>
      </c>
      <c r="B663" s="5">
        <v>662</v>
      </c>
      <c r="C663" s="5">
        <v>1011</v>
      </c>
      <c r="D663" t="s">
        <v>1366</v>
      </c>
      <c r="E663" t="s">
        <v>763</v>
      </c>
      <c r="F663" t="s">
        <v>4054</v>
      </c>
    </row>
    <row r="664" spans="1:6" x14ac:dyDescent="0.25">
      <c r="A664" s="5">
        <v>1027</v>
      </c>
      <c r="B664" s="5">
        <v>663</v>
      </c>
      <c r="C664" s="5">
        <v>1011</v>
      </c>
      <c r="D664" t="s">
        <v>764</v>
      </c>
      <c r="E664" t="s">
        <v>764</v>
      </c>
      <c r="F664" t="s">
        <v>2911</v>
      </c>
    </row>
    <row r="665" spans="1:6" x14ac:dyDescent="0.25">
      <c r="A665" s="5">
        <v>1028</v>
      </c>
      <c r="B665" s="5">
        <v>664</v>
      </c>
      <c r="C665" s="5">
        <v>1011</v>
      </c>
      <c r="D665" t="s">
        <v>812</v>
      </c>
      <c r="E665" t="s">
        <v>765</v>
      </c>
      <c r="F665" t="s">
        <v>3563</v>
      </c>
    </row>
    <row r="666" spans="1:6" x14ac:dyDescent="0.25">
      <c r="A666" s="5">
        <v>1029</v>
      </c>
      <c r="B666" s="5">
        <v>665</v>
      </c>
      <c r="C666" s="5">
        <v>1011</v>
      </c>
      <c r="D666" t="s">
        <v>813</v>
      </c>
      <c r="E666" t="s">
        <v>766</v>
      </c>
      <c r="F666" t="s">
        <v>3564</v>
      </c>
    </row>
    <row r="667" spans="1:6" x14ac:dyDescent="0.25">
      <c r="A667" s="5">
        <v>1030</v>
      </c>
      <c r="B667" s="5">
        <v>666</v>
      </c>
      <c r="C667" s="5">
        <v>1011</v>
      </c>
      <c r="D667" t="s">
        <v>814</v>
      </c>
      <c r="E667" t="s">
        <v>767</v>
      </c>
      <c r="F667" t="s">
        <v>3565</v>
      </c>
    </row>
    <row r="668" spans="1:6" x14ac:dyDescent="0.25">
      <c r="A668" s="5">
        <v>1031</v>
      </c>
      <c r="B668" s="5">
        <v>667</v>
      </c>
      <c r="C668" s="5">
        <v>1011</v>
      </c>
      <c r="D668" t="s">
        <v>815</v>
      </c>
      <c r="E668" t="s">
        <v>768</v>
      </c>
      <c r="F668" t="s">
        <v>3566</v>
      </c>
    </row>
    <row r="669" spans="1:6" x14ac:dyDescent="0.25">
      <c r="A669" s="5">
        <v>1032</v>
      </c>
      <c r="B669" s="5">
        <v>668</v>
      </c>
      <c r="C669" s="5">
        <v>1011</v>
      </c>
      <c r="D669" t="s">
        <v>816</v>
      </c>
      <c r="E669" t="s">
        <v>769</v>
      </c>
      <c r="F669" t="s">
        <v>3567</v>
      </c>
    </row>
    <row r="670" spans="1:6" x14ac:dyDescent="0.25">
      <c r="A670" s="5">
        <v>1033</v>
      </c>
      <c r="B670" s="5">
        <v>669</v>
      </c>
      <c r="C670" s="5">
        <v>1011</v>
      </c>
      <c r="D670" t="s">
        <v>817</v>
      </c>
      <c r="E670" t="s">
        <v>770</v>
      </c>
      <c r="F670" t="s">
        <v>3568</v>
      </c>
    </row>
    <row r="671" spans="1:6" x14ac:dyDescent="0.25">
      <c r="A671" s="5">
        <v>1034</v>
      </c>
      <c r="B671" s="5">
        <v>670</v>
      </c>
      <c r="C671" s="5">
        <v>1011</v>
      </c>
      <c r="D671" t="s">
        <v>818</v>
      </c>
      <c r="E671" t="s">
        <v>771</v>
      </c>
      <c r="F671" t="s">
        <v>3569</v>
      </c>
    </row>
    <row r="672" spans="1:6" x14ac:dyDescent="0.25">
      <c r="A672" s="5">
        <v>1035</v>
      </c>
      <c r="B672" s="5">
        <v>671</v>
      </c>
      <c r="C672" s="5">
        <v>1011</v>
      </c>
      <c r="D672" t="s">
        <v>1365</v>
      </c>
      <c r="E672" t="s">
        <v>749</v>
      </c>
      <c r="F672" t="s">
        <v>4053</v>
      </c>
    </row>
    <row r="673" spans="1:6" x14ac:dyDescent="0.25">
      <c r="A673" s="5">
        <v>1036</v>
      </c>
      <c r="B673" s="5">
        <v>672</v>
      </c>
      <c r="C673" s="5">
        <v>1011</v>
      </c>
      <c r="D673" t="s">
        <v>820</v>
      </c>
      <c r="E673" t="s">
        <v>772</v>
      </c>
      <c r="F673" t="s">
        <v>3571</v>
      </c>
    </row>
    <row r="674" spans="1:6" x14ac:dyDescent="0.25">
      <c r="A674" s="5">
        <v>1037</v>
      </c>
      <c r="B674" s="5">
        <v>673</v>
      </c>
      <c r="C674" s="5">
        <v>1011</v>
      </c>
      <c r="D674" t="s">
        <v>821</v>
      </c>
      <c r="E674" t="s">
        <v>773</v>
      </c>
      <c r="F674" t="s">
        <v>3572</v>
      </c>
    </row>
    <row r="675" spans="1:6" x14ac:dyDescent="0.25">
      <c r="A675" s="5">
        <v>1038</v>
      </c>
      <c r="B675" s="5">
        <v>674</v>
      </c>
      <c r="C675" s="5">
        <v>1011</v>
      </c>
      <c r="D675" t="s">
        <v>822</v>
      </c>
      <c r="E675" t="s">
        <v>774</v>
      </c>
      <c r="F675" t="s">
        <v>3573</v>
      </c>
    </row>
    <row r="676" spans="1:6" x14ac:dyDescent="0.25">
      <c r="A676" s="5">
        <v>1039</v>
      </c>
      <c r="B676" s="5">
        <v>675</v>
      </c>
      <c r="C676" s="5">
        <v>1011</v>
      </c>
      <c r="D676" t="s">
        <v>823</v>
      </c>
      <c r="E676" t="s">
        <v>775</v>
      </c>
      <c r="F676" t="s">
        <v>3574</v>
      </c>
    </row>
    <row r="677" spans="1:6" x14ac:dyDescent="0.25">
      <c r="A677" s="5">
        <v>1040</v>
      </c>
      <c r="B677" s="5">
        <v>676</v>
      </c>
      <c r="C677" s="5">
        <v>1011</v>
      </c>
      <c r="D677" t="s">
        <v>824</v>
      </c>
      <c r="E677" t="s">
        <v>742</v>
      </c>
      <c r="F677" t="s">
        <v>3575</v>
      </c>
    </row>
    <row r="678" spans="1:6" x14ac:dyDescent="0.25">
      <c r="A678" s="5">
        <v>1042</v>
      </c>
      <c r="B678" s="5">
        <v>677</v>
      </c>
      <c r="C678" s="5">
        <v>684</v>
      </c>
      <c r="D678" t="s">
        <v>825</v>
      </c>
      <c r="E678" t="s">
        <v>776</v>
      </c>
      <c r="F678" t="s">
        <v>3576</v>
      </c>
    </row>
    <row r="679" spans="1:6" x14ac:dyDescent="0.25">
      <c r="A679" s="5">
        <v>1043</v>
      </c>
      <c r="B679" s="5">
        <v>678</v>
      </c>
      <c r="C679" s="5">
        <v>980</v>
      </c>
      <c r="D679" t="s">
        <v>1356</v>
      </c>
      <c r="E679" t="s">
        <v>777</v>
      </c>
      <c r="F679" t="s">
        <v>3209</v>
      </c>
    </row>
    <row r="680" spans="1:6" x14ac:dyDescent="0.25">
      <c r="A680" s="5">
        <v>1044</v>
      </c>
      <c r="B680" s="5">
        <v>679</v>
      </c>
      <c r="C680" s="5">
        <v>823</v>
      </c>
      <c r="D680" t="s">
        <v>1348</v>
      </c>
      <c r="E680" t="s">
        <v>778</v>
      </c>
      <c r="F680" t="s">
        <v>3224</v>
      </c>
    </row>
    <row r="681" spans="1:6" x14ac:dyDescent="0.25">
      <c r="A681" s="5">
        <v>1045</v>
      </c>
      <c r="B681" s="5">
        <v>680</v>
      </c>
      <c r="C681" s="5">
        <v>816</v>
      </c>
      <c r="D681" t="s">
        <v>828</v>
      </c>
      <c r="E681" t="s">
        <v>779</v>
      </c>
      <c r="F681" t="s">
        <v>3223</v>
      </c>
    </row>
    <row r="682" spans="1:6" x14ac:dyDescent="0.25">
      <c r="A682" s="5">
        <v>1046</v>
      </c>
      <c r="B682" s="5">
        <v>681</v>
      </c>
      <c r="C682" s="5">
        <v>1011</v>
      </c>
      <c r="D682" t="s">
        <v>1346</v>
      </c>
      <c r="E682" t="s">
        <v>780</v>
      </c>
      <c r="F682" t="s">
        <v>4041</v>
      </c>
    </row>
    <row r="683" spans="1:6" x14ac:dyDescent="0.25">
      <c r="A683" s="5">
        <v>1047</v>
      </c>
      <c r="B683" s="5">
        <v>682</v>
      </c>
      <c r="C683" s="5">
        <v>1011</v>
      </c>
      <c r="D683" t="s">
        <v>829</v>
      </c>
      <c r="E683" t="s">
        <v>781</v>
      </c>
      <c r="F683" t="s">
        <v>3577</v>
      </c>
    </row>
    <row r="684" spans="1:6" x14ac:dyDescent="0.25">
      <c r="A684" s="5">
        <v>1048</v>
      </c>
      <c r="B684" s="5">
        <v>683</v>
      </c>
      <c r="C684" s="5">
        <v>1011</v>
      </c>
      <c r="D684" t="s">
        <v>830</v>
      </c>
      <c r="E684" t="s">
        <v>782</v>
      </c>
      <c r="F684" t="s">
        <v>3578</v>
      </c>
    </row>
    <row r="685" spans="1:6" x14ac:dyDescent="0.25">
      <c r="A685" s="5">
        <v>1051</v>
      </c>
      <c r="B685" s="5">
        <v>684</v>
      </c>
      <c r="C685" s="5">
        <v>1011</v>
      </c>
      <c r="D685" t="s">
        <v>831</v>
      </c>
      <c r="E685" t="s">
        <v>783</v>
      </c>
      <c r="F685" t="s">
        <v>3226</v>
      </c>
    </row>
    <row r="686" spans="1:6" x14ac:dyDescent="0.25">
      <c r="A686" s="5">
        <v>1052</v>
      </c>
      <c r="B686" s="5">
        <v>685</v>
      </c>
      <c r="C686" s="5">
        <v>382</v>
      </c>
      <c r="D686" t="s">
        <v>832</v>
      </c>
      <c r="E686" t="s">
        <v>73</v>
      </c>
      <c r="F686" t="s">
        <v>3579</v>
      </c>
    </row>
    <row r="687" spans="1:6" x14ac:dyDescent="0.25">
      <c r="A687" s="5">
        <v>1055</v>
      </c>
      <c r="B687" s="5">
        <v>686</v>
      </c>
      <c r="C687" s="5">
        <v>108</v>
      </c>
      <c r="D687" t="s">
        <v>1299</v>
      </c>
      <c r="E687" t="s">
        <v>41</v>
      </c>
      <c r="F687" t="s">
        <v>4000</v>
      </c>
    </row>
    <row r="688" spans="1:6" x14ac:dyDescent="0.25">
      <c r="A688" s="5">
        <v>1059</v>
      </c>
      <c r="B688" s="5">
        <v>687</v>
      </c>
      <c r="C688" s="5">
        <v>1011</v>
      </c>
      <c r="D688" t="s">
        <v>833</v>
      </c>
      <c r="E688" t="s">
        <v>785</v>
      </c>
      <c r="F688" t="s">
        <v>3581</v>
      </c>
    </row>
    <row r="689" spans="1:6" x14ac:dyDescent="0.25">
      <c r="A689" s="5">
        <v>1060</v>
      </c>
      <c r="B689" s="5">
        <v>688</v>
      </c>
      <c r="C689" s="5">
        <v>1011</v>
      </c>
      <c r="D689" t="s">
        <v>834</v>
      </c>
      <c r="E689" t="s">
        <v>786</v>
      </c>
      <c r="F689" t="s">
        <v>3582</v>
      </c>
    </row>
    <row r="690" spans="1:6" x14ac:dyDescent="0.25">
      <c r="A690" s="5">
        <v>1061</v>
      </c>
      <c r="B690" s="5">
        <v>689</v>
      </c>
      <c r="C690" s="5">
        <v>1011</v>
      </c>
      <c r="D690" t="s">
        <v>835</v>
      </c>
      <c r="E690" t="s">
        <v>787</v>
      </c>
      <c r="F690" t="s">
        <v>3583</v>
      </c>
    </row>
    <row r="691" spans="1:6" x14ac:dyDescent="0.25">
      <c r="A691" s="5">
        <v>1063</v>
      </c>
      <c r="B691" s="5">
        <v>690</v>
      </c>
      <c r="C691" s="5">
        <v>1027</v>
      </c>
      <c r="D691" t="s">
        <v>837</v>
      </c>
      <c r="E691" t="s">
        <v>789</v>
      </c>
      <c r="F691" t="s">
        <v>3585</v>
      </c>
    </row>
    <row r="692" spans="1:6" x14ac:dyDescent="0.25">
      <c r="A692" s="5">
        <v>1064</v>
      </c>
      <c r="B692" s="5">
        <v>691</v>
      </c>
      <c r="C692" s="5">
        <v>103</v>
      </c>
      <c r="D692" t="s">
        <v>838</v>
      </c>
      <c r="E692" t="s">
        <v>790</v>
      </c>
      <c r="F692" t="s">
        <v>3234</v>
      </c>
    </row>
    <row r="693" spans="1:6" x14ac:dyDescent="0.25">
      <c r="A693" s="5">
        <v>1065</v>
      </c>
      <c r="B693" s="5">
        <v>692</v>
      </c>
      <c r="C693" s="5">
        <v>726</v>
      </c>
      <c r="D693" t="s">
        <v>1278</v>
      </c>
      <c r="E693" t="s">
        <v>791</v>
      </c>
      <c r="F693" t="s">
        <v>3981</v>
      </c>
    </row>
    <row r="694" spans="1:6" x14ac:dyDescent="0.25">
      <c r="A694" s="5">
        <v>1066</v>
      </c>
      <c r="B694" s="5">
        <v>693</v>
      </c>
      <c r="C694" s="5">
        <v>726</v>
      </c>
      <c r="D694" t="s">
        <v>840</v>
      </c>
      <c r="E694" t="s">
        <v>792</v>
      </c>
      <c r="F694" t="s">
        <v>3586</v>
      </c>
    </row>
    <row r="695" spans="1:6" x14ac:dyDescent="0.25">
      <c r="A695" s="5">
        <v>1067</v>
      </c>
      <c r="B695" s="5">
        <v>694</v>
      </c>
      <c r="C695" s="5">
        <v>726</v>
      </c>
      <c r="D695" t="s">
        <v>841</v>
      </c>
      <c r="E695" t="s">
        <v>793</v>
      </c>
      <c r="F695" t="s">
        <v>3587</v>
      </c>
    </row>
    <row r="696" spans="1:6" x14ac:dyDescent="0.25">
      <c r="A696" s="5">
        <v>1068</v>
      </c>
      <c r="B696" s="5">
        <v>695</v>
      </c>
      <c r="C696" s="5">
        <v>726</v>
      </c>
      <c r="D696" t="s">
        <v>842</v>
      </c>
      <c r="E696" t="s">
        <v>794</v>
      </c>
      <c r="F696" t="s">
        <v>3588</v>
      </c>
    </row>
    <row r="697" spans="1:6" x14ac:dyDescent="0.25">
      <c r="A697" s="5">
        <v>1069</v>
      </c>
      <c r="B697" s="5">
        <v>696</v>
      </c>
      <c r="C697" s="5">
        <v>726</v>
      </c>
      <c r="D697" t="s">
        <v>843</v>
      </c>
      <c r="E697" t="s">
        <v>795</v>
      </c>
      <c r="F697" t="s">
        <v>3589</v>
      </c>
    </row>
    <row r="698" spans="1:6" x14ac:dyDescent="0.25">
      <c r="A698" s="5">
        <v>1070</v>
      </c>
      <c r="B698" s="5">
        <v>697</v>
      </c>
      <c r="C698" s="5">
        <v>726</v>
      </c>
      <c r="D698" t="s">
        <v>844</v>
      </c>
      <c r="E698" t="s">
        <v>796</v>
      </c>
      <c r="F698" t="s">
        <v>3590</v>
      </c>
    </row>
    <row r="699" spans="1:6" x14ac:dyDescent="0.25">
      <c r="A699" s="5">
        <v>1071</v>
      </c>
      <c r="B699" s="5">
        <v>698</v>
      </c>
      <c r="C699" s="5">
        <v>726</v>
      </c>
      <c r="D699" t="s">
        <v>797</v>
      </c>
      <c r="E699" t="s">
        <v>797</v>
      </c>
      <c r="F699" t="s">
        <v>797</v>
      </c>
    </row>
    <row r="700" spans="1:6" x14ac:dyDescent="0.25">
      <c r="A700" s="5">
        <v>1072</v>
      </c>
      <c r="B700" s="5">
        <v>699</v>
      </c>
      <c r="C700" s="5">
        <v>117</v>
      </c>
      <c r="D700" t="s">
        <v>798</v>
      </c>
      <c r="E700" t="s">
        <v>798</v>
      </c>
      <c r="F700" t="s">
        <v>798</v>
      </c>
    </row>
    <row r="701" spans="1:6" x14ac:dyDescent="0.25">
      <c r="A701" s="5">
        <v>1073</v>
      </c>
      <c r="B701" s="5">
        <v>700</v>
      </c>
      <c r="C701" s="5">
        <v>726</v>
      </c>
      <c r="D701" t="s">
        <v>845</v>
      </c>
      <c r="E701" t="s">
        <v>799</v>
      </c>
      <c r="F701" t="s">
        <v>3591</v>
      </c>
    </row>
    <row r="702" spans="1:6" x14ac:dyDescent="0.25">
      <c r="A702" s="5">
        <v>1074</v>
      </c>
      <c r="B702" s="5">
        <v>701</v>
      </c>
      <c r="C702" s="5">
        <v>41</v>
      </c>
      <c r="D702" t="s">
        <v>846</v>
      </c>
      <c r="E702" t="s">
        <v>800</v>
      </c>
      <c r="F702" t="s">
        <v>3592</v>
      </c>
    </row>
    <row r="703" spans="1:6" x14ac:dyDescent="0.25">
      <c r="A703" s="5">
        <v>1075</v>
      </c>
      <c r="B703" s="5">
        <v>702</v>
      </c>
      <c r="C703" s="5">
        <v>381</v>
      </c>
      <c r="D703" t="s">
        <v>846</v>
      </c>
      <c r="E703" t="s">
        <v>800</v>
      </c>
      <c r="F703" t="s">
        <v>3592</v>
      </c>
    </row>
    <row r="704" spans="1:6" x14ac:dyDescent="0.25">
      <c r="A704" s="5">
        <v>1076</v>
      </c>
      <c r="B704" s="5">
        <v>703</v>
      </c>
      <c r="C704" s="5">
        <v>3</v>
      </c>
      <c r="D704" t="s">
        <v>846</v>
      </c>
      <c r="E704" t="s">
        <v>800</v>
      </c>
      <c r="F704" t="s">
        <v>3592</v>
      </c>
    </row>
    <row r="705" spans="1:6" x14ac:dyDescent="0.25">
      <c r="A705" s="5">
        <v>1077</v>
      </c>
      <c r="B705" s="5">
        <v>704</v>
      </c>
      <c r="C705" s="5">
        <v>726</v>
      </c>
      <c r="D705" t="s">
        <v>847</v>
      </c>
      <c r="E705" t="s">
        <v>801</v>
      </c>
      <c r="F705" t="s">
        <v>3593</v>
      </c>
    </row>
    <row r="706" spans="1:6" x14ac:dyDescent="0.25">
      <c r="A706" s="5">
        <v>1078</v>
      </c>
      <c r="B706" s="5">
        <v>705</v>
      </c>
      <c r="C706" s="5">
        <v>726</v>
      </c>
      <c r="D706" t="s">
        <v>848</v>
      </c>
      <c r="E706" t="s">
        <v>802</v>
      </c>
      <c r="F706" t="s">
        <v>3594</v>
      </c>
    </row>
    <row r="707" spans="1:6" x14ac:dyDescent="0.25">
      <c r="A707" s="5">
        <v>1079</v>
      </c>
      <c r="B707" s="5">
        <v>706</v>
      </c>
      <c r="C707" s="5">
        <v>726</v>
      </c>
      <c r="D707" t="s">
        <v>849</v>
      </c>
      <c r="E707" t="s">
        <v>803</v>
      </c>
      <c r="F707" t="s">
        <v>3595</v>
      </c>
    </row>
    <row r="708" spans="1:6" x14ac:dyDescent="0.25">
      <c r="A708" s="5">
        <v>1080</v>
      </c>
      <c r="B708" s="5">
        <v>707</v>
      </c>
      <c r="C708" s="5">
        <v>101</v>
      </c>
      <c r="D708" t="s">
        <v>850</v>
      </c>
      <c r="E708" t="s">
        <v>64</v>
      </c>
      <c r="F708" t="s">
        <v>3596</v>
      </c>
    </row>
    <row r="709" spans="1:6" x14ac:dyDescent="0.25">
      <c r="A709" s="5">
        <v>1081</v>
      </c>
      <c r="B709" s="5">
        <v>708</v>
      </c>
      <c r="C709" s="5">
        <v>823</v>
      </c>
      <c r="D709" t="s">
        <v>1277</v>
      </c>
      <c r="E709" t="s">
        <v>67</v>
      </c>
      <c r="F709" t="s">
        <v>3980</v>
      </c>
    </row>
    <row r="710" spans="1:6" x14ac:dyDescent="0.25">
      <c r="A710" s="5">
        <v>1082</v>
      </c>
      <c r="B710" s="5">
        <v>709</v>
      </c>
      <c r="C710" s="5">
        <v>726</v>
      </c>
      <c r="D710" t="s">
        <v>1276</v>
      </c>
      <c r="E710" t="s">
        <v>804</v>
      </c>
      <c r="F710" t="s">
        <v>3240</v>
      </c>
    </row>
    <row r="711" spans="1:6" x14ac:dyDescent="0.25">
      <c r="A711" s="5">
        <v>1083</v>
      </c>
      <c r="B711" s="5">
        <v>710</v>
      </c>
      <c r="C711" s="5">
        <v>726</v>
      </c>
      <c r="D711" t="s">
        <v>851</v>
      </c>
      <c r="E711" t="s">
        <v>805</v>
      </c>
      <c r="F711" t="s">
        <v>3597</v>
      </c>
    </row>
    <row r="712" spans="1:6" x14ac:dyDescent="0.25">
      <c r="A712" s="5">
        <v>1085</v>
      </c>
      <c r="B712" s="5">
        <v>711</v>
      </c>
      <c r="C712" s="5">
        <v>1085</v>
      </c>
      <c r="D712" t="s">
        <v>852</v>
      </c>
      <c r="E712" t="s">
        <v>807</v>
      </c>
      <c r="F712" t="s">
        <v>3598</v>
      </c>
    </row>
    <row r="713" spans="1:6" x14ac:dyDescent="0.25">
      <c r="A713" s="5">
        <v>1086</v>
      </c>
      <c r="B713" s="5">
        <v>712</v>
      </c>
      <c r="C713" s="5">
        <v>1086</v>
      </c>
      <c r="D713" t="s">
        <v>4091</v>
      </c>
      <c r="E713" t="s">
        <v>4236</v>
      </c>
      <c r="F713" t="s">
        <v>4207</v>
      </c>
    </row>
    <row r="714" spans="1:6" x14ac:dyDescent="0.25">
      <c r="A714" s="5">
        <v>1088</v>
      </c>
      <c r="B714" s="5">
        <v>713</v>
      </c>
      <c r="C714" s="5">
        <v>1086</v>
      </c>
      <c r="D714" t="s">
        <v>4092</v>
      </c>
      <c r="E714" t="s">
        <v>4264</v>
      </c>
      <c r="F714" t="s">
        <v>4235</v>
      </c>
    </row>
    <row r="715" spans="1:6" x14ac:dyDescent="0.25">
      <c r="A715" s="5">
        <v>1089</v>
      </c>
      <c r="B715" s="5">
        <v>714</v>
      </c>
      <c r="C715" s="5">
        <v>1086</v>
      </c>
      <c r="D715" t="s">
        <v>4093</v>
      </c>
      <c r="E715" t="s">
        <v>4237</v>
      </c>
      <c r="F715" t="s">
        <v>4208</v>
      </c>
    </row>
    <row r="716" spans="1:6" x14ac:dyDescent="0.25">
      <c r="A716" s="5">
        <v>1090</v>
      </c>
      <c r="B716" s="5">
        <v>715</v>
      </c>
      <c r="C716" s="5">
        <v>1086</v>
      </c>
      <c r="D716" t="s">
        <v>4094</v>
      </c>
      <c r="E716" t="s">
        <v>4238</v>
      </c>
      <c r="F716" t="s">
        <v>4209</v>
      </c>
    </row>
    <row r="717" spans="1:6" x14ac:dyDescent="0.25">
      <c r="A717" s="5">
        <v>1091</v>
      </c>
      <c r="B717" s="5">
        <v>716</v>
      </c>
      <c r="C717" s="5">
        <v>1086</v>
      </c>
      <c r="D717" t="s">
        <v>4095</v>
      </c>
      <c r="E717" t="s">
        <v>4239</v>
      </c>
      <c r="F717" t="s">
        <v>4210</v>
      </c>
    </row>
    <row r="718" spans="1:6" x14ac:dyDescent="0.25">
      <c r="A718" s="5">
        <v>1092</v>
      </c>
      <c r="B718" s="5">
        <v>717</v>
      </c>
      <c r="C718" s="5">
        <v>1086</v>
      </c>
      <c r="D718" t="s">
        <v>4096</v>
      </c>
      <c r="E718" t="s">
        <v>4240</v>
      </c>
      <c r="F718" t="s">
        <v>4211</v>
      </c>
    </row>
    <row r="719" spans="1:6" x14ac:dyDescent="0.25">
      <c r="A719" s="5">
        <v>1094</v>
      </c>
      <c r="B719" s="5">
        <v>718</v>
      </c>
      <c r="C719" s="5">
        <v>1086</v>
      </c>
      <c r="D719" t="s">
        <v>4097</v>
      </c>
      <c r="E719" t="s">
        <v>4241</v>
      </c>
      <c r="F719" t="s">
        <v>4212</v>
      </c>
    </row>
    <row r="720" spans="1:6" x14ac:dyDescent="0.25">
      <c r="A720" s="5">
        <v>1095</v>
      </c>
      <c r="B720" s="5">
        <v>719</v>
      </c>
      <c r="C720" s="5">
        <v>1086</v>
      </c>
      <c r="D720" t="s">
        <v>4098</v>
      </c>
      <c r="E720" t="s">
        <v>4242</v>
      </c>
      <c r="F720" t="s">
        <v>4213</v>
      </c>
    </row>
    <row r="721" spans="1:6" x14ac:dyDescent="0.25">
      <c r="A721" s="5">
        <v>1096</v>
      </c>
      <c r="B721" s="5">
        <v>720</v>
      </c>
      <c r="C721" s="5">
        <v>1086</v>
      </c>
      <c r="D721" t="s">
        <v>4099</v>
      </c>
      <c r="E721" t="s">
        <v>4243</v>
      </c>
      <c r="F721" t="s">
        <v>4214</v>
      </c>
    </row>
    <row r="722" spans="1:6" x14ac:dyDescent="0.25">
      <c r="A722" s="5">
        <v>1097</v>
      </c>
      <c r="B722" s="5">
        <v>721</v>
      </c>
      <c r="C722" s="5">
        <v>1086</v>
      </c>
      <c r="D722" t="s">
        <v>4100</v>
      </c>
      <c r="E722" t="s">
        <v>4244</v>
      </c>
      <c r="F722" t="s">
        <v>4215</v>
      </c>
    </row>
    <row r="723" spans="1:6" x14ac:dyDescent="0.25">
      <c r="A723" s="5">
        <v>1098</v>
      </c>
      <c r="B723" s="5">
        <v>722</v>
      </c>
      <c r="C723" s="5">
        <v>1086</v>
      </c>
      <c r="D723" t="s">
        <v>4101</v>
      </c>
      <c r="E723" t="s">
        <v>4245</v>
      </c>
      <c r="F723" t="s">
        <v>4216</v>
      </c>
    </row>
    <row r="724" spans="1:6" x14ac:dyDescent="0.25">
      <c r="A724" s="5">
        <v>1099</v>
      </c>
      <c r="B724" s="5">
        <v>723</v>
      </c>
      <c r="C724" s="5">
        <v>1086</v>
      </c>
      <c r="D724" t="s">
        <v>4102</v>
      </c>
      <c r="E724" t="s">
        <v>4246</v>
      </c>
      <c r="F724" t="s">
        <v>4217</v>
      </c>
    </row>
    <row r="725" spans="1:6" x14ac:dyDescent="0.25">
      <c r="A725" s="5">
        <v>1101</v>
      </c>
      <c r="B725" s="5">
        <v>724</v>
      </c>
      <c r="C725" s="5">
        <v>1086</v>
      </c>
      <c r="D725" t="s">
        <v>4103</v>
      </c>
      <c r="E725" t="s">
        <v>4247</v>
      </c>
      <c r="F725" t="s">
        <v>4218</v>
      </c>
    </row>
    <row r="726" spans="1:6" x14ac:dyDescent="0.25">
      <c r="A726" s="5">
        <v>1102</v>
      </c>
      <c r="B726" s="5">
        <v>725</v>
      </c>
      <c r="C726" s="5">
        <v>1086</v>
      </c>
      <c r="D726" t="s">
        <v>4104</v>
      </c>
      <c r="E726" t="s">
        <v>4248</v>
      </c>
      <c r="F726" t="s">
        <v>4219</v>
      </c>
    </row>
    <row r="727" spans="1:6" x14ac:dyDescent="0.25">
      <c r="A727" s="5">
        <v>1103</v>
      </c>
      <c r="B727" s="5">
        <v>726</v>
      </c>
      <c r="C727" s="5">
        <v>1086</v>
      </c>
      <c r="D727" t="s">
        <v>4105</v>
      </c>
      <c r="E727" t="s">
        <v>4249</v>
      </c>
      <c r="F727" t="s">
        <v>4220</v>
      </c>
    </row>
    <row r="728" spans="1:6" x14ac:dyDescent="0.25">
      <c r="A728" s="5">
        <v>1105</v>
      </c>
      <c r="B728" s="5">
        <v>727</v>
      </c>
      <c r="C728" s="5">
        <v>1086</v>
      </c>
      <c r="D728" t="s">
        <v>4106</v>
      </c>
      <c r="E728" t="s">
        <v>4250</v>
      </c>
      <c r="F728" t="s">
        <v>4221</v>
      </c>
    </row>
    <row r="729" spans="1:6" x14ac:dyDescent="0.25">
      <c r="A729" s="5">
        <v>1106</v>
      </c>
      <c r="B729" s="5">
        <v>728</v>
      </c>
      <c r="C729" s="5">
        <v>1086</v>
      </c>
      <c r="D729" t="s">
        <v>4107</v>
      </c>
      <c r="E729" t="s">
        <v>4251</v>
      </c>
      <c r="F729" t="s">
        <v>4222</v>
      </c>
    </row>
    <row r="730" spans="1:6" x14ac:dyDescent="0.25">
      <c r="A730" s="5">
        <v>1107</v>
      </c>
      <c r="B730" s="5">
        <v>729</v>
      </c>
      <c r="C730" s="5">
        <v>1107</v>
      </c>
      <c r="D730" t="s">
        <v>809</v>
      </c>
      <c r="E730" t="s">
        <v>809</v>
      </c>
      <c r="F730" t="s">
        <v>809</v>
      </c>
    </row>
    <row r="731" spans="1:6" x14ac:dyDescent="0.25">
      <c r="A731" s="5">
        <v>1108</v>
      </c>
      <c r="B731" s="5">
        <v>730</v>
      </c>
      <c r="C731" s="5">
        <v>1108</v>
      </c>
      <c r="D731" t="s">
        <v>855</v>
      </c>
      <c r="E731" t="s">
        <v>808</v>
      </c>
      <c r="F731" t="s">
        <v>3601</v>
      </c>
    </row>
    <row r="732" spans="1:6" x14ac:dyDescent="0.25">
      <c r="A732" s="5">
        <v>1109</v>
      </c>
      <c r="B732" s="5">
        <v>731</v>
      </c>
      <c r="C732" s="5">
        <v>1109</v>
      </c>
      <c r="D732" t="s">
        <v>856</v>
      </c>
      <c r="E732" t="s">
        <v>806</v>
      </c>
      <c r="F732" t="s">
        <v>3241</v>
      </c>
    </row>
    <row r="733" spans="1:6" x14ac:dyDescent="0.25">
      <c r="A733" s="5">
        <v>1110</v>
      </c>
      <c r="B733" s="5">
        <v>732</v>
      </c>
      <c r="C733" s="5">
        <v>1086</v>
      </c>
      <c r="D733" t="s">
        <v>4108</v>
      </c>
      <c r="E733" t="s">
        <v>4252</v>
      </c>
      <c r="F733" t="s">
        <v>4223</v>
      </c>
    </row>
    <row r="734" spans="1:6" x14ac:dyDescent="0.25">
      <c r="A734" s="5">
        <v>1111</v>
      </c>
      <c r="B734" s="5">
        <v>733</v>
      </c>
      <c r="C734" s="5">
        <v>1086</v>
      </c>
      <c r="D734" t="s">
        <v>4109</v>
      </c>
      <c r="E734" t="s">
        <v>4253</v>
      </c>
      <c r="F734" t="s">
        <v>4224</v>
      </c>
    </row>
    <row r="735" spans="1:6" x14ac:dyDescent="0.25">
      <c r="A735" s="5">
        <v>1112</v>
      </c>
      <c r="B735" s="5">
        <v>734</v>
      </c>
      <c r="C735" s="5">
        <v>1086</v>
      </c>
      <c r="D735" t="s">
        <v>4110</v>
      </c>
      <c r="E735" t="s">
        <v>4254</v>
      </c>
      <c r="F735" t="s">
        <v>4225</v>
      </c>
    </row>
    <row r="736" spans="1:6" x14ac:dyDescent="0.25">
      <c r="A736" s="5">
        <v>1113</v>
      </c>
      <c r="B736" s="5">
        <v>735</v>
      </c>
      <c r="C736" s="5">
        <v>1086</v>
      </c>
      <c r="D736" t="s">
        <v>4111</v>
      </c>
      <c r="E736" t="s">
        <v>4255</v>
      </c>
      <c r="F736" t="s">
        <v>4226</v>
      </c>
    </row>
    <row r="737" spans="1:6" x14ac:dyDescent="0.25">
      <c r="A737" s="5">
        <v>1114</v>
      </c>
      <c r="B737" s="5">
        <v>736</v>
      </c>
      <c r="C737" s="5">
        <v>1086</v>
      </c>
      <c r="D737" t="s">
        <v>4112</v>
      </c>
      <c r="E737" t="s">
        <v>4256</v>
      </c>
      <c r="F737" t="s">
        <v>4227</v>
      </c>
    </row>
    <row r="738" spans="1:6" x14ac:dyDescent="0.25">
      <c r="A738" s="5">
        <v>1115</v>
      </c>
      <c r="B738" s="5">
        <v>737</v>
      </c>
      <c r="C738" s="5">
        <v>1086</v>
      </c>
      <c r="D738" t="s">
        <v>4113</v>
      </c>
      <c r="E738" t="s">
        <v>4257</v>
      </c>
      <c r="F738" t="s">
        <v>4228</v>
      </c>
    </row>
    <row r="739" spans="1:6" x14ac:dyDescent="0.25">
      <c r="A739" s="5">
        <v>1116</v>
      </c>
      <c r="B739" s="5">
        <v>738</v>
      </c>
      <c r="C739" s="5">
        <v>1116</v>
      </c>
      <c r="D739" t="s">
        <v>4114</v>
      </c>
      <c r="E739" t="s">
        <v>4114</v>
      </c>
      <c r="F739" t="s">
        <v>4114</v>
      </c>
    </row>
    <row r="740" spans="1:6" x14ac:dyDescent="0.25">
      <c r="A740" s="5">
        <v>1117</v>
      </c>
      <c r="B740" s="5">
        <v>739</v>
      </c>
      <c r="C740" s="5">
        <v>1086</v>
      </c>
      <c r="D740" t="s">
        <v>4115</v>
      </c>
      <c r="E740" t="s">
        <v>4258</v>
      </c>
      <c r="F740" t="s">
        <v>4229</v>
      </c>
    </row>
    <row r="741" spans="1:6" x14ac:dyDescent="0.25">
      <c r="A741" s="5">
        <v>1118</v>
      </c>
      <c r="B741" s="5">
        <v>740</v>
      </c>
      <c r="C741" s="5">
        <v>1086</v>
      </c>
      <c r="D741" t="s">
        <v>4116</v>
      </c>
      <c r="E741" t="s">
        <v>4259</v>
      </c>
      <c r="F741" t="s">
        <v>4230</v>
      </c>
    </row>
    <row r="742" spans="1:6" x14ac:dyDescent="0.25">
      <c r="A742" s="5">
        <v>1119</v>
      </c>
      <c r="B742" s="5">
        <v>741</v>
      </c>
      <c r="C742" s="5">
        <v>1086</v>
      </c>
      <c r="D742" t="s">
        <v>4117</v>
      </c>
      <c r="E742" t="s">
        <v>4260</v>
      </c>
      <c r="F742" t="s">
        <v>4231</v>
      </c>
    </row>
    <row r="743" spans="1:6" x14ac:dyDescent="0.25">
      <c r="A743" s="5">
        <v>1120</v>
      </c>
      <c r="B743" s="5">
        <v>742</v>
      </c>
      <c r="C743" s="5">
        <v>1086</v>
      </c>
      <c r="D743" t="s">
        <v>4118</v>
      </c>
      <c r="E743" t="s">
        <v>4261</v>
      </c>
      <c r="F743" t="s">
        <v>4232</v>
      </c>
    </row>
    <row r="744" spans="1:6" x14ac:dyDescent="0.25">
      <c r="A744" s="5">
        <v>1121</v>
      </c>
      <c r="B744" s="5">
        <v>743</v>
      </c>
      <c r="C744" s="5">
        <v>1086</v>
      </c>
      <c r="D744" t="s">
        <v>2545</v>
      </c>
      <c r="E744" t="s">
        <v>2532</v>
      </c>
      <c r="F744" t="s">
        <v>4233</v>
      </c>
    </row>
    <row r="745" spans="1:6" x14ac:dyDescent="0.25">
      <c r="A745" s="5">
        <v>1125</v>
      </c>
      <c r="B745" s="5">
        <v>744</v>
      </c>
      <c r="C745" s="5">
        <v>101</v>
      </c>
      <c r="D745" t="s">
        <v>1279</v>
      </c>
      <c r="E745" t="s">
        <v>784</v>
      </c>
      <c r="F745" t="s">
        <v>3245</v>
      </c>
    </row>
    <row r="746" spans="1:6" x14ac:dyDescent="0.25">
      <c r="A746" s="5">
        <v>1126</v>
      </c>
      <c r="B746" s="5">
        <v>745</v>
      </c>
      <c r="C746" s="5">
        <v>888</v>
      </c>
      <c r="D746" t="s">
        <v>858</v>
      </c>
      <c r="E746" t="s">
        <v>788</v>
      </c>
      <c r="F746" t="s">
        <v>3602</v>
      </c>
    </row>
    <row r="747" spans="1:6" x14ac:dyDescent="0.25">
      <c r="A747" s="5">
        <v>1128</v>
      </c>
      <c r="B747" s="5">
        <v>746</v>
      </c>
      <c r="C747" s="5">
        <v>1086</v>
      </c>
      <c r="D747" t="s">
        <v>4119</v>
      </c>
      <c r="E747" t="s">
        <v>4201</v>
      </c>
      <c r="F747" t="s">
        <v>4149</v>
      </c>
    </row>
    <row r="748" spans="1:6" x14ac:dyDescent="0.25">
      <c r="A748" s="5">
        <v>1129</v>
      </c>
      <c r="B748" s="5">
        <v>747</v>
      </c>
      <c r="C748" s="5">
        <v>1086</v>
      </c>
      <c r="D748" t="s">
        <v>4120</v>
      </c>
      <c r="E748" t="s">
        <v>4204</v>
      </c>
      <c r="F748" t="s">
        <v>4152</v>
      </c>
    </row>
    <row r="749" spans="1:6" x14ac:dyDescent="0.25">
      <c r="A749" s="5">
        <v>1130</v>
      </c>
      <c r="B749" s="5">
        <v>748</v>
      </c>
      <c r="C749" s="5">
        <v>1130</v>
      </c>
      <c r="D749" t="s">
        <v>4121</v>
      </c>
      <c r="E749" t="s">
        <v>4205</v>
      </c>
      <c r="F749" t="s">
        <v>4153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2594</v>
      </c>
      <c r="B1" s="6" t="s">
        <v>2595</v>
      </c>
      <c r="C1" s="1" t="s">
        <v>2596</v>
      </c>
      <c r="D1" s="1" t="s">
        <v>2615</v>
      </c>
      <c r="E1" s="1" t="s">
        <v>2616</v>
      </c>
      <c r="F1" s="6" t="s">
        <v>139</v>
      </c>
      <c r="G1" s="3" t="s">
        <v>148</v>
      </c>
      <c r="H1" s="3" t="s">
        <v>2885</v>
      </c>
      <c r="I1" s="3" t="s">
        <v>2886</v>
      </c>
      <c r="J1" s="3" t="s">
        <v>2887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2889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2890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2891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2627</v>
      </c>
      <c r="D5" t="s">
        <v>159</v>
      </c>
      <c r="E5" t="s">
        <v>2892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2893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2894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2895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2896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2897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2898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2899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2900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2901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2902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2903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2904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2905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2906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2907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2908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2909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2910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2911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2912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9"/>
  <sheetViews>
    <sheetView workbookViewId="0">
      <pane xSplit="5" ySplit="1" topLeftCell="I358" activePane="bottomRight" state="frozen"/>
      <selection pane="topRight" activeCell="F1" sqref="F1"/>
      <selection pane="bottomLeft" activeCell="A2" sqref="A2"/>
      <selection pane="bottomRight" activeCell="L389" sqref="L389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2469</v>
      </c>
      <c r="B1" s="6" t="s">
        <v>2594</v>
      </c>
      <c r="C1" s="6" t="s">
        <v>2595</v>
      </c>
      <c r="D1" s="1" t="s">
        <v>2596</v>
      </c>
      <c r="E1" s="1" t="s">
        <v>2615</v>
      </c>
      <c r="F1" s="1" t="s">
        <v>3247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2888</v>
      </c>
      <c r="L1" s="6" t="s">
        <v>2599</v>
      </c>
      <c r="M1" s="1" t="s">
        <v>2593</v>
      </c>
      <c r="N1" s="1" t="s">
        <v>2597</v>
      </c>
      <c r="O1" s="1" t="s">
        <v>2598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204</v>
      </c>
      <c r="B196" s="5">
        <v>6</v>
      </c>
      <c r="C196" s="5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3">
        <f>VLOOKUP(B196,'ESO map constants'!$A$2:$F$999,6,FALSE)</f>
        <v>92</v>
      </c>
      <c r="H196" s="3">
        <f>VLOOKUP(G196,'ESO zone constants'!$A$3:$B$9999,2,FALSE)</f>
        <v>14</v>
      </c>
      <c r="I196" s="3" t="str">
        <f>VLOOKUP(G196,'ESO zone constants'!$A$3:$F$999,4,FALSE)</f>
        <v>Bangkorai</v>
      </c>
      <c r="J196" s="3" t="str">
        <f>VLOOKUP(G196,'ESO zone constants'!$A$3:$F$999,5,FALSE)</f>
        <v>Bangkorai</v>
      </c>
      <c r="K196" s="3" t="str">
        <f>VLOOKUP(G196,'ESO zone constants'!$A$3:$F$999,6,FALSE)</f>
        <v>Bangkoraï</v>
      </c>
      <c r="L196" s="5">
        <v>1</v>
      </c>
      <c r="M196" t="str">
        <f>VLOOKUP(A196,'ESO wayshrine names'!$A$2:$D$999,2,FALSE)</f>
        <v>Der Wegschrein östlich von Immerfort</v>
      </c>
      <c r="N196" t="str">
        <f>VLOOKUP(A196,'ESO wayshrine names'!$A$2:$D$999,3,FALSE)</f>
        <v>Eastern Evermore Wayshrine</v>
      </c>
      <c r="O196" t="str">
        <f>VLOOKUP(A196,'ESO wayshrine names'!$A$2:$D$999,4,FALSE)</f>
        <v>L’oratoire oriental d'Abondance</v>
      </c>
    </row>
    <row r="197" spans="1:15" x14ac:dyDescent="0.25">
      <c r="A197" s="13">
        <v>205</v>
      </c>
      <c r="B197" s="5">
        <v>10</v>
      </c>
      <c r="C197" s="5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3">
        <f>VLOOKUP(B197,'ESO map constants'!$A$2:$F$999,6,FALSE)</f>
        <v>57</v>
      </c>
      <c r="H197" s="3">
        <f>VLOOKUP(G197,'ESO zone constants'!$A$3:$B$9999,2,FALSE)</f>
        <v>10</v>
      </c>
      <c r="I197" s="3" t="str">
        <f>VLOOKUP(G197,'ESO zone constants'!$A$3:$F$999,4,FALSE)</f>
        <v>Deshaan</v>
      </c>
      <c r="J197" s="3" t="str">
        <f>VLOOKUP(G197,'ESO zone constants'!$A$3:$F$999,5,FALSE)</f>
        <v>Deshaan</v>
      </c>
      <c r="K197" s="3" t="str">
        <f>VLOOKUP(G197,'ESO zone constants'!$A$3:$F$999,6,FALSE)</f>
        <v>Deshaan</v>
      </c>
      <c r="L197" s="5">
        <v>1</v>
      </c>
      <c r="M197" t="str">
        <f>VLOOKUP(A197,'ESO wayshrine names'!$A$2:$D$999,2,FALSE)</f>
        <v>Der Wegschrein von Shad Astula</v>
      </c>
      <c r="N197" t="str">
        <f>VLOOKUP(A197,'ESO wayshrine names'!$A$2:$D$999,3,FALSE)</f>
        <v>Shad Astula Wayshrine</v>
      </c>
      <c r="O197" t="str">
        <f>VLOOKUP(A197,'ESO wayshrine names'!$A$2:$D$999,4,FALSE)</f>
        <v>L’oratoire de Shad Astula</v>
      </c>
    </row>
    <row r="198" spans="1:15" x14ac:dyDescent="0.25">
      <c r="A198" s="13">
        <v>206</v>
      </c>
      <c r="B198" s="5">
        <v>6</v>
      </c>
      <c r="C198" s="5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3">
        <f>VLOOKUP(B198,'ESO map constants'!$A$2:$F$999,6,FALSE)</f>
        <v>92</v>
      </c>
      <c r="H198" s="3">
        <f>VLOOKUP(G198,'ESO zone constants'!$A$3:$B$9999,2,FALSE)</f>
        <v>14</v>
      </c>
      <c r="I198" s="3" t="str">
        <f>VLOOKUP(G198,'ESO zone constants'!$A$3:$F$999,4,FALSE)</f>
        <v>Bangkorai</v>
      </c>
      <c r="J198" s="3" t="str">
        <f>VLOOKUP(G198,'ESO zone constants'!$A$3:$F$999,5,FALSE)</f>
        <v>Bangkorai</v>
      </c>
      <c r="K198" s="3" t="str">
        <f>VLOOKUP(G198,'ESO zone constants'!$A$3:$F$999,6,FALSE)</f>
        <v>Bangkoraï</v>
      </c>
      <c r="L198" s="5">
        <v>1</v>
      </c>
      <c r="M198" t="str">
        <f>VLOOKUP(A198,'ESO wayshrine names'!$A$2:$D$999,2,FALSE)</f>
        <v>Der Wegschrein des Liestsees</v>
      </c>
      <c r="N198" t="str">
        <f>VLOOKUP(A198,'ESO wayshrine names'!$A$2:$D$999,3,FALSE)</f>
        <v>Halcyon Lake Wayshrine</v>
      </c>
      <c r="O198" t="str">
        <f>VLOOKUP(A198,'ESO wayshrine names'!$A$2:$D$999,4,FALSE)</f>
        <v>L’oratoire du lac Halcyon</v>
      </c>
    </row>
    <row r="199" spans="1:15" x14ac:dyDescent="0.25">
      <c r="A199" s="13">
        <v>207</v>
      </c>
      <c r="B199" s="5">
        <v>7</v>
      </c>
      <c r="C199" s="5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3">
        <f>VLOOKUP(B199,'ESO map constants'!$A$2:$F$999,6,FALSE)</f>
        <v>383</v>
      </c>
      <c r="H199" s="3">
        <f>VLOOKUP(G199,'ESO zone constants'!$A$3:$B$9999,2,FALSE)</f>
        <v>180</v>
      </c>
      <c r="I199" s="3" t="str">
        <f>VLOOKUP(G199,'ESO zone constants'!$A$3:$F$999,4,FALSE)</f>
        <v>Grahtwald</v>
      </c>
      <c r="J199" s="3" t="str">
        <f>VLOOKUP(G199,'ESO zone constants'!$A$3:$F$999,5,FALSE)</f>
        <v>Grahtwood</v>
      </c>
      <c r="K199" s="3" t="str">
        <f>VLOOKUP(G199,'ESO zone constants'!$A$3:$F$999,6,FALSE)</f>
        <v>Le bois de Graht</v>
      </c>
      <c r="L199" s="5">
        <v>1</v>
      </c>
      <c r="M199" t="str">
        <f>VLOOKUP(A199,'ESO wayshrine names'!$A$2:$D$999,2,FALSE)</f>
        <v>Der Wegschrein des Grauen Morasts</v>
      </c>
      <c r="N199" t="str">
        <f>VLOOKUP(A199,'ESO wayshrine names'!$A$2:$D$999,3,FALSE)</f>
        <v>Gray Mire Wayshrine</v>
      </c>
      <c r="O199" t="str">
        <f>VLOOKUP(A199,'ESO wayshrine names'!$A$2:$D$999,4,FALSE)</f>
        <v>L’oratoire du bourbier gris</v>
      </c>
    </row>
    <row r="200" spans="1:15" x14ac:dyDescent="0.25">
      <c r="A200" s="13">
        <v>208</v>
      </c>
      <c r="B200" s="5">
        <v>3</v>
      </c>
      <c r="C200" s="5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3">
        <f>VLOOKUP(B200,'ESO map constants'!$A$2:$F$999,6,FALSE)</f>
        <v>20</v>
      </c>
      <c r="H200" s="3">
        <f>VLOOKUP(G200,'ESO zone constants'!$A$3:$B$9999,2,FALSE)</f>
        <v>5</v>
      </c>
      <c r="I200" s="3" t="str">
        <f>VLOOKUP(G200,'ESO zone constants'!$A$3:$F$999,4,FALSE)</f>
        <v>Kluftspitze</v>
      </c>
      <c r="J200" s="3" t="str">
        <f>VLOOKUP(G200,'ESO zone constants'!$A$3:$F$999,5,FALSE)</f>
        <v>Rivenspire</v>
      </c>
      <c r="K200" s="3" t="str">
        <f>VLOOKUP(G200,'ESO zone constants'!$A$3:$F$999,6,FALSE)</f>
        <v>Fendretour</v>
      </c>
      <c r="L200" s="5">
        <v>1</v>
      </c>
      <c r="M200" t="str">
        <f>VLOOKUP(A200,'ESO wayshrine names'!$A$2:$D$999,2,FALSE)</f>
        <v>Der Wegschrein des Verhüllten Passes</v>
      </c>
      <c r="N200" t="str">
        <f>VLOOKUP(A200,'ESO wayshrine names'!$A$2:$D$999,3,FALSE)</f>
        <v>Shrouded Pass Wayshrine</v>
      </c>
      <c r="O200" t="str">
        <f>VLOOKUP(A200,'ESO wayshrine names'!$A$2:$D$999,4,FALSE)</f>
        <v>L’oratoire du col voilé</v>
      </c>
    </row>
    <row r="201" spans="1:15" x14ac:dyDescent="0.25">
      <c r="A201" s="13">
        <v>209</v>
      </c>
      <c r="G201" s="3" t="e">
        <f>VLOOKUP(B201,'ESO map constants'!$A$2:$F$999,6,FALSE)</f>
        <v>#N/A</v>
      </c>
      <c r="H201" s="3" t="e">
        <f>VLOOKUP(G201,'ESO zone constants'!$A$3:$B$9999,2,FALSE)</f>
        <v>#N/A</v>
      </c>
      <c r="I201" s="3" t="e">
        <f>VLOOKUP(G201,'ESO zone constants'!$A$3:$F$999,4,FALSE)</f>
        <v>#N/A</v>
      </c>
      <c r="J201" s="3" t="e">
        <f>VLOOKUP(G201,'ESO zone constants'!$A$3:$F$999,5,FALSE)</f>
        <v>#N/A</v>
      </c>
      <c r="K201" s="3" t="e">
        <f>VLOOKUP(G201,'ESO zone constants'!$A$3:$F$999,6,FALSE)</f>
        <v>#N/A</v>
      </c>
      <c r="M201">
        <f>VLOOKUP(A201,'ESO wayshrine names'!$A$2:$D$999,2,FALSE)</f>
        <v>0</v>
      </c>
      <c r="N201">
        <f>VLOOKUP(A201,'ESO wayshrine names'!$A$2:$D$999,3,FALSE)</f>
        <v>0</v>
      </c>
      <c r="O201">
        <f>VLOOKUP(A201,'ESO wayshrine names'!$A$2:$D$999,4,FALSE)</f>
        <v>0</v>
      </c>
    </row>
    <row r="202" spans="1:15" x14ac:dyDescent="0.25">
      <c r="A202" s="13">
        <v>210</v>
      </c>
      <c r="B202" s="5">
        <v>2</v>
      </c>
      <c r="C202" s="5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3">
        <f>VLOOKUP(B202,'ESO map constants'!$A$2:$F$999,6,FALSE)</f>
        <v>3</v>
      </c>
      <c r="H202" s="3">
        <f>VLOOKUP(G202,'ESO zone constants'!$A$3:$B$9999,2,FALSE)</f>
        <v>2</v>
      </c>
      <c r="I202" s="3" t="str">
        <f>VLOOKUP(G202,'ESO zone constants'!$A$3:$F$999,4,FALSE)</f>
        <v>Glenumbra</v>
      </c>
      <c r="J202" s="3" t="str">
        <f>VLOOKUP(G202,'ESO zone constants'!$A$3:$F$999,5,FALSE)</f>
        <v>Glenumbra</v>
      </c>
      <c r="K202" s="3" t="str">
        <f>VLOOKUP(G202,'ESO zone constants'!$A$3:$F$999,6,FALSE)</f>
        <v>La Glénumbrie</v>
      </c>
      <c r="L202" s="5">
        <v>1</v>
      </c>
      <c r="M202" t="str">
        <f>VLOOKUP(A202,'ESO wayshrine names'!$A$2:$D$999,2,FALSE)</f>
        <v>Die Zuflucht</v>
      </c>
      <c r="N202" t="str">
        <f>VLOOKUP(A202,'ESO wayshrine names'!$A$2:$D$999,3,FALSE)</f>
        <v>The Harborage</v>
      </c>
      <c r="O202" t="str">
        <f>VLOOKUP(A202,'ESO wayshrine names'!$A$2:$D$999,4,FALSE)</f>
        <v>Le port</v>
      </c>
    </row>
    <row r="203" spans="1:15" x14ac:dyDescent="0.25">
      <c r="A203" s="13">
        <v>211</v>
      </c>
      <c r="B203" s="5">
        <v>15</v>
      </c>
      <c r="C203" s="5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3">
        <f>VLOOKUP(B203,'ESO map constants'!$A$2:$F$999,6,FALSE)</f>
        <v>381</v>
      </c>
      <c r="H203" s="3">
        <f>VLOOKUP(G203,'ESO zone constants'!$A$3:$B$9999,2,FALSE)</f>
        <v>178</v>
      </c>
      <c r="I203" s="3" t="str">
        <f>VLOOKUP(G203,'ESO zone constants'!$A$3:$F$999,4,FALSE)</f>
        <v>Auridon</v>
      </c>
      <c r="J203" s="3" t="str">
        <f>VLOOKUP(G203,'ESO zone constants'!$A$3:$F$999,5,FALSE)</f>
        <v>Auridon</v>
      </c>
      <c r="K203" s="3" t="str">
        <f>VLOOKUP(G203,'ESO zone constants'!$A$3:$F$999,6,FALSE)</f>
        <v>Auridia</v>
      </c>
      <c r="L203" s="5">
        <v>1</v>
      </c>
      <c r="M203" t="str">
        <f>VLOOKUP(A203,'ESO wayshrine names'!$A$2:$D$999,2,FALSE)</f>
        <v>Die Zuflucht</v>
      </c>
      <c r="N203" t="str">
        <f>VLOOKUP(A203,'ESO wayshrine names'!$A$2:$D$999,3,FALSE)</f>
        <v>The Harborage</v>
      </c>
      <c r="O203" t="str">
        <f>VLOOKUP(A203,'ESO wayshrine names'!$A$2:$D$999,4,FALSE)</f>
        <v>Le port</v>
      </c>
    </row>
    <row r="204" spans="1:15" x14ac:dyDescent="0.25">
      <c r="A204" s="13">
        <v>212</v>
      </c>
      <c r="B204" s="5">
        <v>11</v>
      </c>
      <c r="C204" s="5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3">
        <f>VLOOKUP(B204,'ESO map constants'!$A$2:$F$999,6,FALSE)</f>
        <v>41</v>
      </c>
      <c r="H204" s="3">
        <f>VLOOKUP(G204,'ESO zone constants'!$A$3:$B$9999,2,FALSE)</f>
        <v>9</v>
      </c>
      <c r="I204" s="3" t="str">
        <f>VLOOKUP(G204,'ESO zone constants'!$A$3:$F$999,4,FALSE)</f>
        <v>Steinfälle</v>
      </c>
      <c r="J204" s="3" t="str">
        <f>VLOOKUP(G204,'ESO zone constants'!$A$3:$F$999,5,FALSE)</f>
        <v>Stonefalls</v>
      </c>
      <c r="K204" s="3" t="str">
        <f>VLOOKUP(G204,'ESO zone constants'!$A$3:$F$999,6,FALSE)</f>
        <v>Les Éboulis</v>
      </c>
      <c r="L204" s="5">
        <v>1</v>
      </c>
      <c r="M204" t="str">
        <f>VLOOKUP(A204,'ESO wayshrine names'!$A$2:$D$999,2,FALSE)</f>
        <v>Die Zuflucht</v>
      </c>
      <c r="N204" t="str">
        <f>VLOOKUP(A204,'ESO wayshrine names'!$A$2:$D$999,3,FALSE)</f>
        <v>The Harborage</v>
      </c>
      <c r="O204" t="str">
        <f>VLOOKUP(A204,'ESO wayshrine names'!$A$2:$D$999,4,FALSE)</f>
        <v>Le port</v>
      </c>
    </row>
    <row r="205" spans="1:15" x14ac:dyDescent="0.25">
      <c r="A205" s="13">
        <v>213</v>
      </c>
      <c r="B205" s="5">
        <v>7</v>
      </c>
      <c r="C205" s="5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3">
        <f>VLOOKUP(B205,'ESO map constants'!$A$2:$F$999,6,FALSE)</f>
        <v>383</v>
      </c>
      <c r="H205" s="3">
        <f>VLOOKUP(G205,'ESO zone constants'!$A$3:$B$9999,2,FALSE)</f>
        <v>180</v>
      </c>
      <c r="I205" s="3" t="str">
        <f>VLOOKUP(G205,'ESO zone constants'!$A$3:$F$999,4,FALSE)</f>
        <v>Grahtwald</v>
      </c>
      <c r="J205" s="3" t="str">
        <f>VLOOKUP(G205,'ESO zone constants'!$A$3:$F$999,5,FALSE)</f>
        <v>Grahtwood</v>
      </c>
      <c r="K205" s="3" t="str">
        <f>VLOOKUP(G205,'ESO zone constants'!$A$3:$F$999,6,FALSE)</f>
        <v>Le bois de Graht</v>
      </c>
      <c r="L205" s="5">
        <v>1</v>
      </c>
      <c r="M205" t="str">
        <f>VLOOKUP(A205,'ESO wayshrine names'!$A$2:$D$999,2,FALSE)</f>
        <v>Der Wegschrein der Falinesti-Winterstätte</v>
      </c>
      <c r="N205" t="str">
        <f>VLOOKUP(A205,'ESO wayshrine names'!$A$2:$D$999,3,FALSE)</f>
        <v>Falinesti Winter Wayshrine</v>
      </c>
      <c r="O205" t="str">
        <f>VLOOKUP(A205,'ESO wayshrine names'!$A$2:$D$999,4,FALSE)</f>
        <v>L’oratoire du site hivernal de Falinesti</v>
      </c>
    </row>
    <row r="206" spans="1:15" x14ac:dyDescent="0.25">
      <c r="A206" s="13">
        <v>214</v>
      </c>
      <c r="B206" s="5">
        <v>7</v>
      </c>
      <c r="C206" s="5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3">
        <f>VLOOKUP(B206,'ESO map constants'!$A$2:$F$999,6,FALSE)</f>
        <v>383</v>
      </c>
      <c r="H206" s="3">
        <f>VLOOKUP(G206,'ESO zone constants'!$A$3:$B$9999,2,FALSE)</f>
        <v>180</v>
      </c>
      <c r="I206" s="3" t="str">
        <f>VLOOKUP(G206,'ESO zone constants'!$A$3:$F$999,4,FALSE)</f>
        <v>Grahtwald</v>
      </c>
      <c r="J206" s="3" t="str">
        <f>VLOOKUP(G206,'ESO zone constants'!$A$3:$F$999,5,FALSE)</f>
        <v>Grahtwood</v>
      </c>
      <c r="K206" s="3" t="str">
        <f>VLOOKUP(G206,'ESO zone constants'!$A$3:$F$999,6,FALSE)</f>
        <v>Le bois de Graht</v>
      </c>
      <c r="L206" s="5">
        <v>1</v>
      </c>
      <c r="M206" t="str">
        <f>VLOOKUP(A206,'ESO wayshrine names'!$A$2:$D$999,2,FALSE)</f>
        <v>Der Wegschrein von Eldenwurz</v>
      </c>
      <c r="N206" t="str">
        <f>VLOOKUP(A206,'ESO wayshrine names'!$A$2:$D$999,3,FALSE)</f>
        <v>Elden Root Wayshrine</v>
      </c>
      <c r="O206" t="str">
        <f>VLOOKUP(A206,'ESO wayshrine names'!$A$2:$D$999,4,FALSE)</f>
        <v>L’oratoire de Faneracine</v>
      </c>
    </row>
    <row r="207" spans="1:15" x14ac:dyDescent="0.25">
      <c r="A207" s="13">
        <v>216</v>
      </c>
      <c r="B207" s="5">
        <v>2</v>
      </c>
      <c r="C207" s="5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3">
        <f>VLOOKUP(B207,'ESO map constants'!$A$2:$F$999,6,FALSE)</f>
        <v>3</v>
      </c>
      <c r="H207" s="3">
        <f>VLOOKUP(G207,'ESO zone constants'!$A$3:$B$9999,2,FALSE)</f>
        <v>2</v>
      </c>
      <c r="I207" s="3" t="str">
        <f>VLOOKUP(G207,'ESO zone constants'!$A$3:$F$999,4,FALSE)</f>
        <v>Glenumbra</v>
      </c>
      <c r="J207" s="3" t="str">
        <f>VLOOKUP(G207,'ESO zone constants'!$A$3:$F$999,5,FALSE)</f>
        <v>Glenumbra</v>
      </c>
      <c r="K207" s="3" t="str">
        <f>VLOOKUP(G207,'ESO zone constants'!$A$3:$F$999,6,FALSE)</f>
        <v>La Glénumbrie</v>
      </c>
      <c r="L207" s="5">
        <v>1</v>
      </c>
      <c r="M207" t="str">
        <f>VLOOKUP(A207,'ESO wayshrine names'!$A$2:$D$999,2,FALSE)</f>
        <v>Der Wegschrein des Vettelfenns</v>
      </c>
      <c r="N207" t="str">
        <f>VLOOKUP(A207,'ESO wayshrine names'!$A$2:$D$999,3,FALSE)</f>
        <v>Hag Fen Wayshrine</v>
      </c>
      <c r="O207" t="str">
        <f>VLOOKUP(A207,'ESO wayshrine names'!$A$2:$D$999,4,FALSE)</f>
        <v>L’oratoire du marais aux harfreuses</v>
      </c>
    </row>
    <row r="208" spans="1:15" x14ac:dyDescent="0.25">
      <c r="A208" s="13">
        <v>217</v>
      </c>
      <c r="B208" s="5">
        <v>25</v>
      </c>
      <c r="C208" s="5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3">
        <f>VLOOKUP(B208,'ESO map constants'!$A$2:$F$999,6,FALSE)</f>
        <v>888</v>
      </c>
      <c r="H208" s="3">
        <f>VLOOKUP(G208,'ESO zone constants'!$A$3:$B$9999,2,FALSE)</f>
        <v>531</v>
      </c>
      <c r="I208" s="3" t="str">
        <f>VLOOKUP(G208,'ESO zone constants'!$A$3:$F$999,4,FALSE)</f>
        <v>Kargstein</v>
      </c>
      <c r="J208" s="3" t="str">
        <f>VLOOKUP(G208,'ESO zone constants'!$A$3:$F$999,5,FALSE)</f>
        <v>Craglorn</v>
      </c>
      <c r="K208" s="3" t="str">
        <f>VLOOKUP(G208,'ESO zone constants'!$A$3:$F$999,6,FALSE)</f>
        <v>Raidelorn</v>
      </c>
      <c r="L208" s="5">
        <v>1</v>
      </c>
      <c r="M208" t="str">
        <f>VLOOKUP(A208,'ESO wayshrine names'!$A$2:$D$999,2,FALSE)</f>
        <v>Der Wegschrein des Archivs des Suchers</v>
      </c>
      <c r="N208" t="str">
        <f>VLOOKUP(A208,'ESO wayshrine names'!$A$2:$D$999,3,FALSE)</f>
        <v>Seeker's Archive Wayshrine</v>
      </c>
      <c r="O208" t="str">
        <f>VLOOKUP(A208,'ESO wayshrine names'!$A$2:$D$999,4,FALSE)</f>
        <v>L’oratoire de l'Archive des Sourciers</v>
      </c>
    </row>
    <row r="209" spans="1:15" x14ac:dyDescent="0.25">
      <c r="A209" s="13">
        <v>218</v>
      </c>
      <c r="B209" s="5">
        <v>25</v>
      </c>
      <c r="C209" s="5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3">
        <f>VLOOKUP(B209,'ESO map constants'!$A$2:$F$999,6,FALSE)</f>
        <v>888</v>
      </c>
      <c r="H209" s="3">
        <f>VLOOKUP(G209,'ESO zone constants'!$A$3:$B$9999,2,FALSE)</f>
        <v>531</v>
      </c>
      <c r="I209" s="3" t="str">
        <f>VLOOKUP(G209,'ESO zone constants'!$A$3:$F$999,4,FALSE)</f>
        <v>Kargstein</v>
      </c>
      <c r="J209" s="3" t="str">
        <f>VLOOKUP(G209,'ESO zone constants'!$A$3:$F$999,5,FALSE)</f>
        <v>Craglorn</v>
      </c>
      <c r="K209" s="3" t="str">
        <f>VLOOKUP(G209,'ESO zone constants'!$A$3:$F$999,6,FALSE)</f>
        <v>Raidelorn</v>
      </c>
      <c r="L209" s="5">
        <v>1</v>
      </c>
      <c r="M209" t="str">
        <f>VLOOKUP(A209,'ESO wayshrine names'!$A$2:$D$999,2,FALSE)</f>
        <v>Der Wegschrein von Shadas Träne</v>
      </c>
      <c r="N209" t="str">
        <f>VLOOKUP(A209,'ESO wayshrine names'!$A$2:$D$999,3,FALSE)</f>
        <v>Shada's Tear Wayshrine</v>
      </c>
      <c r="O209" t="str">
        <f>VLOOKUP(A209,'ESO wayshrine names'!$A$2:$D$999,4,FALSE)</f>
        <v>L’oratoire de la larme de Shada</v>
      </c>
    </row>
    <row r="210" spans="1:15" x14ac:dyDescent="0.25">
      <c r="A210" s="13">
        <v>219</v>
      </c>
      <c r="B210" s="5">
        <v>25</v>
      </c>
      <c r="C210" s="5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3">
        <f>VLOOKUP(B210,'ESO map constants'!$A$2:$F$999,6,FALSE)</f>
        <v>888</v>
      </c>
      <c r="H210" s="3">
        <f>VLOOKUP(G210,'ESO zone constants'!$A$3:$B$9999,2,FALSE)</f>
        <v>531</v>
      </c>
      <c r="I210" s="3" t="str">
        <f>VLOOKUP(G210,'ESO zone constants'!$A$3:$F$999,4,FALSE)</f>
        <v>Kargstein</v>
      </c>
      <c r="J210" s="3" t="str">
        <f>VLOOKUP(G210,'ESO zone constants'!$A$3:$F$999,5,FALSE)</f>
        <v>Craglorn</v>
      </c>
      <c r="K210" s="3" t="str">
        <f>VLOOKUP(G210,'ESO zone constants'!$A$3:$F$999,6,FALSE)</f>
        <v>Raidelorn</v>
      </c>
      <c r="L210" s="5">
        <v>1</v>
      </c>
      <c r="M210" t="str">
        <f>VLOOKUP(A210,'ESO wayshrine names'!$A$2:$D$999,2,FALSE)</f>
        <v>Der Wegschrein des Sandigen Pfads</v>
      </c>
      <c r="N210" t="str">
        <f>VLOOKUP(A210,'ESO wayshrine names'!$A$2:$D$999,3,FALSE)</f>
        <v>Sandy Path Wayshrine</v>
      </c>
      <c r="O210" t="str">
        <f>VLOOKUP(A210,'ESO wayshrine names'!$A$2:$D$999,4,FALSE)</f>
        <v>L’oratoire du chemin sablonneux</v>
      </c>
    </row>
    <row r="211" spans="1:15" x14ac:dyDescent="0.25">
      <c r="A211" s="13">
        <v>220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von Belkarth</v>
      </c>
      <c r="N211" t="str">
        <f>VLOOKUP(A211,'ESO wayshrine names'!$A$2:$D$999,3,FALSE)</f>
        <v>Belkarth Wayshrine</v>
      </c>
      <c r="O211" t="str">
        <f>VLOOKUP(A211,'ESO wayshrine names'!$A$2:$D$999,4,FALSE)</f>
        <v>L’oratoire de Belkarth</v>
      </c>
    </row>
    <row r="212" spans="1:15" x14ac:dyDescent="0.25">
      <c r="A212" s="13">
        <v>222</v>
      </c>
      <c r="G212" s="3" t="e">
        <f>VLOOKUP(B212,'ESO map constants'!$A$2:$F$999,6,FALSE)</f>
        <v>#N/A</v>
      </c>
      <c r="H212" s="3" t="e">
        <f>VLOOKUP(G212,'ESO zone constants'!$A$3:$B$9999,2,FALSE)</f>
        <v>#N/A</v>
      </c>
      <c r="I212" s="3" t="e">
        <f>VLOOKUP(G212,'ESO zone constants'!$A$3:$F$999,4,FALSE)</f>
        <v>#N/A</v>
      </c>
      <c r="J212" s="3" t="e">
        <f>VLOOKUP(G212,'ESO zone constants'!$A$3:$F$999,5,FALSE)</f>
        <v>#N/A</v>
      </c>
      <c r="K212" s="3" t="e">
        <f>VLOOKUP(G212,'ESO zone constants'!$A$3:$F$999,6,FALSE)</f>
        <v>#N/A</v>
      </c>
      <c r="M212">
        <f>VLOOKUP(A212,'ESO wayshrine names'!$A$2:$D$999,2,FALSE)</f>
        <v>0</v>
      </c>
      <c r="N212">
        <f>VLOOKUP(A212,'ESO wayshrine names'!$A$2:$D$999,3,FALSE)</f>
        <v>0</v>
      </c>
      <c r="O212">
        <f>VLOOKUP(A212,'ESO wayshrine names'!$A$2:$D$999,4,FALSE)</f>
        <v>0</v>
      </c>
    </row>
    <row r="213" spans="1:15" x14ac:dyDescent="0.25">
      <c r="A213" s="13">
        <v>223</v>
      </c>
      <c r="G213" s="3" t="e">
        <f>VLOOKUP(B213,'ESO map constants'!$A$2:$F$999,6,FALSE)</f>
        <v>#N/A</v>
      </c>
      <c r="H213" s="3" t="e">
        <f>VLOOKUP(G213,'ESO zone constants'!$A$3:$B$9999,2,FALSE)</f>
        <v>#N/A</v>
      </c>
      <c r="I213" s="3" t="e">
        <f>VLOOKUP(G213,'ESO zone constants'!$A$3:$F$999,4,FALSE)</f>
        <v>#N/A</v>
      </c>
      <c r="J213" s="3" t="e">
        <f>VLOOKUP(G213,'ESO zone constants'!$A$3:$F$999,5,FALSE)</f>
        <v>#N/A</v>
      </c>
      <c r="K213" s="3" t="e">
        <f>VLOOKUP(G213,'ESO zone constants'!$A$3:$F$999,6,FALSE)</f>
        <v>#N/A</v>
      </c>
      <c r="M213">
        <f>VLOOKUP(A213,'ESO wayshrine names'!$A$2:$D$999,2,FALSE)</f>
        <v>0</v>
      </c>
      <c r="N213">
        <f>VLOOKUP(A213,'ESO wayshrine names'!$A$2:$D$999,3,FALSE)</f>
        <v>0</v>
      </c>
      <c r="O213">
        <f>VLOOKUP(A213,'ESO wayshrine names'!$A$2:$D$999,4,FALSE)</f>
        <v>0</v>
      </c>
    </row>
    <row r="214" spans="1:15" x14ac:dyDescent="0.25">
      <c r="A214" s="13">
        <v>224</v>
      </c>
      <c r="G214" s="3" t="e">
        <f>VLOOKUP(B214,'ESO map constants'!$A$2:$F$999,6,FALSE)</f>
        <v>#N/A</v>
      </c>
      <c r="H214" s="3" t="e">
        <f>VLOOKUP(G214,'ESO zone constants'!$A$3:$B$9999,2,FALSE)</f>
        <v>#N/A</v>
      </c>
      <c r="I214" s="3" t="e">
        <f>VLOOKUP(G214,'ESO zone constants'!$A$3:$F$999,4,FALSE)</f>
        <v>#N/A</v>
      </c>
      <c r="J214" s="3" t="e">
        <f>VLOOKUP(G214,'ESO zone constants'!$A$3:$F$999,5,FALSE)</f>
        <v>#N/A</v>
      </c>
      <c r="K214" s="3" t="e">
        <f>VLOOKUP(G214,'ESO zone constants'!$A$3:$F$999,6,FALSE)</f>
        <v>#N/A</v>
      </c>
      <c r="M214">
        <f>VLOOKUP(A214,'ESO wayshrine names'!$A$2:$D$999,2,FALSE)</f>
        <v>0</v>
      </c>
      <c r="N214">
        <f>VLOOKUP(A214,'ESO wayshrine names'!$A$2:$D$999,3,FALSE)</f>
        <v>0</v>
      </c>
      <c r="O214">
        <f>VLOOKUP(A214,'ESO wayshrine names'!$A$2:$D$999,4,FALSE)</f>
        <v>0</v>
      </c>
    </row>
    <row r="215" spans="1:15" x14ac:dyDescent="0.25">
      <c r="A215" s="13">
        <v>225</v>
      </c>
      <c r="B215" s="5">
        <v>25</v>
      </c>
      <c r="C215" s="5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3">
        <f>VLOOKUP(B215,'ESO map constants'!$A$2:$F$999,6,FALSE)</f>
        <v>888</v>
      </c>
      <c r="H215" s="3">
        <f>VLOOKUP(G215,'ESO zone constants'!$A$3:$B$9999,2,FALSE)</f>
        <v>531</v>
      </c>
      <c r="I215" s="3" t="str">
        <f>VLOOKUP(G215,'ESO zone constants'!$A$3:$F$999,4,FALSE)</f>
        <v>Kargstein</v>
      </c>
      <c r="J215" s="3" t="str">
        <f>VLOOKUP(G215,'ESO zone constants'!$A$3:$F$999,5,FALSE)</f>
        <v>Craglorn</v>
      </c>
      <c r="K215" s="3" t="str">
        <f>VLOOKUP(G215,'ESO zone constants'!$A$3:$F$999,6,FALSE)</f>
        <v>Raidelorn</v>
      </c>
      <c r="L215" s="5">
        <v>1</v>
      </c>
      <c r="M215" t="str">
        <f>VLOOKUP(A215,'ESO wayshrine names'!$A$2:$D$999,2,FALSE)</f>
        <v>Der Wegschrein der Zaubernarbe</v>
      </c>
      <c r="N215" t="str">
        <f>VLOOKUP(A215,'ESO wayshrine names'!$A$2:$D$999,3,FALSE)</f>
        <v>Spellscar Wayshrine</v>
      </c>
      <c r="O215" t="str">
        <f>VLOOKUP(A215,'ESO wayshrine names'!$A$2:$D$999,4,FALSE)</f>
        <v>L’oratoire de la Cicatrice enchantée</v>
      </c>
    </row>
    <row r="216" spans="1:15" x14ac:dyDescent="0.25">
      <c r="A216" s="13">
        <v>226</v>
      </c>
      <c r="B216" s="5">
        <v>25</v>
      </c>
      <c r="C216" s="5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3">
        <f>VLOOKUP(B216,'ESO map constants'!$A$2:$F$999,6,FALSE)</f>
        <v>888</v>
      </c>
      <c r="H216" s="3">
        <f>VLOOKUP(G216,'ESO zone constants'!$A$3:$B$9999,2,FALSE)</f>
        <v>531</v>
      </c>
      <c r="I216" s="3" t="str">
        <f>VLOOKUP(G216,'ESO zone constants'!$A$3:$F$999,4,FALSE)</f>
        <v>Kargstein</v>
      </c>
      <c r="J216" s="3" t="str">
        <f>VLOOKUP(G216,'ESO zone constants'!$A$3:$F$999,5,FALSE)</f>
        <v>Craglorn</v>
      </c>
      <c r="K216" s="3" t="str">
        <f>VLOOKUP(G216,'ESO zone constants'!$A$3:$F$999,6,FALSE)</f>
        <v>Raidelorn</v>
      </c>
      <c r="L216" s="5">
        <v>1</v>
      </c>
      <c r="M216" t="str">
        <f>VLOOKUP(A216,'ESO wayshrine names'!$A$2:$D$999,2,FALSE)</f>
        <v>Der Wegschrein von Bergblick</v>
      </c>
      <c r="N216" t="str">
        <f>VLOOKUP(A216,'ESO wayshrine names'!$A$2:$D$999,3,FALSE)</f>
        <v>Mountain Overlook Wayshrine</v>
      </c>
      <c r="O216" t="str">
        <f>VLOOKUP(A216,'ESO wayshrine names'!$A$2:$D$999,4,FALSE)</f>
        <v>L’oratoire du panorama montagneux</v>
      </c>
    </row>
    <row r="217" spans="1:15" x14ac:dyDescent="0.25">
      <c r="A217" s="13">
        <v>227</v>
      </c>
      <c r="B217" s="5">
        <v>25</v>
      </c>
      <c r="C217" s="5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3">
        <f>VLOOKUP(B217,'ESO map constants'!$A$2:$F$999,6,FALSE)</f>
        <v>888</v>
      </c>
      <c r="H217" s="3">
        <f>VLOOKUP(G217,'ESO zone constants'!$A$3:$B$9999,2,FALSE)</f>
        <v>531</v>
      </c>
      <c r="I217" s="3" t="str">
        <f>VLOOKUP(G217,'ESO zone constants'!$A$3:$F$999,4,FALSE)</f>
        <v>Kargstein</v>
      </c>
      <c r="J217" s="3" t="str">
        <f>VLOOKUP(G217,'ESO zone constants'!$A$3:$F$999,5,FALSE)</f>
        <v>Craglorn</v>
      </c>
      <c r="K217" s="3" t="str">
        <f>VLOOKUP(G217,'ESO zone constants'!$A$3:$F$999,6,FALSE)</f>
        <v>Raidelorn</v>
      </c>
      <c r="L217" s="5">
        <v>1</v>
      </c>
      <c r="M217" t="str">
        <f>VLOOKUP(A217,'ESO wayshrine names'!$A$2:$D$999,2,FALSE)</f>
        <v>Der Wegschrein von Inazzurs Grund</v>
      </c>
      <c r="N217" t="str">
        <f>VLOOKUP(A217,'ESO wayshrine names'!$A$2:$D$999,3,FALSE)</f>
        <v>Inazzur's Hold Wayshrine</v>
      </c>
      <c r="O217" t="str">
        <f>VLOOKUP(A217,'ESO wayshrine names'!$A$2:$D$999,4,FALSE)</f>
        <v>L’oratoire du fort d'Inazzur</v>
      </c>
    </row>
    <row r="218" spans="1:15" x14ac:dyDescent="0.25">
      <c r="A218" s="13">
        <v>228</v>
      </c>
      <c r="G218" s="3" t="e">
        <f>VLOOKUP(B218,'ESO map constants'!$A$2:$F$999,6,FALSE)</f>
        <v>#N/A</v>
      </c>
      <c r="H218" s="3" t="e">
        <f>VLOOKUP(G218,'ESO zone constants'!$A$3:$B$9999,2,FALSE)</f>
        <v>#N/A</v>
      </c>
      <c r="I218" s="3" t="e">
        <f>VLOOKUP(G218,'ESO zone constants'!$A$3:$F$999,4,FALSE)</f>
        <v>#N/A</v>
      </c>
      <c r="J218" s="3" t="e">
        <f>VLOOKUP(G218,'ESO zone constants'!$A$3:$F$999,5,FALSE)</f>
        <v>#N/A</v>
      </c>
      <c r="K218" s="3" t="e">
        <f>VLOOKUP(G218,'ESO zone constants'!$A$3:$F$999,6,FALSE)</f>
        <v>#N/A</v>
      </c>
      <c r="M218">
        <f>VLOOKUP(A218,'ESO wayshrine names'!$A$2:$D$999,2,FALSE)</f>
        <v>0</v>
      </c>
      <c r="N218">
        <f>VLOOKUP(A218,'ESO wayshrine names'!$A$2:$D$999,3,FALSE)</f>
        <v>0</v>
      </c>
      <c r="O218">
        <f>VLOOKUP(A218,'ESO wayshrine names'!$A$2:$D$999,4,FALSE)</f>
        <v>0</v>
      </c>
    </row>
    <row r="219" spans="1:15" x14ac:dyDescent="0.25">
      <c r="A219" s="13">
        <v>229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Elinhir</v>
      </c>
      <c r="N219" t="str">
        <f>VLOOKUP(A219,'ESO wayshrine names'!$A$2:$D$999,3,FALSE)</f>
        <v>Elinhir Wayshrine</v>
      </c>
      <c r="O219" t="str">
        <f>VLOOKUP(A219,'ESO wayshrine names'!$A$2:$D$999,4,FALSE)</f>
        <v>L’oratoire d'Élinhir</v>
      </c>
    </row>
    <row r="220" spans="1:15" x14ac:dyDescent="0.25">
      <c r="A220" s="13">
        <v>230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3</v>
      </c>
      <c r="M220" t="str">
        <f>VLOOKUP(A220,'ESO wayshrine names'!$A$2:$D$999,2,FALSE)</f>
        <v>Prüfung: Zitadelle von Hel Ra</v>
      </c>
      <c r="N220" t="str">
        <f>VLOOKUP(A220,'ESO wayshrine names'!$A$2:$D$999,3,FALSE)</f>
        <v>Trial: Hel Ra Citadel</v>
      </c>
      <c r="O220" t="str">
        <f>VLOOKUP(A220,'ESO wayshrine names'!$A$2:$D$999,4,FALSE)</f>
        <v>Épreuve : citadelle d'Hel Ra</v>
      </c>
    </row>
    <row r="221" spans="1:15" x14ac:dyDescent="0.25">
      <c r="A221" s="13">
        <v>231</v>
      </c>
      <c r="B221" s="5">
        <v>25</v>
      </c>
      <c r="C221" s="5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3">
        <f>VLOOKUP(B221,'ESO map constants'!$A$2:$F$999,6,FALSE)</f>
        <v>888</v>
      </c>
      <c r="H221" s="3">
        <f>VLOOKUP(G221,'ESO zone constants'!$A$3:$B$9999,2,FALSE)</f>
        <v>531</v>
      </c>
      <c r="I221" s="3" t="str">
        <f>VLOOKUP(G221,'ESO zone constants'!$A$3:$F$999,4,FALSE)</f>
        <v>Kargstein</v>
      </c>
      <c r="J221" s="3" t="str">
        <f>VLOOKUP(G221,'ESO zone constants'!$A$3:$F$999,5,FALSE)</f>
        <v>Craglorn</v>
      </c>
      <c r="K221" s="3" t="str">
        <f>VLOOKUP(G221,'ESO zone constants'!$A$3:$F$999,6,FALSE)</f>
        <v>Raidelorn</v>
      </c>
      <c r="L221" s="5">
        <v>3</v>
      </c>
      <c r="M221" t="str">
        <f>VLOOKUP(A221,'ESO wayshrine names'!$A$2:$D$999,2,FALSE)</f>
        <v>Prüfung: Ätherisches Archiv</v>
      </c>
      <c r="N221" t="str">
        <f>VLOOKUP(A221,'ESO wayshrine names'!$A$2:$D$999,3,FALSE)</f>
        <v>Trial: Aetherian Archive</v>
      </c>
      <c r="O221" t="str">
        <f>VLOOKUP(A221,'ESO wayshrine names'!$A$2:$D$999,4,FALSE)</f>
        <v>Épreuve : Archive æthérienne</v>
      </c>
    </row>
    <row r="222" spans="1:15" x14ac:dyDescent="0.25">
      <c r="A222" s="13">
        <v>232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3</v>
      </c>
      <c r="M222" t="str">
        <f>VLOOKUP(A222,'ESO wayshrine names'!$A$2:$D$999,2,FALSE)</f>
        <v>Prüfung: Sanctum Ophidia</v>
      </c>
      <c r="N222" t="str">
        <f>VLOOKUP(A222,'ESO wayshrine names'!$A$2:$D$999,3,FALSE)</f>
        <v>Trial: Sanctum Ophidia</v>
      </c>
      <c r="O222" t="str">
        <f>VLOOKUP(A222,'ESO wayshrine names'!$A$2:$D$999,4,FALSE)</f>
        <v>Épreuve : sanctum ophidia</v>
      </c>
    </row>
    <row r="223" spans="1:15" x14ac:dyDescent="0.25">
      <c r="A223" s="13">
        <v>233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1</v>
      </c>
      <c r="M223" t="str">
        <f>VLOOKUP(A223,'ESO wayshrine names'!$A$2:$D$999,2,FALSE)</f>
        <v>Der Wegschrein von Drachenstern</v>
      </c>
      <c r="N223" t="str">
        <f>VLOOKUP(A223,'ESO wayshrine names'!$A$2:$D$999,3,FALSE)</f>
        <v>Dragonstar Wayshrine</v>
      </c>
      <c r="O223" t="str">
        <f>VLOOKUP(A223,'ESO wayshrine names'!$A$2:$D$999,4,FALSE)</f>
        <v>L’oratoire de l'Étoile du dragon</v>
      </c>
    </row>
    <row r="224" spans="1:15" x14ac:dyDescent="0.25">
      <c r="A224" s="13">
        <v>234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1</v>
      </c>
      <c r="M224" t="str">
        <f>VLOOKUP(A224,'ESO wayshrine names'!$A$2:$D$999,2,FALSE)</f>
        <v>Der Wegschrein von Himmelsgriff</v>
      </c>
      <c r="N224" t="str">
        <f>VLOOKUP(A224,'ESO wayshrine names'!$A$2:$D$999,3,FALSE)</f>
        <v>Skyreach Wayshrine</v>
      </c>
      <c r="O224" t="str">
        <f>VLOOKUP(A224,'ESO wayshrine names'!$A$2:$D$999,4,FALSE)</f>
        <v>L’oratoire de Frôleciel</v>
      </c>
    </row>
    <row r="225" spans="1:15" x14ac:dyDescent="0.25">
      <c r="A225" s="13">
        <v>235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1</v>
      </c>
      <c r="M225" t="str">
        <f>VLOOKUP(A225,'ESO wayshrine names'!$A$2:$D$999,2,FALSE)</f>
        <v>Der Wegschrein des Tals der Narben</v>
      </c>
      <c r="N225" t="str">
        <f>VLOOKUP(A225,'ESO wayshrine names'!$A$2:$D$999,3,FALSE)</f>
        <v>Valley of Scars Wayshrine</v>
      </c>
      <c r="O225" t="str">
        <f>VLOOKUP(A225,'ESO wayshrine names'!$A$2:$D$999,4,FALSE)</f>
        <v>L’oratoire de la vallée des cicatrices</v>
      </c>
    </row>
    <row r="226" spans="1:15" x14ac:dyDescent="0.25">
      <c r="A226" s="13">
        <v>237</v>
      </c>
      <c r="B226" s="5">
        <v>27</v>
      </c>
      <c r="C226" s="5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3">
        <f>VLOOKUP(B226,'ESO map constants'!$A$2:$F$999,6,FALSE)</f>
        <v>684</v>
      </c>
      <c r="H226" s="3">
        <f>VLOOKUP(G226,'ESO zone constants'!$A$3:$B$9999,2,FALSE)</f>
        <v>378</v>
      </c>
      <c r="I226" s="3" t="str">
        <f>VLOOKUP(G226,'ESO zone constants'!$A$3:$F$999,4,FALSE)</f>
        <v>Wrothgar</v>
      </c>
      <c r="J226" s="3" t="str">
        <f>VLOOKUP(G226,'ESO zone constants'!$A$3:$F$999,5,FALSE)</f>
        <v>Wrothgar</v>
      </c>
      <c r="K226" s="3" t="str">
        <f>VLOOKUP(G226,'ESO zone constants'!$A$3:$F$999,6,FALSE)</f>
        <v>Wrothgar</v>
      </c>
      <c r="L226" s="5">
        <v>1</v>
      </c>
      <c r="M226" t="str">
        <f>VLOOKUP(A226,'ESO wayshrine names'!$A$2:$D$999,2,FALSE)</f>
        <v>Der Wegschrein von Shatul</v>
      </c>
      <c r="N226" t="str">
        <f>VLOOKUP(A226,'ESO wayshrine names'!$A$2:$D$999,3,FALSE)</f>
        <v>Shatul Wayshrine</v>
      </c>
      <c r="O226" t="str">
        <f>VLOOKUP(A226,'ESO wayshrine names'!$A$2:$D$999,4,FALSE)</f>
        <v>L’oratoire de Shatul</v>
      </c>
    </row>
    <row r="227" spans="1:15" x14ac:dyDescent="0.25">
      <c r="A227" s="13">
        <v>238</v>
      </c>
      <c r="B227" s="5">
        <v>27</v>
      </c>
      <c r="C227" s="5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3">
        <f>VLOOKUP(B227,'ESO map constants'!$A$2:$F$999,6,FALSE)</f>
        <v>684</v>
      </c>
      <c r="H227" s="3">
        <f>VLOOKUP(G227,'ESO zone constants'!$A$3:$B$9999,2,FALSE)</f>
        <v>378</v>
      </c>
      <c r="I227" s="3" t="str">
        <f>VLOOKUP(G227,'ESO zone constants'!$A$3:$F$999,4,FALSE)</f>
        <v>Wrothgar</v>
      </c>
      <c r="J227" s="3" t="str">
        <f>VLOOKUP(G227,'ESO zone constants'!$A$3:$F$999,5,FALSE)</f>
        <v>Wrothgar</v>
      </c>
      <c r="K227" s="3" t="str">
        <f>VLOOKUP(G227,'ESO zone constants'!$A$3:$F$999,6,FALSE)</f>
        <v>Wrothgar</v>
      </c>
      <c r="L227" s="5">
        <v>1</v>
      </c>
      <c r="M227" t="str">
        <f>VLOOKUP(A227,'ESO wayshrine names'!$A$2:$D$999,2,FALSE)</f>
        <v>Der Wegschrein der Eisküste</v>
      </c>
      <c r="N227" t="str">
        <f>VLOOKUP(A227,'ESO wayshrine names'!$A$2:$D$999,3,FALSE)</f>
        <v>Icy Shore Wayshrine</v>
      </c>
      <c r="O227" t="str">
        <f>VLOOKUP(A227,'ESO wayshrine names'!$A$2:$D$999,4,FALSE)</f>
        <v>L’oratoire des berges glacées</v>
      </c>
    </row>
    <row r="228" spans="1:15" x14ac:dyDescent="0.25">
      <c r="A228" s="13">
        <v>239</v>
      </c>
      <c r="B228" s="5">
        <v>27</v>
      </c>
      <c r="C228" s="5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3">
        <f>VLOOKUP(B228,'ESO map constants'!$A$2:$F$999,6,FALSE)</f>
        <v>684</v>
      </c>
      <c r="H228" s="3">
        <f>VLOOKUP(G228,'ESO zone constants'!$A$3:$B$9999,2,FALSE)</f>
        <v>378</v>
      </c>
      <c r="I228" s="3" t="str">
        <f>VLOOKUP(G228,'ESO zone constants'!$A$3:$F$999,4,FALSE)</f>
        <v>Wrothgar</v>
      </c>
      <c r="J228" s="3" t="str">
        <f>VLOOKUP(G228,'ESO zone constants'!$A$3:$F$999,5,FALSE)</f>
        <v>Wrothgar</v>
      </c>
      <c r="K228" s="3" t="str">
        <f>VLOOKUP(G228,'ESO zone constants'!$A$3:$F$999,6,FALSE)</f>
        <v>Wrothgar</v>
      </c>
      <c r="L228" s="5">
        <v>1</v>
      </c>
      <c r="M228" t="str">
        <f>VLOOKUP(A228,'ESO wayshrine names'!$A$2:$D$999,2,FALSE)</f>
        <v>Der Wegschrein der zwei Flüsse</v>
      </c>
      <c r="N228" t="str">
        <f>VLOOKUP(A228,'ESO wayshrine names'!$A$2:$D$999,3,FALSE)</f>
        <v>Two Rivers Wayshrine</v>
      </c>
      <c r="O228" t="str">
        <f>VLOOKUP(A228,'ESO wayshrine names'!$A$2:$D$999,4,FALSE)</f>
        <v>L’oratoire des Deux Rus</v>
      </c>
    </row>
    <row r="229" spans="1:15" x14ac:dyDescent="0.25">
      <c r="A229" s="13">
        <v>240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der Morkul-Ebene</v>
      </c>
      <c r="N229" t="str">
        <f>VLOOKUP(A229,'ESO wayshrine names'!$A$2:$D$999,3,FALSE)</f>
        <v>Morkul Plain Wayshrine</v>
      </c>
      <c r="O229" t="str">
        <f>VLOOKUP(A229,'ESO wayshrine names'!$A$2:$D$999,4,FALSE)</f>
        <v>L’oratoire des plaines de Morkul</v>
      </c>
    </row>
    <row r="230" spans="1:15" x14ac:dyDescent="0.25">
      <c r="A230" s="13">
        <v>241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großen Bucht</v>
      </c>
      <c r="N230" t="str">
        <f>VLOOKUP(A230,'ESO wayshrine names'!$A$2:$D$999,3,FALSE)</f>
        <v>Great Bay Wayshrine</v>
      </c>
      <c r="O230" t="str">
        <f>VLOOKUP(A230,'ESO wayshrine names'!$A$2:$D$999,4,FALSE)</f>
        <v>L’oratoire de la Grande baie</v>
      </c>
    </row>
    <row r="231" spans="1:15" x14ac:dyDescent="0.25">
      <c r="A231" s="13">
        <v>242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des Frostbruchkamms</v>
      </c>
      <c r="N231" t="str">
        <f>VLOOKUP(A231,'ESO wayshrine names'!$A$2:$D$999,3,FALSE)</f>
        <v>Frostbreak Ridge Wayshrine</v>
      </c>
      <c r="O231" t="str">
        <f>VLOOKUP(A231,'ESO wayshrine names'!$A$2:$D$999,4,FALSE)</f>
        <v>L’oratoire de la crête de Brisegivre</v>
      </c>
    </row>
    <row r="232" spans="1:15" x14ac:dyDescent="0.25">
      <c r="A232" s="13">
        <v>243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Belagerungsstraße</v>
      </c>
      <c r="N232" t="str">
        <f>VLOOKUP(A232,'ESO wayshrine names'!$A$2:$D$999,3,FALSE)</f>
        <v>Siege Road Wayshrine</v>
      </c>
      <c r="O232" t="str">
        <f>VLOOKUP(A232,'ESO wayshrine names'!$A$2:$D$999,4,FALSE)</f>
        <v>L’oratoire de la route du siège</v>
      </c>
    </row>
    <row r="233" spans="1:15" x14ac:dyDescent="0.25">
      <c r="A233" s="13">
        <v>244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von Orsinium</v>
      </c>
      <c r="N233" t="str">
        <f>VLOOKUP(A233,'ESO wayshrine names'!$A$2:$D$999,3,FALSE)</f>
        <v>Orsinium Wayshrine</v>
      </c>
      <c r="O233" t="str">
        <f>VLOOKUP(A233,'ESO wayshrine names'!$A$2:$D$999,4,FALSE)</f>
        <v>L’oratoire d'Orsinium</v>
      </c>
    </row>
    <row r="234" spans="1:15" x14ac:dyDescent="0.25">
      <c r="A234" s="13">
        <v>245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der Handelsstraße</v>
      </c>
      <c r="N234" t="str">
        <f>VLOOKUP(A234,'ESO wayshrine names'!$A$2:$D$999,3,FALSE)</f>
        <v>Trader's Road Wayshrine</v>
      </c>
      <c r="O234" t="str">
        <f>VLOOKUP(A234,'ESO wayshrine names'!$A$2:$D$999,4,FALSE)</f>
        <v>L’oratoire de la route marchande</v>
      </c>
    </row>
    <row r="235" spans="1:15" x14ac:dyDescent="0.25">
      <c r="A235" s="13">
        <v>246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des Händlertors</v>
      </c>
      <c r="N235" t="str">
        <f>VLOOKUP(A235,'ESO wayshrine names'!$A$2:$D$999,3,FALSE)</f>
        <v>Merchant's Gate Wayshrine</v>
      </c>
      <c r="O235" t="str">
        <f>VLOOKUP(A235,'ESO wayshrine names'!$A$2:$D$999,4,FALSE)</f>
        <v>L’oratoire de la porte des marchands</v>
      </c>
    </row>
    <row r="236" spans="1:15" x14ac:dyDescent="0.25">
      <c r="A236" s="13">
        <v>248</v>
      </c>
      <c r="G236" s="3" t="e">
        <f>VLOOKUP(B236,'ESO map constants'!$A$2:$F$999,6,FALSE)</f>
        <v>#N/A</v>
      </c>
      <c r="H236" s="3" t="e">
        <f>VLOOKUP(G236,'ESO zone constants'!$A$3:$B$9999,2,FALSE)</f>
        <v>#N/A</v>
      </c>
      <c r="I236" s="3" t="e">
        <f>VLOOKUP(G236,'ESO zone constants'!$A$3:$F$999,4,FALSE)</f>
        <v>#N/A</v>
      </c>
      <c r="J236" s="3" t="e">
        <f>VLOOKUP(G236,'ESO zone constants'!$A$3:$F$999,5,FALSE)</f>
        <v>#N/A</v>
      </c>
      <c r="K236" s="3" t="e">
        <f>VLOOKUP(G236,'ESO zone constants'!$A$3:$F$999,6,FALSE)</f>
        <v>#N/A</v>
      </c>
      <c r="M236">
        <f>VLOOKUP(A236,'ESO wayshrine names'!$A$2:$D$999,2,FALSE)</f>
        <v>0</v>
      </c>
      <c r="N236">
        <f>VLOOKUP(A236,'ESO wayshrine names'!$A$2:$D$999,3,FALSE)</f>
        <v>0</v>
      </c>
      <c r="O236">
        <f>VLOOKUP(A236,'ESO wayshrine names'!$A$2:$D$999,4,FALSE)</f>
        <v>0</v>
      </c>
    </row>
    <row r="237" spans="1:15" x14ac:dyDescent="0.25">
      <c r="A237" s="13">
        <v>249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0</v>
      </c>
      <c r="M237" t="str">
        <f>VLOOKUP(A237,'ESO wayshrine names'!$A$2:$D$999,2,FALSE)</f>
        <v>Die Mahlstrom-Arena</v>
      </c>
      <c r="N237" t="str">
        <f>VLOOKUP(A237,'ESO wayshrine names'!$A$2:$D$999,3,FALSE)</f>
        <v>Maelstrom Arena</v>
      </c>
      <c r="O237" t="str">
        <f>VLOOKUP(A237,'ESO wayshrine names'!$A$2:$D$999,4,FALSE)</f>
        <v>Arène de Maelström</v>
      </c>
    </row>
    <row r="238" spans="1:15" x14ac:dyDescent="0.25">
      <c r="A238" s="13">
        <v>250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0</v>
      </c>
      <c r="M238" t="str">
        <f>VLOOKUP(A238,'ESO wayshrine names'!$A$2:$D$999,2,FALSE)</f>
        <v>Die Mahlstrom-Arena</v>
      </c>
      <c r="N238" t="str">
        <f>VLOOKUP(A238,'ESO wayshrine names'!$A$2:$D$999,3,FALSE)</f>
        <v>Maelstrom Arena</v>
      </c>
      <c r="O238" t="str">
        <f>VLOOKUP(A238,'ESO wayshrine names'!$A$2:$D$999,4,FALSE)</f>
        <v>L’Arène de Maelström</v>
      </c>
    </row>
    <row r="239" spans="1:15" x14ac:dyDescent="0.25">
      <c r="A239" s="13">
        <v>251</v>
      </c>
      <c r="B239" s="5">
        <v>29</v>
      </c>
      <c r="C239" s="5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3">
        <f>VLOOKUP(B239,'ESO map constants'!$A$2:$F$999,6,FALSE)</f>
        <v>823</v>
      </c>
      <c r="H239" s="3">
        <f>VLOOKUP(G239,'ESO zone constants'!$A$3:$B$9999,2,FALSE)</f>
        <v>479</v>
      </c>
      <c r="I239" s="3" t="str">
        <f>VLOOKUP(G239,'ESO zone constants'!$A$3:$F$999,4,FALSE)</f>
        <v>Die Goldküste</v>
      </c>
      <c r="J239" s="3" t="str">
        <f>VLOOKUP(G239,'ESO zone constants'!$A$3:$F$999,5,FALSE)</f>
        <v>Gold Coast</v>
      </c>
      <c r="K239" s="3" t="str">
        <f>VLOOKUP(G239,'ESO zone constants'!$A$3:$F$999,6,FALSE)</f>
        <v>La Côte d'or</v>
      </c>
      <c r="L239" s="5">
        <v>1</v>
      </c>
      <c r="M239" t="str">
        <f>VLOOKUP(A239,'ESO wayshrine names'!$A$2:$D$999,2,FALSE)</f>
        <v>Der Wegschrein von Anwil</v>
      </c>
      <c r="N239" t="str">
        <f>VLOOKUP(A239,'ESO wayshrine names'!$A$2:$D$999,3,FALSE)</f>
        <v>Anvil Wayshrine</v>
      </c>
      <c r="O239" t="str">
        <f>VLOOKUP(A239,'ESO wayshrine names'!$A$2:$D$999,4,FALSE)</f>
        <v>Oratoire de Cœur-Enclume</v>
      </c>
    </row>
    <row r="240" spans="1:15" x14ac:dyDescent="0.25">
      <c r="A240" s="13">
        <v>252</v>
      </c>
      <c r="B240" s="5">
        <v>29</v>
      </c>
      <c r="C240" s="5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3">
        <f>VLOOKUP(B240,'ESO map constants'!$A$2:$F$999,6,FALSE)</f>
        <v>823</v>
      </c>
      <c r="H240" s="3">
        <f>VLOOKUP(G240,'ESO zone constants'!$A$3:$B$9999,2,FALSE)</f>
        <v>479</v>
      </c>
      <c r="I240" s="3" t="str">
        <f>VLOOKUP(G240,'ESO zone constants'!$A$3:$F$999,4,FALSE)</f>
        <v>Die Goldküste</v>
      </c>
      <c r="J240" s="3" t="str">
        <f>VLOOKUP(G240,'ESO zone constants'!$A$3:$F$999,5,FALSE)</f>
        <v>Gold Coast</v>
      </c>
      <c r="K240" s="3" t="str">
        <f>VLOOKUP(G240,'ESO zone constants'!$A$3:$F$999,6,FALSE)</f>
        <v>La Côte d'or</v>
      </c>
      <c r="L240" s="5">
        <v>1</v>
      </c>
      <c r="M240" t="str">
        <f>VLOOKUP(A240,'ESO wayshrine names'!$A$2:$D$999,2,FALSE)</f>
        <v>Der Wegschrein von Kvatch</v>
      </c>
      <c r="N240" t="str">
        <f>VLOOKUP(A240,'ESO wayshrine names'!$A$2:$D$999,3,FALSE)</f>
        <v>Kvatch Wayshrine</v>
      </c>
      <c r="O240" t="str">
        <f>VLOOKUP(A240,'ESO wayshrine names'!$A$2:$D$999,4,FALSE)</f>
        <v>L’oratoire de Kvatch</v>
      </c>
    </row>
    <row r="241" spans="1:15" x14ac:dyDescent="0.25">
      <c r="A241" s="13">
        <v>253</v>
      </c>
      <c r="B241" s="5">
        <v>29</v>
      </c>
      <c r="C241" s="5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3">
        <f>VLOOKUP(B241,'ESO map constants'!$A$2:$F$999,6,FALSE)</f>
        <v>823</v>
      </c>
      <c r="H241" s="3">
        <f>VLOOKUP(G241,'ESO zone constants'!$A$3:$B$9999,2,FALSE)</f>
        <v>479</v>
      </c>
      <c r="I241" s="3" t="str">
        <f>VLOOKUP(G241,'ESO zone constants'!$A$3:$F$999,4,FALSE)</f>
        <v>Die Goldküste</v>
      </c>
      <c r="J241" s="3" t="str">
        <f>VLOOKUP(G241,'ESO zone constants'!$A$3:$F$999,5,FALSE)</f>
        <v>Gold Coast</v>
      </c>
      <c r="K241" s="3" t="str">
        <f>VLOOKUP(G241,'ESO zone constants'!$A$3:$F$999,6,FALSE)</f>
        <v>La Côte d'or</v>
      </c>
      <c r="L241" s="5">
        <v>1</v>
      </c>
      <c r="M241" t="str">
        <f>VLOOKUP(A241,'ESO wayshrine names'!$A$2:$D$999,2,FALSE)</f>
        <v>Der Wegschrein des Strids</v>
      </c>
      <c r="N241" t="str">
        <f>VLOOKUP(A241,'ESO wayshrine names'!$A$2:$D$999,3,FALSE)</f>
        <v>Strid River Wayshrine</v>
      </c>
      <c r="O241" t="str">
        <f>VLOOKUP(A241,'ESO wayshrine names'!$A$2:$D$999,4,FALSE)</f>
        <v>L’oratoire de la Strid</v>
      </c>
    </row>
    <row r="242" spans="1:15" x14ac:dyDescent="0.25">
      <c r="A242" s="13">
        <v>254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der Goldküste</v>
      </c>
      <c r="N242" t="str">
        <f>VLOOKUP(A242,'ESO wayshrine names'!$A$2:$D$999,3,FALSE)</f>
        <v>Gold Coast Wayshrine</v>
      </c>
      <c r="O242" t="str">
        <f>VLOOKUP(A242,'ESO wayshrine names'!$A$2:$D$999,4,FALSE)</f>
        <v>L’oratoire de la Côte d'or</v>
      </c>
    </row>
    <row r="243" spans="1:15" x14ac:dyDescent="0.25">
      <c r="A243" s="13">
        <v>255</v>
      </c>
      <c r="B243" s="5">
        <v>28</v>
      </c>
      <c r="C243" s="5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3">
        <f>VLOOKUP(B243,'ESO map constants'!$A$2:$F$999,6,FALSE)</f>
        <v>816</v>
      </c>
      <c r="H243" s="3">
        <f>VLOOKUP(G243,'ESO zone constants'!$A$3:$B$9999,2,FALSE)</f>
        <v>473</v>
      </c>
      <c r="I243" s="3" t="str">
        <f>VLOOKUP(G243,'ESO zone constants'!$A$3:$F$999,4,FALSE)</f>
        <v>Hews Fluch</v>
      </c>
      <c r="J243" s="3" t="str">
        <f>VLOOKUP(G243,'ESO zone constants'!$A$3:$F$999,5,FALSE)</f>
        <v>Hew's Bane</v>
      </c>
      <c r="K243" s="3" t="str">
        <f>VLOOKUP(G243,'ESO zone constants'!$A$3:$F$999,6,FALSE)</f>
        <v>Le Trépas des Cognées</v>
      </c>
      <c r="L243" s="5">
        <v>1</v>
      </c>
      <c r="M243" t="str">
        <f>VLOOKUP(A243,'ESO wayshrine names'!$A$2:$D$999,2,FALSE)</f>
        <v>Der Wegschrein von Abahs Landung</v>
      </c>
      <c r="N243" t="str">
        <f>VLOOKUP(A243,'ESO wayshrine names'!$A$2:$D$999,3,FALSE)</f>
        <v>Abah's Landing Wayshrine</v>
      </c>
      <c r="O243" t="str">
        <f>VLOOKUP(A243,'ESO wayshrine names'!$A$2:$D$999,4,FALSE)</f>
        <v>L’oratoire du débarcadère d'Abah</v>
      </c>
    </row>
    <row r="244" spans="1:15" x14ac:dyDescent="0.25">
      <c r="A244" s="13">
        <v>256</v>
      </c>
      <c r="B244" s="5">
        <v>28</v>
      </c>
      <c r="C244" s="5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3">
        <f>VLOOKUP(B244,'ESO map constants'!$A$2:$F$999,6,FALSE)</f>
        <v>816</v>
      </c>
      <c r="H244" s="3">
        <f>VLOOKUP(G244,'ESO zone constants'!$A$3:$B$9999,2,FALSE)</f>
        <v>473</v>
      </c>
      <c r="I244" s="3" t="str">
        <f>VLOOKUP(G244,'ESO zone constants'!$A$3:$F$999,4,FALSE)</f>
        <v>Hews Fluch</v>
      </c>
      <c r="J244" s="3" t="str">
        <f>VLOOKUP(G244,'ESO zone constants'!$A$3:$F$999,5,FALSE)</f>
        <v>Hew's Bane</v>
      </c>
      <c r="K244" s="3" t="str">
        <f>VLOOKUP(G244,'ESO zone constants'!$A$3:$F$999,6,FALSE)</f>
        <v>Le Trépas des Cognées</v>
      </c>
      <c r="L244" s="5">
        <v>1</v>
      </c>
      <c r="M244" t="str">
        <f>VLOOKUP(A244,'ESO wayshrine names'!$A$2:$D$999,2,FALSE)</f>
        <v>Der Wegschrein von Zehts Unmut</v>
      </c>
      <c r="N244" t="str">
        <f>VLOOKUP(A244,'ESO wayshrine names'!$A$2:$D$999,3,FALSE)</f>
        <v>Zeht's Displeasure Wayshrine</v>
      </c>
      <c r="O244" t="str">
        <f>VLOOKUP(A244,'ESO wayshrine names'!$A$2:$D$999,4,FALSE)</f>
        <v>L’oratoire du Mécontentement de Zeht</v>
      </c>
    </row>
    <row r="245" spans="1:15" x14ac:dyDescent="0.25">
      <c r="A245" s="13">
        <v>257</v>
      </c>
      <c r="B245" s="5">
        <v>28</v>
      </c>
      <c r="C245" s="5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3">
        <f>VLOOKUP(B245,'ESO map constants'!$A$2:$F$999,6,FALSE)</f>
        <v>816</v>
      </c>
      <c r="H245" s="3">
        <f>VLOOKUP(G245,'ESO zone constants'!$A$3:$B$9999,2,FALSE)</f>
        <v>473</v>
      </c>
      <c r="I245" s="3" t="str">
        <f>VLOOKUP(G245,'ESO zone constants'!$A$3:$F$999,4,FALSE)</f>
        <v>Hews Fluch</v>
      </c>
      <c r="J245" s="3" t="str">
        <f>VLOOKUP(G245,'ESO zone constants'!$A$3:$F$999,5,FALSE)</f>
        <v>Hew's Bane</v>
      </c>
      <c r="K245" s="3" t="str">
        <f>VLOOKUP(G245,'ESO zone constants'!$A$3:$F$999,6,FALSE)</f>
        <v>Le Trépas des Cognées</v>
      </c>
      <c r="L245" s="5">
        <v>1</v>
      </c>
      <c r="M245" t="str">
        <f>VLOOKUP(A245,'ESO wayshrine names'!$A$2:$D$999,2,FALSE)</f>
        <v>Der Wegschrein der Zitadelle von No Shira</v>
      </c>
      <c r="N245" t="str">
        <f>VLOOKUP(A245,'ESO wayshrine names'!$A$2:$D$999,3,FALSE)</f>
        <v>No Shira Citadel Wayshrine</v>
      </c>
      <c r="O245" t="str">
        <f>VLOOKUP(A245,'ESO wayshrine names'!$A$2:$D$999,4,FALSE)</f>
        <v>L’oratoire de la citadelle No Shira</v>
      </c>
    </row>
    <row r="246" spans="1:15" x14ac:dyDescent="0.25">
      <c r="A246" s="13">
        <v>258</v>
      </c>
      <c r="B246" s="5">
        <v>17</v>
      </c>
      <c r="C246" s="5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3">
        <f>VLOOKUP(B246,'ESO map constants'!$A$2:$F$999,6,FALSE)</f>
        <v>382</v>
      </c>
      <c r="H246" s="3">
        <f>VLOOKUP(G246,'ESO zone constants'!$A$3:$B$9999,2,FALSE)</f>
        <v>179</v>
      </c>
      <c r="I246" s="3" t="str">
        <f>VLOOKUP(G246,'ESO zone constants'!$A$3:$F$999,4,FALSE)</f>
        <v>Schnittermark</v>
      </c>
      <c r="J246" s="3" t="str">
        <f>VLOOKUP(G246,'ESO zone constants'!$A$3:$F$999,5,FALSE)</f>
        <v>Reaper's March</v>
      </c>
      <c r="K246" s="3" t="str">
        <f>VLOOKUP(G246,'ESO zone constants'!$A$3:$F$999,6,FALSE)</f>
        <v>La marche de la Camarde</v>
      </c>
      <c r="L246" s="5">
        <v>3</v>
      </c>
      <c r="M246" t="str">
        <f>VLOOKUP(A246,'ESO wayshrine names'!$A$2:$D$999,2,FALSE)</f>
        <v>Prüfung: Schlund von Lorkhaj</v>
      </c>
      <c r="N246" t="str">
        <f>VLOOKUP(A246,'ESO wayshrine names'!$A$2:$D$999,3,FALSE)</f>
        <v>Trial: Maw of Lorkhaj</v>
      </c>
      <c r="O246" t="str">
        <f>VLOOKUP(A246,'ESO wayshrine names'!$A$2:$D$999,4,FALSE)</f>
        <v>Épreuve : Gueule de Lorkhaj</v>
      </c>
    </row>
    <row r="247" spans="1:15" x14ac:dyDescent="0.25">
      <c r="A247" s="13">
        <v>259</v>
      </c>
      <c r="G247" s="3" t="e">
        <f>VLOOKUP(B247,'ESO map constants'!$A$2:$F$999,6,FALSE)</f>
        <v>#N/A</v>
      </c>
      <c r="H247" s="3" t="e">
        <f>VLOOKUP(G247,'ESO zone constants'!$A$3:$B$9999,2,FALSE)</f>
        <v>#N/A</v>
      </c>
      <c r="I247" s="3" t="e">
        <f>VLOOKUP(G247,'ESO zone constants'!$A$3:$F$999,4,FALSE)</f>
        <v>#N/A</v>
      </c>
      <c r="J247" s="3" t="e">
        <f>VLOOKUP(G247,'ESO zone constants'!$A$3:$F$999,5,FALSE)</f>
        <v>#N/A</v>
      </c>
      <c r="K247" s="3" t="e">
        <f>VLOOKUP(G247,'ESO zone constants'!$A$3:$F$999,6,FALSE)</f>
        <v>#N/A</v>
      </c>
      <c r="M247">
        <f>VLOOKUP(A247,'ESO wayshrine names'!$A$2:$D$999,2,FALSE)</f>
        <v>0</v>
      </c>
      <c r="N247">
        <f>VLOOKUP(A247,'ESO wayshrine names'!$A$2:$D$999,3,FALSE)</f>
        <v>0</v>
      </c>
      <c r="O247">
        <f>VLOOKUP(A247,'ESO wayshrine names'!$A$2:$D$999,4,FALSE)</f>
        <v>0</v>
      </c>
    </row>
    <row r="248" spans="1:15" x14ac:dyDescent="0.25">
      <c r="A248" s="13">
        <v>260</v>
      </c>
      <c r="B248" s="5">
        <v>9</v>
      </c>
      <c r="C248" s="5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3">
        <f>VLOOKUP(B248,'ESO map constants'!$A$2:$F$999,6,FALSE)</f>
        <v>117</v>
      </c>
      <c r="H248" s="3">
        <f>VLOOKUP(G248,'ESO zone constants'!$A$3:$B$9999,2,FALSE)</f>
        <v>19</v>
      </c>
      <c r="I248" s="3" t="str">
        <f>VLOOKUP(G248,'ESO zone constants'!$A$3:$F$999,4,FALSE)</f>
        <v>Schattenfenn</v>
      </c>
      <c r="J248" s="3" t="str">
        <f>VLOOKUP(G248,'ESO zone constants'!$A$3:$F$999,5,FALSE)</f>
        <v>Shadowfen</v>
      </c>
      <c r="K248" s="3" t="str">
        <f>VLOOKUP(G248,'ESO zone constants'!$A$3:$F$999,6,FALSE)</f>
        <v>Fangeombre</v>
      </c>
      <c r="L248" s="5">
        <v>6</v>
      </c>
      <c r="M248" t="str">
        <f>VLOOKUP(A248,'ESO wayshrine names'!$A$2:$D$999,2,FALSE)</f>
        <v>Zugang zu den Ruinen von Mazzatun</v>
      </c>
      <c r="N248" t="str">
        <f>VLOOKUP(A248,'ESO wayshrine names'!$A$2:$D$999,3,FALSE)</f>
        <v>Dungeon: Ruins of Mazzatun</v>
      </c>
      <c r="O248" t="str">
        <f>VLOOKUP(A248,'ESO wayshrine names'!$A$2:$D$999,4,FALSE)</f>
        <v>Donjon : ruines de Mazzatun</v>
      </c>
    </row>
    <row r="249" spans="1:15" x14ac:dyDescent="0.25">
      <c r="A249" s="13">
        <v>261</v>
      </c>
      <c r="B249" s="5">
        <v>9</v>
      </c>
      <c r="C249" s="5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3">
        <f>VLOOKUP(B249,'ESO map constants'!$A$2:$F$999,6,FALSE)</f>
        <v>117</v>
      </c>
      <c r="H249" s="3">
        <f>VLOOKUP(G249,'ESO zone constants'!$A$3:$B$9999,2,FALSE)</f>
        <v>19</v>
      </c>
      <c r="I249" s="3" t="str">
        <f>VLOOKUP(G249,'ESO zone constants'!$A$3:$F$999,4,FALSE)</f>
        <v>Schattenfenn</v>
      </c>
      <c r="J249" s="3" t="str">
        <f>VLOOKUP(G249,'ESO zone constants'!$A$3:$F$999,5,FALSE)</f>
        <v>Shadowfen</v>
      </c>
      <c r="K249" s="3" t="str">
        <f>VLOOKUP(G249,'ESO zone constants'!$A$3:$F$999,6,FALSE)</f>
        <v>Fangeombre</v>
      </c>
      <c r="L249" s="5">
        <v>6</v>
      </c>
      <c r="M249" t="str">
        <f>VLOOKUP(A249,'ESO wayshrine names'!$A$2:$D$999,2,FALSE)</f>
        <v>Eingang der Wiege der Schatten</v>
      </c>
      <c r="N249" t="str">
        <f>VLOOKUP(A249,'ESO wayshrine names'!$A$2:$D$999,3,FALSE)</f>
        <v>Dungeon: Cradle of Shadows</v>
      </c>
      <c r="O249" t="str">
        <f>VLOOKUP(A249,'ESO wayshrine names'!$A$2:$D$999,4,FALSE)</f>
        <v>Donjon : Berceau des ombres</v>
      </c>
    </row>
    <row r="250" spans="1:15" x14ac:dyDescent="0.25">
      <c r="A250" s="13">
        <v>262</v>
      </c>
      <c r="B250" s="5">
        <v>15</v>
      </c>
      <c r="C250" s="5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3">
        <f>VLOOKUP(B250,'ESO map constants'!$A$2:$F$999,6,FALSE)</f>
        <v>381</v>
      </c>
      <c r="H250" s="3">
        <f>VLOOKUP(G250,'ESO zone constants'!$A$3:$B$9999,2,FALSE)</f>
        <v>178</v>
      </c>
      <c r="I250" s="3" t="str">
        <f>VLOOKUP(G250,'ESO zone constants'!$A$3:$F$999,4,FALSE)</f>
        <v>Auridon</v>
      </c>
      <c r="J250" s="3" t="str">
        <f>VLOOKUP(G250,'ESO zone constants'!$A$3:$F$999,5,FALSE)</f>
        <v>Auridon</v>
      </c>
      <c r="K250" s="3" t="str">
        <f>VLOOKUP(G250,'ESO zone constants'!$A$3:$F$999,6,FALSE)</f>
        <v>Auridia</v>
      </c>
      <c r="L250" s="5">
        <v>6</v>
      </c>
      <c r="M250" t="str">
        <f>VLOOKUP(A250,'ESO wayshrine names'!$A$2:$D$999,2,FALSE)</f>
        <v>Eingang der Verbannungszellen II</v>
      </c>
      <c r="N250" t="str">
        <f>VLOOKUP(A250,'ESO wayshrine names'!$A$2:$D$999,3,FALSE)</f>
        <v>Dungeon: The Banished Cells II</v>
      </c>
      <c r="O250" t="str">
        <f>VLOOKUP(A250,'ESO wayshrine names'!$A$2:$D$999,4,FALSE)</f>
        <v>Donjon : Cachot interdit II</v>
      </c>
    </row>
    <row r="251" spans="1:15" x14ac:dyDescent="0.25">
      <c r="A251" s="13">
        <v>263</v>
      </c>
      <c r="B251" s="5">
        <v>4</v>
      </c>
      <c r="C251" s="5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3">
        <f>VLOOKUP(B251,'ESO map constants'!$A$2:$F$999,6,FALSE)</f>
        <v>19</v>
      </c>
      <c r="H251" s="3">
        <f>VLOOKUP(G251,'ESO zone constants'!$A$3:$B$9999,2,FALSE)</f>
        <v>4</v>
      </c>
      <c r="I251" s="3" t="str">
        <f>VLOOKUP(G251,'ESO zone constants'!$A$3:$F$999,4,FALSE)</f>
        <v>Sturmhafen</v>
      </c>
      <c r="J251" s="3" t="str">
        <f>VLOOKUP(G251,'ESO zone constants'!$A$3:$F$999,5,FALSE)</f>
        <v>Stormhaven</v>
      </c>
      <c r="K251" s="3" t="str">
        <f>VLOOKUP(G251,'ESO zone constants'!$A$3:$F$999,6,FALSE)</f>
        <v>Havre-tempête</v>
      </c>
      <c r="L251" s="5">
        <v>6</v>
      </c>
      <c r="M251" t="str">
        <f>VLOOKUP(A251,'ESO wayshrine names'!$A$2:$D$999,2,FALSE)</f>
        <v>Zugang zur Kanalisation von Wegesruh II</v>
      </c>
      <c r="N251" t="str">
        <f>VLOOKUP(A251,'ESO wayshrine names'!$A$2:$D$999,3,FALSE)</f>
        <v>Dungeon: Wayrest Sewers II</v>
      </c>
      <c r="O251" t="str">
        <f>VLOOKUP(A251,'ESO wayshrine names'!$A$2:$D$999,4,FALSE)</f>
        <v>Donjon : Égouts d'Haltevoie II</v>
      </c>
    </row>
    <row r="252" spans="1:15" x14ac:dyDescent="0.25">
      <c r="A252" s="13">
        <v>264</v>
      </c>
      <c r="B252" s="5">
        <v>10</v>
      </c>
      <c r="C252" s="5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3">
        <f>VLOOKUP(B252,'ESO map constants'!$A$2:$F$999,6,FALSE)</f>
        <v>57</v>
      </c>
      <c r="H252" s="3">
        <f>VLOOKUP(G252,'ESO zone constants'!$A$3:$B$9999,2,FALSE)</f>
        <v>10</v>
      </c>
      <c r="I252" s="3" t="str">
        <f>VLOOKUP(G252,'ESO zone constants'!$A$3:$F$999,4,FALSE)</f>
        <v>Deshaan</v>
      </c>
      <c r="J252" s="3" t="str">
        <f>VLOOKUP(G252,'ESO zone constants'!$A$3:$F$999,5,FALSE)</f>
        <v>Deshaan</v>
      </c>
      <c r="K252" s="3" t="str">
        <f>VLOOKUP(G252,'ESO zone constants'!$A$3:$F$999,6,FALSE)</f>
        <v>Deshaan</v>
      </c>
      <c r="L252" s="5">
        <v>6</v>
      </c>
      <c r="M252" t="str">
        <f>VLOOKUP(A252,'ESO wayshrine names'!$A$2:$D$999,2,FALSE)</f>
        <v>Eingang der Dunkelschattenkavernen II</v>
      </c>
      <c r="N252" t="str">
        <f>VLOOKUP(A252,'ESO wayshrine names'!$A$2:$D$999,3,FALSE)</f>
        <v>Dungeon: Darkshade Caverns II</v>
      </c>
      <c r="O252" t="str">
        <f>VLOOKUP(A252,'ESO wayshrine names'!$A$2:$D$999,4,FALSE)</f>
        <v>Donjon : Cavernes d'Ombre-noire II</v>
      </c>
    </row>
    <row r="253" spans="1:15" x14ac:dyDescent="0.25">
      <c r="A253" s="13">
        <v>265</v>
      </c>
      <c r="B253" s="5">
        <v>7</v>
      </c>
      <c r="C253" s="5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3">
        <f>VLOOKUP(B253,'ESO map constants'!$A$2:$F$999,6,FALSE)</f>
        <v>383</v>
      </c>
      <c r="H253" s="3">
        <f>VLOOKUP(G253,'ESO zone constants'!$A$3:$B$9999,2,FALSE)</f>
        <v>180</v>
      </c>
      <c r="I253" s="3" t="str">
        <f>VLOOKUP(G253,'ESO zone constants'!$A$3:$F$999,4,FALSE)</f>
        <v>Grahtwald</v>
      </c>
      <c r="J253" s="3" t="str">
        <f>VLOOKUP(G253,'ESO zone constants'!$A$3:$F$999,5,FALSE)</f>
        <v>Grahtwood</v>
      </c>
      <c r="K253" s="3" t="str">
        <f>VLOOKUP(G253,'ESO zone constants'!$A$3:$F$999,6,FALSE)</f>
        <v>Le bois de Graht</v>
      </c>
      <c r="L253" s="5">
        <v>6</v>
      </c>
      <c r="M253" t="str">
        <f>VLOOKUP(A253,'ESO wayshrine names'!$A$2:$D$999,2,FALSE)</f>
        <v>Zugang zum Eldengrund II</v>
      </c>
      <c r="N253" t="str">
        <f>VLOOKUP(A253,'ESO wayshrine names'!$A$2:$D$999,3,FALSE)</f>
        <v>Dungeon: Elden Hollow II</v>
      </c>
      <c r="O253" t="str">
        <f>VLOOKUP(A253,'ESO wayshrine names'!$A$2:$D$999,4,FALSE)</f>
        <v>Donjon : Creuset des aînés II</v>
      </c>
    </row>
    <row r="254" spans="1:15" x14ac:dyDescent="0.25">
      <c r="A254" s="13">
        <v>266</v>
      </c>
      <c r="B254" s="5">
        <v>11</v>
      </c>
      <c r="C254" s="5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3">
        <f>VLOOKUP(B254,'ESO map constants'!$A$2:$F$999,6,FALSE)</f>
        <v>41</v>
      </c>
      <c r="H254" s="3">
        <f>VLOOKUP(G254,'ESO zone constants'!$A$3:$B$9999,2,FALSE)</f>
        <v>9</v>
      </c>
      <c r="I254" s="3" t="str">
        <f>VLOOKUP(G254,'ESO zone constants'!$A$3:$F$999,4,FALSE)</f>
        <v>Steinfälle</v>
      </c>
      <c r="J254" s="3" t="str">
        <f>VLOOKUP(G254,'ESO zone constants'!$A$3:$F$999,5,FALSE)</f>
        <v>Stonefalls</v>
      </c>
      <c r="K254" s="3" t="str">
        <f>VLOOKUP(G254,'ESO zone constants'!$A$3:$F$999,6,FALSE)</f>
        <v>Les Éboulis</v>
      </c>
      <c r="L254" s="5">
        <v>6</v>
      </c>
      <c r="M254" t="str">
        <f>VLOOKUP(A254,'ESO wayshrine names'!$A$2:$D$999,2,FALSE)</f>
        <v>Eingang der Pilzgrotte II</v>
      </c>
      <c r="N254" t="str">
        <f>VLOOKUP(A254,'ESO wayshrine names'!$A$2:$D$999,3,FALSE)</f>
        <v>Dungeon: Fungal Grotto II</v>
      </c>
      <c r="O254" t="str">
        <f>VLOOKUP(A254,'ESO wayshrine names'!$A$2:$D$999,4,FALSE)</f>
        <v>Donjon : Champignonnière II</v>
      </c>
    </row>
    <row r="255" spans="1:15" x14ac:dyDescent="0.25">
      <c r="A255" s="13">
        <v>267</v>
      </c>
      <c r="B255" s="5">
        <v>2</v>
      </c>
      <c r="C255" s="5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3">
        <f>VLOOKUP(B255,'ESO map constants'!$A$2:$F$999,6,FALSE)</f>
        <v>3</v>
      </c>
      <c r="H255" s="3">
        <f>VLOOKUP(G255,'ESO zone constants'!$A$3:$B$9999,2,FALSE)</f>
        <v>2</v>
      </c>
      <c r="I255" s="3" t="str">
        <f>VLOOKUP(G255,'ESO zone constants'!$A$3:$F$999,4,FALSE)</f>
        <v>Glenumbra</v>
      </c>
      <c r="J255" s="3" t="str">
        <f>VLOOKUP(G255,'ESO zone constants'!$A$3:$F$999,5,FALSE)</f>
        <v>Glenumbra</v>
      </c>
      <c r="K255" s="3" t="str">
        <f>VLOOKUP(G255,'ESO zone constants'!$A$3:$F$999,6,FALSE)</f>
        <v>La Glénumbrie</v>
      </c>
      <c r="L255" s="5">
        <v>6</v>
      </c>
      <c r="M255" t="str">
        <f>VLOOKUP(A255,'ESO wayshrine names'!$A$2:$D$999,2,FALSE)</f>
        <v>Eingang der Spindeltiefen II</v>
      </c>
      <c r="N255" t="str">
        <f>VLOOKUP(A255,'ESO wayshrine names'!$A$2:$D$999,3,FALSE)</f>
        <v>Dungeon: Spindleclutch II</v>
      </c>
      <c r="O255" t="str">
        <f>VLOOKUP(A255,'ESO wayshrine names'!$A$2:$D$999,4,FALSE)</f>
        <v>Donjon : Tressefuseau II</v>
      </c>
    </row>
    <row r="256" spans="1:15" x14ac:dyDescent="0.25">
      <c r="A256" s="13">
        <v>268</v>
      </c>
      <c r="B256" s="5">
        <v>16</v>
      </c>
      <c r="C256" s="5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3">
        <f>VLOOKUP(B256,'ESO map constants'!$A$2:$F$999,6,FALSE)</f>
        <v>108</v>
      </c>
      <c r="H256" s="3">
        <f>VLOOKUP(G256,'ESO zone constants'!$A$3:$B$9999,2,FALSE)</f>
        <v>18</v>
      </c>
      <c r="I256" s="3" t="str">
        <f>VLOOKUP(G256,'ESO zone constants'!$A$3:$F$999,4,FALSE)</f>
        <v>Grünschatten</v>
      </c>
      <c r="J256" s="3" t="str">
        <f>VLOOKUP(G256,'ESO zone constants'!$A$3:$F$999,5,FALSE)</f>
        <v>Greenshade</v>
      </c>
      <c r="K256" s="3" t="str">
        <f>VLOOKUP(G256,'ESO zone constants'!$A$3:$F$999,6,FALSE)</f>
        <v>Prasin</v>
      </c>
      <c r="L256" s="5">
        <v>6</v>
      </c>
      <c r="M256" t="str">
        <f>VLOOKUP(A256,'ESO wayshrine names'!$A$2:$D$999,2,FALSE)</f>
        <v>Eingang der Stadt der Asche II</v>
      </c>
      <c r="N256" t="str">
        <f>VLOOKUP(A256,'ESO wayshrine names'!$A$2:$D$999,3,FALSE)</f>
        <v>Dungeon: City of Ash II</v>
      </c>
      <c r="O256" t="str">
        <f>VLOOKUP(A256,'ESO wayshrine names'!$A$2:$D$999,4,FALSE)</f>
        <v>Donjon : Cité des cendres II</v>
      </c>
    </row>
    <row r="257" spans="1:15" x14ac:dyDescent="0.25">
      <c r="A257" s="13">
        <v>269</v>
      </c>
      <c r="B257" s="5">
        <v>3</v>
      </c>
      <c r="C257" s="5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3">
        <f>VLOOKUP(B257,'ESO map constants'!$A$2:$F$999,6,FALSE)</f>
        <v>20</v>
      </c>
      <c r="H257" s="3">
        <f>VLOOKUP(G257,'ESO zone constants'!$A$3:$B$9999,2,FALSE)</f>
        <v>5</v>
      </c>
      <c r="I257" s="3" t="str">
        <f>VLOOKUP(G257,'ESO zone constants'!$A$3:$F$999,4,FALSE)</f>
        <v>Kluftspitze</v>
      </c>
      <c r="J257" s="3" t="str">
        <f>VLOOKUP(G257,'ESO zone constants'!$A$3:$F$999,5,FALSE)</f>
        <v>Rivenspire</v>
      </c>
      <c r="K257" s="3" t="str">
        <f>VLOOKUP(G257,'ESO zone constants'!$A$3:$F$999,6,FALSE)</f>
        <v>Fendretour</v>
      </c>
      <c r="L257" s="5">
        <v>6</v>
      </c>
      <c r="M257" t="str">
        <f>VLOOKUP(A257,'ESO wayshrine names'!$A$2:$D$999,2,FALSE)</f>
        <v>Eingang der Krypta der Herzen II</v>
      </c>
      <c r="N257" t="str">
        <f>VLOOKUP(A257,'ESO wayshrine names'!$A$2:$D$999,3,FALSE)</f>
        <v>Dungeon: Crypt of Hearts II</v>
      </c>
      <c r="O257" t="str">
        <f>VLOOKUP(A257,'ESO wayshrine names'!$A$2:$D$999,4,FALSE)</f>
        <v>Donjon : Crypte des cœurs II</v>
      </c>
    </row>
    <row r="258" spans="1:15" x14ac:dyDescent="0.25">
      <c r="A258" s="13">
        <v>270</v>
      </c>
      <c r="B258" s="5">
        <v>25</v>
      </c>
      <c r="C258" s="5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3">
        <f>VLOOKUP(B258,'ESO map constants'!$A$2:$F$999,6,FALSE)</f>
        <v>888</v>
      </c>
      <c r="H258" s="3">
        <f>VLOOKUP(G258,'ESO zone constants'!$A$3:$B$9999,2,FALSE)</f>
        <v>531</v>
      </c>
      <c r="I258" s="3" t="str">
        <f>VLOOKUP(G258,'ESO zone constants'!$A$3:$F$999,4,FALSE)</f>
        <v>Kargstein</v>
      </c>
      <c r="J258" s="3" t="str">
        <f>VLOOKUP(G258,'ESO zone constants'!$A$3:$F$999,5,FALSE)</f>
        <v>Craglorn</v>
      </c>
      <c r="K258" s="3" t="str">
        <f>VLOOKUP(G258,'ESO zone constants'!$A$3:$F$999,6,FALSE)</f>
        <v>Raidelorn</v>
      </c>
      <c r="L258" s="5">
        <v>2</v>
      </c>
      <c r="M258" t="str">
        <f>VLOOKUP(A258,'ESO wayshrine names'!$A$2:$D$999,2,FALSE)</f>
        <v>Die Drachenstern-Arena</v>
      </c>
      <c r="N258" t="str">
        <f>VLOOKUP(A258,'ESO wayshrine names'!$A$2:$D$999,3,FALSE)</f>
        <v>Dragonstar Arena</v>
      </c>
      <c r="O258" t="str">
        <f>VLOOKUP(A258,'ESO wayshrine names'!$A$2:$D$999,4,FALSE)</f>
        <v>Arène de l'Étoile du Dragon</v>
      </c>
    </row>
    <row r="259" spans="1:15" x14ac:dyDescent="0.25">
      <c r="A259" s="13">
        <v>271</v>
      </c>
      <c r="G259" s="3" t="e">
        <f>VLOOKUP(B259,'ESO map constants'!$A$2:$F$999,6,FALSE)</f>
        <v>#N/A</v>
      </c>
      <c r="H259" s="3" t="e">
        <f>VLOOKUP(G259,'ESO zone constants'!$A$3:$B$9999,2,FALSE)</f>
        <v>#N/A</v>
      </c>
      <c r="I259" s="3" t="e">
        <f>VLOOKUP(G259,'ESO zone constants'!$A$3:$F$999,4,FALSE)</f>
        <v>#N/A</v>
      </c>
      <c r="J259" s="3" t="e">
        <f>VLOOKUP(G259,'ESO zone constants'!$A$3:$F$999,5,FALSE)</f>
        <v>#N/A</v>
      </c>
      <c r="K259" s="3" t="e">
        <f>VLOOKUP(G259,'ESO zone constants'!$A$3:$F$999,6,FALSE)</f>
        <v>#N/A</v>
      </c>
      <c r="M259">
        <f>VLOOKUP(A259,'ESO wayshrine names'!$A$2:$D$999,2,FALSE)</f>
        <v>0</v>
      </c>
      <c r="N259">
        <f>VLOOKUP(A259,'ESO wayshrine names'!$A$2:$D$999,3,FALSE)</f>
        <v>0</v>
      </c>
      <c r="O259">
        <f>VLOOKUP(A259,'ESO wayshrine names'!$A$2:$D$999,4,FALSE)</f>
        <v>0</v>
      </c>
    </row>
    <row r="260" spans="1:15" x14ac:dyDescent="0.25">
      <c r="A260" s="13">
        <v>272</v>
      </c>
      <c r="B260" s="5">
        <v>30</v>
      </c>
      <c r="C260" s="5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3">
        <f>VLOOKUP(B260,'ESO map constants'!$A$2:$F$999,6,FALSE)</f>
        <v>849</v>
      </c>
      <c r="H260" s="3">
        <f>VLOOKUP(G260,'ESO zone constants'!$A$3:$B$9999,2,FALSE)</f>
        <v>498</v>
      </c>
      <c r="I260" s="3" t="str">
        <f>VLOOKUP(G260,'ESO zone constants'!$A$3:$F$999,4,FALSE)</f>
        <v>Vvardenfell</v>
      </c>
      <c r="J260" s="3" t="str">
        <f>VLOOKUP(G260,'ESO zone constants'!$A$3:$F$999,5,FALSE)</f>
        <v>Vvardenfell</v>
      </c>
      <c r="K260" s="3" t="str">
        <f>VLOOKUP(G260,'ESO zone constants'!$A$3:$F$999,6,FALSE)</f>
        <v>Vvardenfell</v>
      </c>
      <c r="L260" s="5">
        <v>1</v>
      </c>
      <c r="M260" t="str">
        <f>VLOOKUP(A260,'ESO wayshrine names'!$A$2:$D$999,2,FALSE)</f>
        <v>Der Wegschrein von Seyda Neen</v>
      </c>
      <c r="N260" t="str">
        <f>VLOOKUP(A260,'ESO wayshrine names'!$A$2:$D$999,3,FALSE)</f>
        <v>Seyda Neen Wayshrine</v>
      </c>
      <c r="O260" t="str">
        <f>VLOOKUP(A260,'ESO wayshrine names'!$A$2:$D$999,4,FALSE)</f>
        <v>L’oratoire de Seyda Neen</v>
      </c>
    </row>
    <row r="261" spans="1:15" x14ac:dyDescent="0.25">
      <c r="A261" s="13">
        <v>273</v>
      </c>
      <c r="B261" s="5">
        <v>30</v>
      </c>
      <c r="C261" s="5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3">
        <f>VLOOKUP(B261,'ESO map constants'!$A$2:$F$999,6,FALSE)</f>
        <v>849</v>
      </c>
      <c r="H261" s="3">
        <f>VLOOKUP(G261,'ESO zone constants'!$A$3:$B$9999,2,FALSE)</f>
        <v>498</v>
      </c>
      <c r="I261" s="3" t="str">
        <f>VLOOKUP(G261,'ESO zone constants'!$A$3:$F$999,4,FALSE)</f>
        <v>Vvardenfell</v>
      </c>
      <c r="J261" s="3" t="str">
        <f>VLOOKUP(G261,'ESO zone constants'!$A$3:$F$999,5,FALSE)</f>
        <v>Vvardenfell</v>
      </c>
      <c r="K261" s="3" t="str">
        <f>VLOOKUP(G261,'ESO zone constants'!$A$3:$F$999,6,FALSE)</f>
        <v>Vvardenfell</v>
      </c>
      <c r="L261" s="5">
        <v>1</v>
      </c>
      <c r="M261" t="str">
        <f>VLOOKUP(A261,'ESO wayshrine names'!$A$2:$D$999,2,FALSE)</f>
        <v>Wegschrein von Gnisis</v>
      </c>
      <c r="N261" t="str">
        <f>VLOOKUP(A261,'ESO wayshrine names'!$A$2:$D$999,3,FALSE)</f>
        <v>Gnisis Wayshrine</v>
      </c>
      <c r="O261" t="str">
        <f>VLOOKUP(A261,'ESO wayshrine names'!$A$2:$D$999,4,FALSE)</f>
        <v>Oratoire de Gnisis</v>
      </c>
    </row>
    <row r="262" spans="1:15" x14ac:dyDescent="0.25">
      <c r="A262" s="13">
        <v>274</v>
      </c>
      <c r="B262" s="5">
        <v>30</v>
      </c>
      <c r="C262" s="5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3">
        <f>VLOOKUP(B262,'ESO map constants'!$A$2:$F$999,6,FALSE)</f>
        <v>849</v>
      </c>
      <c r="H262" s="3">
        <f>VLOOKUP(G262,'ESO zone constants'!$A$3:$B$9999,2,FALSE)</f>
        <v>498</v>
      </c>
      <c r="I262" s="3" t="str">
        <f>VLOOKUP(G262,'ESO zone constants'!$A$3:$F$999,4,FALSE)</f>
        <v>Vvardenfell</v>
      </c>
      <c r="J262" s="3" t="str">
        <f>VLOOKUP(G262,'ESO zone constants'!$A$3:$F$999,5,FALSE)</f>
        <v>Vvardenfell</v>
      </c>
      <c r="K262" s="3" t="str">
        <f>VLOOKUP(G262,'ESO zone constants'!$A$3:$F$999,6,FALSE)</f>
        <v>Vvardenfell</v>
      </c>
      <c r="L262" s="5">
        <v>1</v>
      </c>
      <c r="M262" t="str">
        <f>VLOOKUP(A262,'ESO wayshrine names'!$A$2:$D$999,2,FALSE)</f>
        <v>Der Wegschrein von Ald'ruhn</v>
      </c>
      <c r="N262" t="str">
        <f>VLOOKUP(A262,'ESO wayshrine names'!$A$2:$D$999,3,FALSE)</f>
        <v>Ald'ruhn Wayshrine</v>
      </c>
      <c r="O262" t="str">
        <f>VLOOKUP(A262,'ESO wayshrine names'!$A$2:$D$999,4,FALSE)</f>
        <v>L’oratoire d'Ald'ruhn</v>
      </c>
    </row>
    <row r="263" spans="1:15" x14ac:dyDescent="0.25">
      <c r="A263" s="13">
        <v>275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Balmora</v>
      </c>
      <c r="N263" t="str">
        <f>VLOOKUP(A263,'ESO wayshrine names'!$A$2:$D$999,3,FALSE)</f>
        <v>Balmora Wayshrine</v>
      </c>
      <c r="O263" t="str">
        <f>VLOOKUP(A263,'ESO wayshrine names'!$A$2:$D$999,4,FALSE)</f>
        <v>L’oratoire de Balmora</v>
      </c>
    </row>
    <row r="264" spans="1:15" x14ac:dyDescent="0.25">
      <c r="A264" s="13">
        <v>276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Der Wegschrein von Suran</v>
      </c>
      <c r="N264" t="str">
        <f>VLOOKUP(A264,'ESO wayshrine names'!$A$2:$D$999,3,FALSE)</f>
        <v>Suran Wayshrine</v>
      </c>
      <c r="O264" t="str">
        <f>VLOOKUP(A264,'ESO wayshrine names'!$A$2:$D$999,4,FALSE)</f>
        <v>L’oratoire de Suran</v>
      </c>
    </row>
    <row r="265" spans="1:15" x14ac:dyDescent="0.25">
      <c r="A265" s="13">
        <v>277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Molag Mar</v>
      </c>
      <c r="N265" t="str">
        <f>VLOOKUP(A265,'ESO wayshrine names'!$A$2:$D$999,3,FALSE)</f>
        <v>Molag Mar Wayshrine</v>
      </c>
      <c r="O265" t="str">
        <f>VLOOKUP(A265,'ESO wayshrine names'!$A$2:$D$999,4,FALSE)</f>
        <v>L’oratoire de Molag Mar</v>
      </c>
    </row>
    <row r="266" spans="1:15" x14ac:dyDescent="0.25">
      <c r="A266" s="13">
        <v>278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Tel Branora</v>
      </c>
      <c r="N266" t="str">
        <f>VLOOKUP(A266,'ESO wayshrine names'!$A$2:$D$999,3,FALSE)</f>
        <v>Tel Branora Wayshrine</v>
      </c>
      <c r="O266" t="str">
        <f>VLOOKUP(A266,'ESO wayshrine names'!$A$2:$D$999,4,FALSE)</f>
        <v>L’oratoire de Tel Branora</v>
      </c>
    </row>
    <row r="267" spans="1:15" x14ac:dyDescent="0.25">
      <c r="A267" s="13">
        <v>279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Nchuleftingth</v>
      </c>
      <c r="N267" t="str">
        <f>VLOOKUP(A267,'ESO wayshrine names'!$A$2:$D$999,3,FALSE)</f>
        <v>Nchuleftingth Wayshrine</v>
      </c>
      <c r="O267" t="str">
        <f>VLOOKUP(A267,'ESO wayshrine names'!$A$2:$D$999,4,FALSE)</f>
        <v>L’oratoire de Nchuleftingth</v>
      </c>
    </row>
    <row r="268" spans="1:15" x14ac:dyDescent="0.25">
      <c r="A268" s="13">
        <v>280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Tel Mora</v>
      </c>
      <c r="N268" t="str">
        <f>VLOOKUP(A268,'ESO wayshrine names'!$A$2:$D$999,3,FALSE)</f>
        <v>Tel Mora Wayshrine</v>
      </c>
      <c r="O268" t="str">
        <f>VLOOKUP(A268,'ESO wayshrine names'!$A$2:$D$999,4,FALSE)</f>
        <v>L’oratoire de Tel Mora</v>
      </c>
    </row>
    <row r="269" spans="1:15" x14ac:dyDescent="0.25">
      <c r="A269" s="13">
        <v>281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Sadrith Mora</v>
      </c>
      <c r="N269" t="str">
        <f>VLOOKUP(A269,'ESO wayshrine names'!$A$2:$D$999,3,FALSE)</f>
        <v>Sadrith Mora Wayshrine</v>
      </c>
      <c r="O269" t="str">
        <f>VLOOKUP(A269,'ESO wayshrine names'!$A$2:$D$999,4,FALSE)</f>
        <v>L’oratoire de Sadrith Mora</v>
      </c>
    </row>
    <row r="270" spans="1:15" x14ac:dyDescent="0.25">
      <c r="A270" s="13">
        <v>282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des Tals der Winde</v>
      </c>
      <c r="N270" t="str">
        <f>VLOOKUP(A270,'ESO wayshrine names'!$A$2:$D$999,3,FALSE)</f>
        <v>Valley of the Wind Wayshrine</v>
      </c>
      <c r="O270" t="str">
        <f>VLOOKUP(A270,'ESO wayshrine names'!$A$2:$D$999,4,FALSE)</f>
        <v>L’oratoire de la vallée du vent</v>
      </c>
    </row>
    <row r="271" spans="1:15" x14ac:dyDescent="0.25">
      <c r="A271" s="13">
        <v>283</v>
      </c>
      <c r="G271" s="3" t="e">
        <f>VLOOKUP(B271,'ESO map constants'!$A$2:$F$999,6,FALSE)</f>
        <v>#N/A</v>
      </c>
      <c r="H271" s="3" t="e">
        <f>VLOOKUP(G271,'ESO zone constants'!$A$3:$B$9999,2,FALSE)</f>
        <v>#N/A</v>
      </c>
      <c r="I271" s="3" t="e">
        <f>VLOOKUP(G271,'ESO zone constants'!$A$3:$F$999,4,FALSE)</f>
        <v>#N/A</v>
      </c>
      <c r="J271" s="3" t="e">
        <f>VLOOKUP(G271,'ESO zone constants'!$A$3:$F$999,5,FALSE)</f>
        <v>#N/A</v>
      </c>
      <c r="K271" s="3" t="e">
        <f>VLOOKUP(G271,'ESO zone constants'!$A$3:$F$999,6,FALSE)</f>
        <v>#N/A</v>
      </c>
      <c r="M271">
        <f>VLOOKUP(A271,'ESO wayshrine names'!$A$2:$D$999,2,FALSE)</f>
        <v>0</v>
      </c>
      <c r="N271">
        <f>VLOOKUP(A271,'ESO wayshrine names'!$A$2:$D$999,3,FALSE)</f>
        <v>0</v>
      </c>
      <c r="O271">
        <f>VLOOKUP(A271,'ESO wayshrine names'!$A$2:$D$999,4,FALSE)</f>
        <v>0</v>
      </c>
    </row>
    <row r="272" spans="1:15" x14ac:dyDescent="0.25">
      <c r="A272" s="13">
        <v>284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Vivec</v>
      </c>
      <c r="N272" t="str">
        <f>VLOOKUP(A272,'ESO wayshrine names'!$A$2:$D$999,3,FALSE)</f>
        <v>Vivec City Wayshrine</v>
      </c>
      <c r="O272" t="str">
        <f>VLOOKUP(A272,'ESO wayshrine names'!$A$2:$D$999,4,FALSE)</f>
        <v>L’oratoire de Vivec</v>
      </c>
    </row>
    <row r="273" spans="1:15" x14ac:dyDescent="0.25">
      <c r="A273" s="13">
        <v>285</v>
      </c>
      <c r="B273" s="5">
        <v>15</v>
      </c>
      <c r="C273" s="5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3">
        <f>VLOOKUP(B273,'ESO map constants'!$A$2:$F$999,6,FALSE)</f>
        <v>381</v>
      </c>
      <c r="H273" s="3">
        <f>VLOOKUP(G273,'ESO zone constants'!$A$3:$B$9999,2,FALSE)</f>
        <v>178</v>
      </c>
      <c r="I273" s="3" t="str">
        <f>VLOOKUP(G273,'ESO zone constants'!$A$3:$F$999,4,FALSE)</f>
        <v>Auridon</v>
      </c>
      <c r="J273" s="3" t="str">
        <f>VLOOKUP(G273,'ESO zone constants'!$A$3:$F$999,5,FALSE)</f>
        <v>Auridon</v>
      </c>
      <c r="K273" s="3" t="str">
        <f>VLOOKUP(G273,'ESO zone constants'!$A$3:$F$999,6,FALSE)</f>
        <v>Auridia</v>
      </c>
      <c r="L273" s="5">
        <v>7</v>
      </c>
      <c r="M273" t="str">
        <f>VLOOKUP(A273,'ESO wayshrine names'!$A$2:$D$999,2,FALSE)</f>
        <v>Privatraum im Widerhaken</v>
      </c>
      <c r="N273" t="str">
        <f>VLOOKUP(A273,'ESO wayshrine names'!$A$2:$D$999,3,FALSE)</f>
        <v>Barbed Hook Private Room</v>
      </c>
      <c r="O273" t="str">
        <f>VLOOKUP(A273,'ESO wayshrine names'!$A$2:$D$999,4,FALSE)</f>
        <v>Le Salon privé du Crochet barbelé</v>
      </c>
    </row>
    <row r="274" spans="1:15" x14ac:dyDescent="0.25">
      <c r="A274" s="13">
        <v>286</v>
      </c>
      <c r="B274" s="5">
        <v>5</v>
      </c>
      <c r="C274" s="5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3">
        <f>VLOOKUP(B274,'ESO map constants'!$A$2:$F$999,6,FALSE)</f>
        <v>104</v>
      </c>
      <c r="H274" s="3">
        <f>VLOOKUP(G274,'ESO zone constants'!$A$3:$B$9999,2,FALSE)</f>
        <v>17</v>
      </c>
      <c r="I274" s="3" t="str">
        <f>VLOOKUP(G274,'ESO zone constants'!$A$3:$F$999,4,FALSE)</f>
        <v>Die Alik'r-Wüste</v>
      </c>
      <c r="J274" s="3" t="str">
        <f>VLOOKUP(G274,'ESO zone constants'!$A$3:$F$999,5,FALSE)</f>
        <v>Alik'r Desert</v>
      </c>
      <c r="K274" s="3" t="str">
        <f>VLOOKUP(G274,'ESO zone constants'!$A$3:$F$999,6,FALSE)</f>
        <v>Le désert d'Alik'r</v>
      </c>
      <c r="L274" s="5">
        <v>7</v>
      </c>
      <c r="M274" t="str">
        <f>VLOOKUP(A274,'ESO wayshrine names'!$A$2:$D$999,2,FALSE)</f>
        <v>Zimmer der Sande</v>
      </c>
      <c r="N274" t="str">
        <f>VLOOKUP(A274,'ESO wayshrine names'!$A$2:$D$999,3,FALSE)</f>
        <v>Sisters of the Sands Apartment</v>
      </c>
      <c r="O274" t="str">
        <f>VLOOKUP(A274,'ESO wayshrine names'!$A$2:$D$999,4,FALSE)</f>
        <v>Appartement des Sœurs des sables</v>
      </c>
    </row>
    <row r="275" spans="1:15" x14ac:dyDescent="0.25">
      <c r="A275" s="13">
        <v>287</v>
      </c>
      <c r="B275" s="5">
        <v>10</v>
      </c>
      <c r="C275" s="5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3">
        <f>VLOOKUP(B275,'ESO map constants'!$A$2:$F$999,6,FALSE)</f>
        <v>57</v>
      </c>
      <c r="H275" s="3">
        <f>VLOOKUP(G275,'ESO zone constants'!$A$3:$B$9999,2,FALSE)</f>
        <v>10</v>
      </c>
      <c r="I275" s="3" t="str">
        <f>VLOOKUP(G275,'ESO zone constants'!$A$3:$F$999,4,FALSE)</f>
        <v>Deshaan</v>
      </c>
      <c r="J275" s="3" t="str">
        <f>VLOOKUP(G275,'ESO zone constants'!$A$3:$F$999,5,FALSE)</f>
        <v>Deshaan</v>
      </c>
      <c r="K275" s="3" t="str">
        <f>VLOOKUP(G275,'ESO zone constants'!$A$3:$F$999,6,FALSE)</f>
        <v>Deshaan</v>
      </c>
      <c r="L275" s="5">
        <v>7</v>
      </c>
      <c r="M275" t="str">
        <f>VLOOKUP(A275,'ESO wayshrine names'!$A$2:$D$999,2,FALSE)</f>
        <v>Luxusmansarde des Nix</v>
      </c>
      <c r="N275" t="str">
        <f>VLOOKUP(A275,'ESO wayshrine names'!$A$2:$D$999,3,FALSE)</f>
        <v>Flaming Nix Deluxe Garret</v>
      </c>
      <c r="O275" t="str">
        <f>VLOOKUP(A275,'ESO wayshrine names'!$A$2:$D$999,4,FALSE)</f>
        <v>Soupente de luxe au Nix enflammé</v>
      </c>
    </row>
    <row r="276" spans="1:15" x14ac:dyDescent="0.25">
      <c r="A276" s="13">
        <v>288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Das Gasthaus Maras Kuss</v>
      </c>
      <c r="N276" t="str">
        <f>VLOOKUP(A276,'ESO wayshrine names'!$A$2:$D$999,3,FALSE)</f>
        <v>Mara's Kiss Public House</v>
      </c>
      <c r="O276" t="str">
        <f>VLOOKUP(A276,'ESO wayshrine names'!$A$2:$D$999,4,FALSE)</f>
        <v>La Brasserie du Baiser de Mara</v>
      </c>
    </row>
    <row r="277" spans="1:15" x14ac:dyDescent="0.25">
      <c r="A277" s="13">
        <v>289</v>
      </c>
      <c r="B277" s="5">
        <v>2</v>
      </c>
      <c r="C277" s="5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3">
        <f>VLOOKUP(B277,'ESO map constants'!$A$2:$F$999,6,FALSE)</f>
        <v>3</v>
      </c>
      <c r="H277" s="3">
        <f>VLOOKUP(G277,'ESO zone constants'!$A$3:$B$9999,2,FALSE)</f>
        <v>2</v>
      </c>
      <c r="I277" s="3" t="str">
        <f>VLOOKUP(G277,'ESO zone constants'!$A$3:$F$999,4,FALSE)</f>
        <v>Glenumbra</v>
      </c>
      <c r="J277" s="3" t="str">
        <f>VLOOKUP(G277,'ESO zone constants'!$A$3:$F$999,5,FALSE)</f>
        <v>Glenumbra</v>
      </c>
      <c r="K277" s="3" t="str">
        <f>VLOOKUP(G277,'ESO zone constants'!$A$3:$F$999,6,FALSE)</f>
        <v>La Glénumbrie</v>
      </c>
      <c r="L277" s="5">
        <v>7</v>
      </c>
      <c r="M277" t="str">
        <f>VLOOKUP(A277,'ESO wayshrine names'!$A$2:$D$999,2,FALSE)</f>
        <v>Zum Rosenlöwen</v>
      </c>
      <c r="N277" t="str">
        <f>VLOOKUP(A277,'ESO wayshrine names'!$A$2:$D$999,3,FALSE)</f>
        <v>The Rosy Lion</v>
      </c>
      <c r="O277" t="str">
        <f>VLOOKUP(A277,'ESO wayshrine names'!$A$2:$D$999,4,FALSE)</f>
        <v>Le Lion heureux</v>
      </c>
    </row>
    <row r="278" spans="1:15" x14ac:dyDescent="0.25">
      <c r="A278" s="13">
        <v>290</v>
      </c>
      <c r="B278" s="5">
        <v>11</v>
      </c>
      <c r="C278" s="5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3">
        <f>VLOOKUP(B278,'ESO map constants'!$A$2:$F$999,6,FALSE)</f>
        <v>41</v>
      </c>
      <c r="H278" s="3">
        <f>VLOOKUP(G278,'ESO zone constants'!$A$3:$B$9999,2,FALSE)</f>
        <v>9</v>
      </c>
      <c r="I278" s="3" t="str">
        <f>VLOOKUP(G278,'ESO zone constants'!$A$3:$F$999,4,FALSE)</f>
        <v>Steinfälle</v>
      </c>
      <c r="J278" s="3" t="str">
        <f>VLOOKUP(G278,'ESO zone constants'!$A$3:$F$999,5,FALSE)</f>
        <v>Stonefalls</v>
      </c>
      <c r="K278" s="3" t="str">
        <f>VLOOKUP(G278,'ESO zone constants'!$A$3:$F$999,6,FALSE)</f>
        <v>Les Éboulis</v>
      </c>
      <c r="L278" s="5">
        <v>7</v>
      </c>
      <c r="M278" t="str">
        <f>VLOOKUP(A278,'ESO wayshrine names'!$A$2:$D$999,2,FALSE)</f>
        <v>Gästezimmer der Ebenholzflasche</v>
      </c>
      <c r="N278" t="str">
        <f>VLOOKUP(A278,'ESO wayshrine names'!$A$2:$D$999,3,FALSE)</f>
        <v>The Ebony Flask Inn Room</v>
      </c>
      <c r="O278" t="str">
        <f>VLOOKUP(A278,'ESO wayshrine names'!$A$2:$D$999,4,FALSE)</f>
        <v>La Chambre à l'auberge de la Flasque d'ébène</v>
      </c>
    </row>
    <row r="279" spans="1:15" x14ac:dyDescent="0.25">
      <c r="A279" s="13">
        <v>291</v>
      </c>
      <c r="B279" s="5">
        <v>17</v>
      </c>
      <c r="C279" s="5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3">
        <f>VLOOKUP(B279,'ESO map constants'!$A$2:$F$999,6,FALSE)</f>
        <v>382</v>
      </c>
      <c r="H279" s="3">
        <f>VLOOKUP(G279,'ESO zone constants'!$A$3:$B$9999,2,FALSE)</f>
        <v>179</v>
      </c>
      <c r="I279" s="3" t="str">
        <f>VLOOKUP(G279,'ESO zone constants'!$A$3:$F$999,4,FALSE)</f>
        <v>Schnittermark</v>
      </c>
      <c r="J279" s="3" t="str">
        <f>VLOOKUP(G279,'ESO zone constants'!$A$3:$F$999,5,FALSE)</f>
        <v>Reaper's March</v>
      </c>
      <c r="K279" s="3" t="str">
        <f>VLOOKUP(G279,'ESO zone constants'!$A$3:$F$999,6,FALSE)</f>
        <v>La marche de la Camarde</v>
      </c>
      <c r="L279" s="5">
        <v>7</v>
      </c>
      <c r="M279" t="str">
        <f>VLOOKUP(A279,'ESO wayshrine names'!$A$2:$D$999,2,FALSE)</f>
        <v>Gelassenheitsfälle-Anwesen</v>
      </c>
      <c r="N279" t="str">
        <f>VLOOKUP(A279,'ESO wayshrine names'!$A$2:$D$999,3,FALSE)</f>
        <v>Serenity Falls Estate</v>
      </c>
      <c r="O279" t="str">
        <f>VLOOKUP(A279,'ESO wayshrine names'!$A$2:$D$999,4,FALSE)</f>
        <v>Propriété des chutes de la Sérénité</v>
      </c>
    </row>
    <row r="280" spans="1:15" x14ac:dyDescent="0.25">
      <c r="A280" s="13">
        <v>292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Dolchsturz-Ausblick</v>
      </c>
      <c r="N280" t="str">
        <f>VLOOKUP(A280,'ESO wayshrine names'!$A$2:$D$999,3,FALSE)</f>
        <v>Daggerfall Overlook</v>
      </c>
      <c r="O280" t="str">
        <f>VLOOKUP(A280,'ESO wayshrine names'!$A$2:$D$999,4,FALSE)</f>
        <v>Surplomb de Daguefilante</v>
      </c>
    </row>
    <row r="281" spans="1:15" x14ac:dyDescent="0.25">
      <c r="A281" s="13">
        <v>293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Ebenherz-Château</v>
      </c>
      <c r="N281" t="str">
        <f>VLOOKUP(A281,'ESO wayshrine names'!$A$2:$D$999,3,FALSE)</f>
        <v>Ebonheart Chateau</v>
      </c>
      <c r="O281" t="str">
        <f>VLOOKUP(A281,'ESO wayshrine names'!$A$2:$D$999,4,FALSE)</f>
        <v>Le Château Cœurébène</v>
      </c>
    </row>
    <row r="282" spans="1:15" x14ac:dyDescent="0.25">
      <c r="A282" s="13">
        <v>294</v>
      </c>
      <c r="B282" s="5">
        <v>8</v>
      </c>
      <c r="C282" s="5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3">
        <f>VLOOKUP(B282,'ESO map constants'!$A$2:$F$999,6,FALSE)</f>
        <v>58</v>
      </c>
      <c r="H282" s="3">
        <f>VLOOKUP(G282,'ESO zone constants'!$A$3:$B$9999,2,FALSE)</f>
        <v>11</v>
      </c>
      <c r="I282" s="3" t="str">
        <f>VLOOKUP(G282,'ESO zone constants'!$A$3:$F$999,4,FALSE)</f>
        <v>Malabal Tor</v>
      </c>
      <c r="J282" s="3" t="str">
        <f>VLOOKUP(G282,'ESO zone constants'!$A$3:$F$999,5,FALSE)</f>
        <v>Malabal Tor</v>
      </c>
      <c r="K282" s="3" t="str">
        <f>VLOOKUP(G282,'ESO zone constants'!$A$3:$F$999,6,FALSE)</f>
        <v>Malabal Tor</v>
      </c>
      <c r="L282" s="5">
        <v>7</v>
      </c>
      <c r="M282" t="str">
        <f>VLOOKUP(A282,'ESO wayshrine names'!$A$2:$D$999,2,FALSE)</f>
        <v>Die Schwarzrankenvilla</v>
      </c>
      <c r="N282" t="str">
        <f>VLOOKUP(A282,'ESO wayshrine names'!$A$2:$D$999,3,FALSE)</f>
        <v>Black Vine Villa</v>
      </c>
      <c r="O282" t="str">
        <f>VLOOKUP(A282,'ESO wayshrine names'!$A$2:$D$999,4,FALSE)</f>
        <v>Villa de la liane noire</v>
      </c>
    </row>
    <row r="283" spans="1:15" x14ac:dyDescent="0.25">
      <c r="A283" s="13">
        <v>295</v>
      </c>
      <c r="B283" s="5">
        <v>18</v>
      </c>
      <c r="C283" s="5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3">
        <f>VLOOKUP(B283,'ESO map constants'!$A$2:$F$999,6,FALSE)</f>
        <v>281</v>
      </c>
      <c r="H283" s="3">
        <f>VLOOKUP(G283,'ESO zone constants'!$A$3:$B$9999,2,FALSE)</f>
        <v>110</v>
      </c>
      <c r="I283" s="3" t="str">
        <f>VLOOKUP(G283,'ESO zone constants'!$A$3:$F$999,4,FALSE)</f>
        <v>Bal Foyen</v>
      </c>
      <c r="J283" s="3" t="str">
        <f>VLOOKUP(G283,'ESO zone constants'!$A$3:$F$999,5,FALSE)</f>
        <v>Bal Foyen</v>
      </c>
      <c r="K283" s="3" t="str">
        <f>VLOOKUP(G283,'ESO zone constants'!$A$3:$F$999,6,FALSE)</f>
        <v>Bal Foyen</v>
      </c>
      <c r="L283" s="5">
        <v>7</v>
      </c>
      <c r="M283" t="str">
        <f>VLOOKUP(A283,'ESO wayshrine names'!$A$2:$D$999,2,FALSE)</f>
        <v>Demutschlamm</v>
      </c>
      <c r="N283" t="str">
        <f>VLOOKUP(A283,'ESO wayshrine names'!$A$2:$D$999,3,FALSE)</f>
        <v>Humblemud</v>
      </c>
      <c r="O283" t="str">
        <f>VLOOKUP(A283,'ESO wayshrine names'!$A$2:$D$999,4,FALSE)</f>
        <v>Humbleboue</v>
      </c>
    </row>
    <row r="284" spans="1:15" x14ac:dyDescent="0.25">
      <c r="A284" s="13">
        <v>296</v>
      </c>
      <c r="B284" s="5">
        <v>7</v>
      </c>
      <c r="C284" s="5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3">
        <f>VLOOKUP(B284,'ESO map constants'!$A$2:$F$999,6,FALSE)</f>
        <v>383</v>
      </c>
      <c r="H284" s="3">
        <f>VLOOKUP(G284,'ESO zone constants'!$A$3:$B$9999,2,FALSE)</f>
        <v>180</v>
      </c>
      <c r="I284" s="3" t="str">
        <f>VLOOKUP(G284,'ESO zone constants'!$A$3:$F$999,4,FALSE)</f>
        <v>Grahtwald</v>
      </c>
      <c r="J284" s="3" t="str">
        <f>VLOOKUP(G284,'ESO zone constants'!$A$3:$F$999,5,FALSE)</f>
        <v>Grahtwood</v>
      </c>
      <c r="K284" s="3" t="str">
        <f>VLOOKUP(G284,'ESO zone constants'!$A$3:$F$999,6,FALSE)</f>
        <v>Le bois de Graht</v>
      </c>
      <c r="L284" s="5">
        <v>7</v>
      </c>
      <c r="M284" t="str">
        <f>VLOOKUP(A284,'ESO wayshrine names'!$A$2:$D$999,2,FALSE)</f>
        <v>Die Kuschelkapsel</v>
      </c>
      <c r="N284" t="str">
        <f>VLOOKUP(A284,'ESO wayshrine names'!$A$2:$D$999,3,FALSE)</f>
        <v>Snugpod</v>
      </c>
      <c r="O284" t="str">
        <f>VLOOKUP(A284,'ESO wayshrine names'!$A$2:$D$999,4,FALSE)</f>
        <v>La Cosse</v>
      </c>
    </row>
    <row r="285" spans="1:15" x14ac:dyDescent="0.25">
      <c r="A285" s="13">
        <v>297</v>
      </c>
      <c r="B285" s="5">
        <v>2</v>
      </c>
      <c r="C285" s="5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3">
        <f>VLOOKUP(B285,'ESO map constants'!$A$2:$F$999,6,FALSE)</f>
        <v>3</v>
      </c>
      <c r="H285" s="3">
        <f>VLOOKUP(G285,'ESO zone constants'!$A$3:$B$9999,2,FALSE)</f>
        <v>2</v>
      </c>
      <c r="I285" s="3" t="str">
        <f>VLOOKUP(G285,'ESO zone constants'!$A$3:$F$999,4,FALSE)</f>
        <v>Glenumbra</v>
      </c>
      <c r="J285" s="3" t="str">
        <f>VLOOKUP(G285,'ESO zone constants'!$A$3:$F$999,5,FALSE)</f>
        <v>Glenumbra</v>
      </c>
      <c r="K285" s="3" t="str">
        <f>VLOOKUP(G285,'ESO zone constants'!$A$3:$F$999,6,FALSE)</f>
        <v>La Glénumbrie</v>
      </c>
      <c r="L285" s="5">
        <v>7</v>
      </c>
      <c r="M285" t="str">
        <f>VLOOKUP(A285,'ESO wayshrine names'!$A$2:$D$999,2,FALSE)</f>
        <v>Kapitän Margaux' Heim</v>
      </c>
      <c r="N285" t="str">
        <f>VLOOKUP(A285,'ESO wayshrine names'!$A$2:$D$999,3,FALSE)</f>
        <v>Captain Margaux's Place</v>
      </c>
      <c r="O285" t="str">
        <f>VLOOKUP(A285,'ESO wayshrine names'!$A$2:$D$999,4,FALSE)</f>
        <v>Chez le capitaine Margaux</v>
      </c>
    </row>
    <row r="286" spans="1:15" x14ac:dyDescent="0.25">
      <c r="A286" s="13">
        <v>298</v>
      </c>
      <c r="B286" s="5">
        <v>11</v>
      </c>
      <c r="C286" s="5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3">
        <f>VLOOKUP(B286,'ESO map constants'!$A$2:$F$999,6,FALSE)</f>
        <v>41</v>
      </c>
      <c r="H286" s="3">
        <f>VLOOKUP(G286,'ESO zone constants'!$A$3:$B$9999,2,FALSE)</f>
        <v>9</v>
      </c>
      <c r="I286" s="3" t="str">
        <f>VLOOKUP(G286,'ESO zone constants'!$A$3:$F$999,4,FALSE)</f>
        <v>Steinfälle</v>
      </c>
      <c r="J286" s="3" t="str">
        <f>VLOOKUP(G286,'ESO zone constants'!$A$3:$F$999,5,FALSE)</f>
        <v>Stonefalls</v>
      </c>
      <c r="K286" s="3" t="str">
        <f>VLOOKUP(G286,'ESO zone constants'!$A$3:$F$999,6,FALSE)</f>
        <v>Les Éboulis</v>
      </c>
      <c r="L286" s="5">
        <v>7</v>
      </c>
      <c r="M286" t="str">
        <f>VLOOKUP(A286,'ESO wayshrine names'!$A$2:$D$999,2,FALSE)</f>
        <v>Kragenheim</v>
      </c>
      <c r="N286" t="str">
        <f>VLOOKUP(A286,'ESO wayshrine names'!$A$2:$D$999,3,FALSE)</f>
        <v>Kragenhome</v>
      </c>
      <c r="O286" t="str">
        <f>VLOOKUP(A286,'ESO wayshrine names'!$A$2:$D$999,4,FALSE)</f>
        <v>Maison-Kragen</v>
      </c>
    </row>
    <row r="287" spans="1:15" x14ac:dyDescent="0.25">
      <c r="A287" s="13">
        <v>299</v>
      </c>
      <c r="B287" s="5">
        <v>8</v>
      </c>
      <c r="C287" s="5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3">
        <f>VLOOKUP(B287,'ESO map constants'!$A$2:$F$999,6,FALSE)</f>
        <v>58</v>
      </c>
      <c r="H287" s="3">
        <f>VLOOKUP(G287,'ESO zone constants'!$A$3:$B$9999,2,FALSE)</f>
        <v>11</v>
      </c>
      <c r="I287" s="3" t="str">
        <f>VLOOKUP(G287,'ESO zone constants'!$A$3:$F$999,4,FALSE)</f>
        <v>Malabal Tor</v>
      </c>
      <c r="J287" s="3" t="str">
        <f>VLOOKUP(G287,'ESO zone constants'!$A$3:$F$999,5,FALSE)</f>
        <v>Malabal Tor</v>
      </c>
      <c r="K287" s="3" t="str">
        <f>VLOOKUP(G287,'ESO zone constants'!$A$3:$F$999,6,FALSE)</f>
        <v>Malabal Tor</v>
      </c>
      <c r="L287" s="5">
        <v>7</v>
      </c>
      <c r="M287" t="str">
        <f>VLOOKUP(A287,'ESO wayshrine names'!$A$2:$D$999,2,FALSE)</f>
        <v>Cyrodiilisches Dschungelhaus</v>
      </c>
      <c r="N287" t="str">
        <f>VLOOKUP(A287,'ESO wayshrine names'!$A$2:$D$999,3,FALSE)</f>
        <v>Cyrodilic Jungle House</v>
      </c>
      <c r="O287" t="str">
        <f>VLOOKUP(A287,'ESO wayshrine names'!$A$2:$D$999,4,FALSE)</f>
        <v>La maison de jungle cyrodiiléenne</v>
      </c>
    </row>
    <row r="288" spans="1:15" x14ac:dyDescent="0.25">
      <c r="A288" s="13">
        <v>300</v>
      </c>
      <c r="B288" s="5">
        <v>21</v>
      </c>
      <c r="C288" s="5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3">
        <f>VLOOKUP(B288,'ESO map constants'!$A$2:$F$999,6,FALSE)</f>
        <v>537</v>
      </c>
      <c r="H288" s="3">
        <f>VLOOKUP(G288,'ESO zone constants'!$A$3:$B$9999,2,FALSE)</f>
        <v>305</v>
      </c>
      <c r="I288" s="3" t="str">
        <f>VLOOKUP(G288,'ESO zone constants'!$A$3:$F$999,4,FALSE)</f>
        <v>Khenarthis Rast</v>
      </c>
      <c r="J288" s="3" t="str">
        <f>VLOOKUP(G288,'ESO zone constants'!$A$3:$F$999,5,FALSE)</f>
        <v>Khenarthi's Roost</v>
      </c>
      <c r="K288" s="3" t="str">
        <f>VLOOKUP(G288,'ESO zone constants'!$A$3:$F$999,6,FALSE)</f>
        <v>Le perchoir de Khenarthi</v>
      </c>
      <c r="L288" s="5">
        <v>7</v>
      </c>
      <c r="M288" t="str">
        <f>VLOOKUP(A288,'ESO wayshrine names'!$A$2:$D$999,2,FALSE)</f>
        <v>Mondfreudehaus</v>
      </c>
      <c r="N288" t="str">
        <f>VLOOKUP(A288,'ESO wayshrine names'!$A$2:$D$999,3,FALSE)</f>
        <v>Moonmirth House</v>
      </c>
      <c r="O288" t="str">
        <f>VLOOKUP(A288,'ESO wayshrine names'!$A$2:$D$999,4,FALSE)</f>
        <v>La Maison Rilune</v>
      </c>
    </row>
    <row r="289" spans="1:15" x14ac:dyDescent="0.25">
      <c r="A289" s="13">
        <v>301</v>
      </c>
      <c r="B289" s="5">
        <v>12</v>
      </c>
      <c r="C289" s="5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3">
        <f>VLOOKUP(B289,'ESO map constants'!$A$2:$F$999,6,FALSE)</f>
        <v>103</v>
      </c>
      <c r="H289" s="3">
        <f>VLOOKUP(G289,'ESO zone constants'!$A$3:$B$9999,2,FALSE)</f>
        <v>16</v>
      </c>
      <c r="I289" s="3" t="str">
        <f>VLOOKUP(G289,'ESO zone constants'!$A$3:$F$999,4,FALSE)</f>
        <v>Rift</v>
      </c>
      <c r="J289" s="3" t="str">
        <f>VLOOKUP(G289,'ESO zone constants'!$A$3:$F$999,5,FALSE)</f>
        <v>The Rift</v>
      </c>
      <c r="K289" s="3" t="str">
        <f>VLOOKUP(G289,'ESO zone constants'!$A$3:$F$999,6,FALSE)</f>
        <v>La Brèche</v>
      </c>
      <c r="L289" s="5">
        <v>7</v>
      </c>
      <c r="M289" t="str">
        <f>VLOOKUP(A289,'ESO wayshrine names'!$A$2:$D$999,2,FALSE)</f>
        <v>Herbsttor</v>
      </c>
      <c r="N289" t="str">
        <f>VLOOKUP(A289,'ESO wayshrine names'!$A$2:$D$999,3,FALSE)</f>
        <v>Autumn's-Gate</v>
      </c>
      <c r="O289" t="str">
        <f>VLOOKUP(A289,'ESO wayshrine names'!$A$2:$D$999,4,FALSE)</f>
        <v>La Porte-de-l'Automne</v>
      </c>
    </row>
    <row r="290" spans="1:15" x14ac:dyDescent="0.25">
      <c r="A290" s="13">
        <v>302</v>
      </c>
      <c r="B290" s="5">
        <v>4</v>
      </c>
      <c r="C290" s="5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3">
        <f>VLOOKUP(B290,'ESO map constants'!$A$2:$F$999,6,FALSE)</f>
        <v>19</v>
      </c>
      <c r="H290" s="3">
        <f>VLOOKUP(G290,'ESO zone constants'!$A$3:$B$9999,2,FALSE)</f>
        <v>4</v>
      </c>
      <c r="I290" s="3" t="str">
        <f>VLOOKUP(G290,'ESO zone constants'!$A$3:$F$999,4,FALSE)</f>
        <v>Sturmhafen</v>
      </c>
      <c r="J290" s="3" t="str">
        <f>VLOOKUP(G290,'ESO zone constants'!$A$3:$F$999,5,FALSE)</f>
        <v>Stormhaven</v>
      </c>
      <c r="K290" s="3" t="str">
        <f>VLOOKUP(G290,'ESO zone constants'!$A$3:$F$999,6,FALSE)</f>
        <v>Havre-tempête</v>
      </c>
      <c r="L290" s="5">
        <v>7</v>
      </c>
      <c r="M290" t="str">
        <f>VLOOKUP(A290,'ESO wayshrine names'!$A$2:$D$999,2,FALSE)</f>
        <v>Hammertod-Bungalow</v>
      </c>
      <c r="N290" t="str">
        <f>VLOOKUP(A290,'ESO wayshrine names'!$A$2:$D$999,3,FALSE)</f>
        <v>Hammerdeath Bungalow</v>
      </c>
      <c r="O290" t="str">
        <f>VLOOKUP(A290,'ESO wayshrine names'!$A$2:$D$999,4,FALSE)</f>
        <v>Le Bungalow de Martelmort</v>
      </c>
    </row>
    <row r="291" spans="1:15" x14ac:dyDescent="0.25">
      <c r="A291" s="13">
        <v>303</v>
      </c>
      <c r="B291" s="5">
        <v>6</v>
      </c>
      <c r="C291" s="5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3">
        <f>VLOOKUP(B291,'ESO map constants'!$A$2:$F$999,6,FALSE)</f>
        <v>92</v>
      </c>
      <c r="H291" s="3">
        <f>VLOOKUP(G291,'ESO zone constants'!$A$3:$B$9999,2,FALSE)</f>
        <v>14</v>
      </c>
      <c r="I291" s="3" t="str">
        <f>VLOOKUP(G291,'ESO zone constants'!$A$3:$F$999,4,FALSE)</f>
        <v>Bangkorai</v>
      </c>
      <c r="J291" s="3" t="str">
        <f>VLOOKUP(G291,'ESO zone constants'!$A$3:$F$999,5,FALSE)</f>
        <v>Bangkorai</v>
      </c>
      <c r="K291" s="3" t="str">
        <f>VLOOKUP(G291,'ESO zone constants'!$A$3:$F$999,6,FALSE)</f>
        <v>Bangkoraï</v>
      </c>
      <c r="L291" s="5">
        <v>7</v>
      </c>
      <c r="M291" t="str">
        <f>VLOOKUP(A291,'ESO wayshrine names'!$A$2:$D$999,2,FALSE)</f>
        <v>Zwillingsbogen</v>
      </c>
      <c r="N291" t="str">
        <f>VLOOKUP(A291,'ESO wayshrine names'!$A$2:$D$999,3,FALSE)</f>
        <v>Twin Arches</v>
      </c>
      <c r="O291" t="str">
        <f>VLOOKUP(A291,'ESO wayshrine names'!$A$2:$D$999,4,FALSE)</f>
        <v>Les Arches jumelles</v>
      </c>
    </row>
    <row r="292" spans="1:15" x14ac:dyDescent="0.25">
      <c r="A292" s="13">
        <v>304</v>
      </c>
      <c r="B292" s="5">
        <v>16</v>
      </c>
      <c r="C292" s="5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3">
        <f>VLOOKUP(B292,'ESO map constants'!$A$2:$F$999,6,FALSE)</f>
        <v>108</v>
      </c>
      <c r="H292" s="3">
        <f>VLOOKUP(G292,'ESO zone constants'!$A$3:$B$9999,2,FALSE)</f>
        <v>18</v>
      </c>
      <c r="I292" s="3" t="str">
        <f>VLOOKUP(G292,'ESO zone constants'!$A$3:$F$999,4,FALSE)</f>
        <v>Grünschatten</v>
      </c>
      <c r="J292" s="3" t="str">
        <f>VLOOKUP(G292,'ESO zone constants'!$A$3:$F$999,5,FALSE)</f>
        <v>Greenshade</v>
      </c>
      <c r="K292" s="3" t="str">
        <f>VLOOKUP(G292,'ESO zone constants'!$A$3:$F$999,6,FALSE)</f>
        <v>Prasin</v>
      </c>
      <c r="L292" s="5">
        <v>7</v>
      </c>
      <c r="M292" t="str">
        <f>VLOOKUP(A292,'ESO wayshrine names'!$A$2:$D$999,2,FALSE)</f>
        <v>Klippschatten</v>
      </c>
      <c r="N292" t="str">
        <f>VLOOKUP(A292,'ESO wayshrine names'!$A$2:$D$999,3,FALSE)</f>
        <v>Cliffshade</v>
      </c>
      <c r="O292" t="str">
        <f>VLOOKUP(A292,'ESO wayshrine names'!$A$2:$D$999,4,FALSE)</f>
        <v>Ombrescarpe</v>
      </c>
    </row>
    <row r="293" spans="1:15" x14ac:dyDescent="0.25">
      <c r="A293" s="13">
        <v>305</v>
      </c>
      <c r="B293" s="5">
        <v>9</v>
      </c>
      <c r="C293" s="5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3">
        <f>VLOOKUP(B293,'ESO map constants'!$A$2:$F$999,6,FALSE)</f>
        <v>117</v>
      </c>
      <c r="H293" s="3">
        <f>VLOOKUP(G293,'ESO zone constants'!$A$3:$B$9999,2,FALSE)</f>
        <v>19</v>
      </c>
      <c r="I293" s="3" t="str">
        <f>VLOOKUP(G293,'ESO zone constants'!$A$3:$F$999,4,FALSE)</f>
        <v>Schattenfenn</v>
      </c>
      <c r="J293" s="3" t="str">
        <f>VLOOKUP(G293,'ESO zone constants'!$A$3:$F$999,5,FALSE)</f>
        <v>Shadowfen</v>
      </c>
      <c r="K293" s="3" t="str">
        <f>VLOOKUP(G293,'ESO zone constants'!$A$3:$F$999,6,FALSE)</f>
        <v>Fangeombre</v>
      </c>
      <c r="L293" s="5">
        <v>7</v>
      </c>
      <c r="M293" t="str">
        <f>VLOOKUP(A293,'ESO wayshrine names'!$A$2:$D$999,2,FALSE)</f>
        <v>Das Geräumige Domizil</v>
      </c>
      <c r="N293" t="str">
        <f>VLOOKUP(A293,'ESO wayshrine names'!$A$2:$D$999,3,FALSE)</f>
        <v>The Ample Domicile</v>
      </c>
      <c r="O293" t="str">
        <f>VLOOKUP(A293,'ESO wayshrine names'!$A$2:$D$999,4,FALSE)</f>
        <v>Le Domicile ample</v>
      </c>
    </row>
    <row r="294" spans="1:15" x14ac:dyDescent="0.25">
      <c r="A294" s="13">
        <v>306</v>
      </c>
      <c r="B294" s="5">
        <v>16</v>
      </c>
      <c r="C294" s="5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3">
        <f>VLOOKUP(B294,'ESO map constants'!$A$2:$F$999,6,FALSE)</f>
        <v>108</v>
      </c>
      <c r="H294" s="3">
        <f>VLOOKUP(G294,'ESO zone constants'!$A$3:$B$9999,2,FALSE)</f>
        <v>18</v>
      </c>
      <c r="I294" s="3" t="str">
        <f>VLOOKUP(G294,'ESO zone constants'!$A$3:$F$999,4,FALSE)</f>
        <v>Grünschatten</v>
      </c>
      <c r="J294" s="3" t="str">
        <f>VLOOKUP(G294,'ESO zone constants'!$A$3:$F$999,5,FALSE)</f>
        <v>Greenshade</v>
      </c>
      <c r="K294" s="3" t="str">
        <f>VLOOKUP(G294,'ESO zone constants'!$A$3:$F$999,6,FALSE)</f>
        <v>Prasin</v>
      </c>
      <c r="L294" s="5">
        <v>7</v>
      </c>
      <c r="M294" t="str">
        <f>VLOOKUP(A294,'ESO wayshrine names'!$A$2:$D$999,2,FALSE)</f>
        <v>Die Felsbaumzuflucht</v>
      </c>
      <c r="N294" t="str">
        <f>VLOOKUP(A294,'ESO wayshrine names'!$A$2:$D$999,3,FALSE)</f>
        <v>Bouldertree Refuge</v>
      </c>
      <c r="O294" t="str">
        <f>VLOOKUP(A294,'ESO wayshrine names'!$A$2:$D$999,4,FALSE)</f>
        <v>Le Refuge d'Arbreroche</v>
      </c>
    </row>
    <row r="295" spans="1:15" x14ac:dyDescent="0.25">
      <c r="A295" s="13">
        <v>307</v>
      </c>
      <c r="B295" s="5">
        <v>3</v>
      </c>
      <c r="C295" s="5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3">
        <f>VLOOKUP(B295,'ESO map constants'!$A$2:$F$999,6,FALSE)</f>
        <v>20</v>
      </c>
      <c r="H295" s="3">
        <f>VLOOKUP(G295,'ESO zone constants'!$A$3:$B$9999,2,FALSE)</f>
        <v>5</v>
      </c>
      <c r="I295" s="3" t="str">
        <f>VLOOKUP(G295,'ESO zone constants'!$A$3:$F$999,4,FALSE)</f>
        <v>Kluftspitze</v>
      </c>
      <c r="J295" s="3" t="str">
        <f>VLOOKUP(G295,'ESO zone constants'!$A$3:$F$999,5,FALSE)</f>
        <v>Rivenspire</v>
      </c>
      <c r="K295" s="3" t="str">
        <f>VLOOKUP(G295,'ESO zone constants'!$A$3:$F$999,6,FALSE)</f>
        <v>Fendretour</v>
      </c>
      <c r="L295" s="5">
        <v>7</v>
      </c>
      <c r="M295" t="str">
        <f>VLOOKUP(A295,'ESO wayshrine names'!$A$2:$D$999,2,FALSE)</f>
        <v>Rabenwäldchen</v>
      </c>
      <c r="N295" t="str">
        <f>VLOOKUP(A295,'ESO wayshrine names'!$A$2:$D$999,3,FALSE)</f>
        <v>Ravenhurst</v>
      </c>
      <c r="O295" t="str">
        <f>VLOOKUP(A295,'ESO wayshrine names'!$A$2:$D$999,4,FALSE)</f>
        <v>La Butte-aux-Corbeaux</v>
      </c>
    </row>
    <row r="296" spans="1:15" x14ac:dyDescent="0.25">
      <c r="A296" s="13">
        <v>308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0</v>
      </c>
      <c r="M296">
        <f>VLOOKUP(A296,'ESO wayshrine names'!$A$2:$D$999,2,FALSE)</f>
        <v>0</v>
      </c>
      <c r="N296">
        <f>VLOOKUP(A296,'ESO wayshrine names'!$A$2:$D$999,3,FALSE)</f>
        <v>0</v>
      </c>
      <c r="O296">
        <f>VLOOKUP(A296,'ESO wayshrine names'!$A$2:$D$999,4,FALSE)</f>
        <v>0</v>
      </c>
    </row>
    <row r="297" spans="1:15" x14ac:dyDescent="0.25">
      <c r="A297" s="13">
        <v>309</v>
      </c>
      <c r="B297" s="5">
        <v>10</v>
      </c>
      <c r="C297" s="5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3">
        <f>VLOOKUP(B297,'ESO map constants'!$A$2:$F$999,6,FALSE)</f>
        <v>57</v>
      </c>
      <c r="H297" s="3">
        <f>VLOOKUP(G297,'ESO zone constants'!$A$3:$B$9999,2,FALSE)</f>
        <v>10</v>
      </c>
      <c r="I297" s="3" t="str">
        <f>VLOOKUP(G297,'ESO zone constants'!$A$3:$F$999,4,FALSE)</f>
        <v>Deshaan</v>
      </c>
      <c r="J297" s="3" t="str">
        <f>VLOOKUP(G297,'ESO zone constants'!$A$3:$F$999,5,FALSE)</f>
        <v>Deshaan</v>
      </c>
      <c r="K297" s="3" t="str">
        <f>VLOOKUP(G297,'ESO zone constants'!$A$3:$F$999,6,FALSE)</f>
        <v>Deshaan</v>
      </c>
      <c r="L297" s="5">
        <v>7</v>
      </c>
      <c r="M297" t="str">
        <f>VLOOKUP(A297,'ESO wayshrine names'!$A$2:$D$999,2,FALSE)</f>
        <v>Die Velothiträumerei</v>
      </c>
      <c r="N297" t="str">
        <f>VLOOKUP(A297,'ESO wayshrine names'!$A$2:$D$999,3,FALSE)</f>
        <v>Velothi Reverie</v>
      </c>
      <c r="O297" t="str">
        <f>VLOOKUP(A297,'ESO wayshrine names'!$A$2:$D$999,4,FALSE)</f>
        <v>La Rêverie vélothie</v>
      </c>
    </row>
    <row r="298" spans="1:15" x14ac:dyDescent="0.25">
      <c r="A298" s="13">
        <v>310</v>
      </c>
      <c r="B298" s="5">
        <v>25</v>
      </c>
      <c r="C298" s="5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3">
        <f>VLOOKUP(B298,'ESO map constants'!$A$2:$F$999,6,FALSE)</f>
        <v>888</v>
      </c>
      <c r="H298" s="3">
        <f>VLOOKUP(G298,'ESO zone constants'!$A$3:$B$9999,2,FALSE)</f>
        <v>531</v>
      </c>
      <c r="I298" s="3" t="str">
        <f>VLOOKUP(G298,'ESO zone constants'!$A$3:$F$999,4,FALSE)</f>
        <v>Kargstein</v>
      </c>
      <c r="J298" s="3" t="str">
        <f>VLOOKUP(G298,'ESO zone constants'!$A$3:$F$999,5,FALSE)</f>
        <v>Craglorn</v>
      </c>
      <c r="K298" s="3" t="str">
        <f>VLOOKUP(G298,'ESO zone constants'!$A$3:$F$999,6,FALSE)</f>
        <v>Raidelorn</v>
      </c>
      <c r="L298" s="5">
        <v>7</v>
      </c>
      <c r="M298" t="str">
        <f>VLOOKUP(A298,'ESO wayshrine names'!$A$2:$D$999,2,FALSE)</f>
        <v>Domus Phrasticus</v>
      </c>
      <c r="N298" t="str">
        <f>VLOOKUP(A298,'ESO wayshrine names'!$A$2:$D$999,3,FALSE)</f>
        <v>Domus Phrasticus</v>
      </c>
      <c r="O298" t="str">
        <f>VLOOKUP(A298,'ESO wayshrine names'!$A$2:$D$999,4,FALSE)</f>
        <v>Domus Phrasticus</v>
      </c>
    </row>
    <row r="299" spans="1:15" x14ac:dyDescent="0.25">
      <c r="A299" s="13">
        <v>311</v>
      </c>
      <c r="B299" s="5">
        <v>17</v>
      </c>
      <c r="C299" s="5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3">
        <f>VLOOKUP(B299,'ESO map constants'!$A$2:$F$999,6,FALSE)</f>
        <v>382</v>
      </c>
      <c r="H299" s="3">
        <f>VLOOKUP(G299,'ESO zone constants'!$A$3:$B$9999,2,FALSE)</f>
        <v>179</v>
      </c>
      <c r="I299" s="3" t="str">
        <f>VLOOKUP(G299,'ESO zone constants'!$A$3:$F$999,4,FALSE)</f>
        <v>Schnittermark</v>
      </c>
      <c r="J299" s="3" t="str">
        <f>VLOOKUP(G299,'ESO zone constants'!$A$3:$F$999,5,FALSE)</f>
        <v>Reaper's March</v>
      </c>
      <c r="K299" s="3" t="str">
        <f>VLOOKUP(G299,'ESO zone constants'!$A$3:$F$999,6,FALSE)</f>
        <v>La marche de la Camarde</v>
      </c>
      <c r="L299" s="5">
        <v>7</v>
      </c>
      <c r="M299" t="str">
        <f>VLOOKUP(A299,'ESO wayshrine names'!$A$2:$D$999,2,FALSE)</f>
        <v>Das Glattbachhaus</v>
      </c>
      <c r="N299" t="str">
        <f>VLOOKUP(A299,'ESO wayshrine names'!$A$2:$D$999,3,FALSE)</f>
        <v>Sleek Creek House</v>
      </c>
      <c r="O299" t="str">
        <f>VLOOKUP(A299,'ESO wayshrine names'!$A$2:$D$999,4,FALSE)</f>
        <v>La Maison de Vive-Crique</v>
      </c>
    </row>
    <row r="300" spans="1:15" x14ac:dyDescent="0.25">
      <c r="A300" s="13">
        <v>312</v>
      </c>
      <c r="B300" s="5">
        <v>13</v>
      </c>
      <c r="C300" s="5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3">
        <f>VLOOKUP(B300,'ESO map constants'!$A$2:$F$999,6,FALSE)</f>
        <v>101</v>
      </c>
      <c r="H300" s="3">
        <f>VLOOKUP(G300,'ESO zone constants'!$A$3:$B$9999,2,FALSE)</f>
        <v>15</v>
      </c>
      <c r="I300" s="3" t="str">
        <f>VLOOKUP(G300,'ESO zone constants'!$A$3:$F$999,4,FALSE)</f>
        <v>Ostmarsch</v>
      </c>
      <c r="J300" s="3" t="str">
        <f>VLOOKUP(G300,'ESO zone constants'!$A$3:$F$999,5,FALSE)</f>
        <v>Eastmarch</v>
      </c>
      <c r="K300" s="3" t="str">
        <f>VLOOKUP(G300,'ESO zone constants'!$A$3:$F$999,6,FALSE)</f>
        <v>Estemarche</v>
      </c>
      <c r="L300" s="5">
        <v>7</v>
      </c>
      <c r="M300" t="str">
        <f>VLOOKUP(A300,'ESO wayshrine names'!$A$2:$D$999,2,FALSE)</f>
        <v>Grymharths Wehe</v>
      </c>
      <c r="N300" t="str">
        <f>VLOOKUP(A300,'ESO wayshrine names'!$A$2:$D$999,3,FALSE)</f>
        <v>Grymharth's Woe</v>
      </c>
      <c r="O300" t="str">
        <f>VLOOKUP(A300,'ESO wayshrine names'!$A$2:$D$999,4,FALSE)</f>
        <v>Le Chagrin de Grymharth</v>
      </c>
    </row>
    <row r="301" spans="1:15" x14ac:dyDescent="0.25">
      <c r="A301" s="13">
        <v>313</v>
      </c>
      <c r="B301" s="5">
        <v>6</v>
      </c>
      <c r="C301" s="5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3">
        <f>VLOOKUP(B301,'ESO map constants'!$A$2:$F$999,6,FALSE)</f>
        <v>92</v>
      </c>
      <c r="H301" s="3">
        <f>VLOOKUP(G301,'ESO zone constants'!$A$3:$B$9999,2,FALSE)</f>
        <v>14</v>
      </c>
      <c r="I301" s="3" t="str">
        <f>VLOOKUP(G301,'ESO zone constants'!$A$3:$F$999,4,FALSE)</f>
        <v>Bangkorai</v>
      </c>
      <c r="J301" s="3" t="str">
        <f>VLOOKUP(G301,'ESO zone constants'!$A$3:$F$999,5,FALSE)</f>
        <v>Bangkorai</v>
      </c>
      <c r="K301" s="3" t="str">
        <f>VLOOKUP(G301,'ESO zone constants'!$A$3:$F$999,6,FALSE)</f>
        <v>Bangkoraï</v>
      </c>
      <c r="L301" s="5">
        <v>7</v>
      </c>
      <c r="M301" t="str">
        <f>VLOOKUP(A301,'ESO wayshrine names'!$A$2:$D$999,2,FALSE)</f>
        <v>Feste Gramen</v>
      </c>
      <c r="N301" t="str">
        <f>VLOOKUP(A301,'ESO wayshrine names'!$A$2:$D$999,3,FALSE)</f>
        <v>Mournoth Keep</v>
      </c>
      <c r="O301" t="str">
        <f>VLOOKUP(A301,'ESO wayshrine names'!$A$2:$D$999,4,FALSE)</f>
        <v>Fort Sangloth</v>
      </c>
    </row>
    <row r="302" spans="1:15" x14ac:dyDescent="0.25">
      <c r="A302" s="13">
        <v>314</v>
      </c>
      <c r="B302" s="5">
        <v>5</v>
      </c>
      <c r="C302" s="5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3">
        <f>VLOOKUP(B302,'ESO map constants'!$A$2:$F$999,6,FALSE)</f>
        <v>104</v>
      </c>
      <c r="H302" s="3">
        <f>VLOOKUP(G302,'ESO zone constants'!$A$3:$B$9999,2,FALSE)</f>
        <v>17</v>
      </c>
      <c r="I302" s="3" t="str">
        <f>VLOOKUP(G302,'ESO zone constants'!$A$3:$F$999,4,FALSE)</f>
        <v>Die Alik'r-Wüste</v>
      </c>
      <c r="J302" s="3" t="str">
        <f>VLOOKUP(G302,'ESO zone constants'!$A$3:$F$999,5,FALSE)</f>
        <v>Alik'r Desert</v>
      </c>
      <c r="K302" s="3" t="str">
        <f>VLOOKUP(G302,'ESO zone constants'!$A$3:$F$999,6,FALSE)</f>
        <v>Le désert d'Alik'r</v>
      </c>
      <c r="L302" s="5">
        <v>7</v>
      </c>
      <c r="M302" t="str">
        <f>VLOOKUP(A302,'ESO wayshrine names'!$A$2:$D$999,2,FALSE)</f>
        <v>Haus des leisen Magnifico</v>
      </c>
      <c r="N302" t="str">
        <f>VLOOKUP(A302,'ESO wayshrine names'!$A$2:$D$999,3,FALSE)</f>
        <v>House of the Silent Magnifico</v>
      </c>
      <c r="O302" t="str">
        <f>VLOOKUP(A302,'ESO wayshrine names'!$A$2:$D$999,4,FALSE)</f>
        <v>La Maison du Magnifico silencieux</v>
      </c>
    </row>
    <row r="303" spans="1:15" x14ac:dyDescent="0.25">
      <c r="A303" s="13">
        <v>315</v>
      </c>
      <c r="B303" s="5">
        <v>15</v>
      </c>
      <c r="C303" s="5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3">
        <f>VLOOKUP(B303,'ESO map constants'!$A$2:$F$999,6,FALSE)</f>
        <v>381</v>
      </c>
      <c r="H303" s="3">
        <f>VLOOKUP(G303,'ESO zone constants'!$A$3:$B$9999,2,FALSE)</f>
        <v>178</v>
      </c>
      <c r="I303" s="3" t="str">
        <f>VLOOKUP(G303,'ESO zone constants'!$A$3:$F$999,4,FALSE)</f>
        <v>Auridon</v>
      </c>
      <c r="J303" s="3" t="str">
        <f>VLOOKUP(G303,'ESO zone constants'!$A$3:$F$999,5,FALSE)</f>
        <v>Auridon</v>
      </c>
      <c r="K303" s="3" t="str">
        <f>VLOOKUP(G303,'ESO zone constants'!$A$3:$F$999,6,FALSE)</f>
        <v>Auridia</v>
      </c>
      <c r="L303" s="5">
        <v>7</v>
      </c>
      <c r="M303" t="str">
        <f>VLOOKUP(A303,'ESO wayshrine names'!$A$2:$D$999,2,FALSE)</f>
        <v>Das Mathiisen-Herrenhaus</v>
      </c>
      <c r="N303" t="str">
        <f>VLOOKUP(A303,'ESO wayshrine names'!$A$2:$D$999,3,FALSE)</f>
        <v>Mathiisen Manor</v>
      </c>
      <c r="O303" t="str">
        <f>VLOOKUP(A303,'ESO wayshrine names'!$A$2:$D$999,4,FALSE)</f>
        <v>Le manoir de Mathiisen</v>
      </c>
    </row>
    <row r="304" spans="1:15" x14ac:dyDescent="0.25">
      <c r="A304" s="13">
        <v>316</v>
      </c>
      <c r="B304" s="5">
        <v>9</v>
      </c>
      <c r="C304" s="5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3">
        <f>VLOOKUP(B304,'ESO map constants'!$A$2:$F$999,6,FALSE)</f>
        <v>117</v>
      </c>
      <c r="H304" s="3">
        <f>VLOOKUP(G304,'ESO zone constants'!$A$3:$B$9999,2,FALSE)</f>
        <v>19</v>
      </c>
      <c r="I304" s="3" t="str">
        <f>VLOOKUP(G304,'ESO zone constants'!$A$3:$F$999,4,FALSE)</f>
        <v>Schattenfenn</v>
      </c>
      <c r="J304" s="3" t="str">
        <f>VLOOKUP(G304,'ESO zone constants'!$A$3:$F$999,5,FALSE)</f>
        <v>Shadowfen</v>
      </c>
      <c r="K304" s="3" t="str">
        <f>VLOOKUP(G304,'ESO zone constants'!$A$3:$F$999,6,FALSE)</f>
        <v>Fangeombre</v>
      </c>
      <c r="L304" s="5">
        <v>7</v>
      </c>
      <c r="M304" t="str">
        <f>VLOOKUP(A304,'ESO wayshrine names'!$A$2:$D$999,2,FALSE)</f>
        <v>Anwesen „Bleibt-feucht“</v>
      </c>
      <c r="N304" t="str">
        <f>VLOOKUP(A304,'ESO wayshrine names'!$A$2:$D$999,3,FALSE)</f>
        <v>Stay-Moist Mansion</v>
      </c>
      <c r="O304" t="str">
        <f>VLOOKUP(A304,'ESO wayshrine names'!$A$2:$D$999,4,FALSE)</f>
        <v>Le Manoir Restez-Humide</v>
      </c>
    </row>
    <row r="305" spans="1:15" x14ac:dyDescent="0.25">
      <c r="A305" s="13">
        <v>317</v>
      </c>
      <c r="B305" s="5">
        <v>7</v>
      </c>
      <c r="C305" s="5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3">
        <f>VLOOKUP(B305,'ESO map constants'!$A$2:$F$999,6,FALSE)</f>
        <v>383</v>
      </c>
      <c r="H305" s="3">
        <f>VLOOKUP(G305,'ESO zone constants'!$A$3:$B$9999,2,FALSE)</f>
        <v>180</v>
      </c>
      <c r="I305" s="3" t="str">
        <f>VLOOKUP(G305,'ESO zone constants'!$A$3:$F$999,4,FALSE)</f>
        <v>Grahtwald</v>
      </c>
      <c r="J305" s="3" t="str">
        <f>VLOOKUP(G305,'ESO zone constants'!$A$3:$F$999,5,FALSE)</f>
        <v>Grahtwood</v>
      </c>
      <c r="K305" s="3" t="str">
        <f>VLOOKUP(G305,'ESO zone constants'!$A$3:$F$999,6,FALSE)</f>
        <v>Le bois de Graht</v>
      </c>
      <c r="L305" s="5">
        <v>7</v>
      </c>
      <c r="M305" t="str">
        <f>VLOOKUP(A305,'ESO wayshrine names'!$A$2:$D$999,2,FALSE)</f>
        <v>Das Gorinir-Anwesen</v>
      </c>
      <c r="N305" t="str">
        <f>VLOOKUP(A305,'ESO wayshrine names'!$A$2:$D$999,3,FALSE)</f>
        <v>The Gorinir Estate</v>
      </c>
      <c r="O305" t="str">
        <f>VLOOKUP(A305,'ESO wayshrine names'!$A$2:$D$999,4,FALSE)</f>
        <v>La Propriété Gorinir</v>
      </c>
    </row>
    <row r="306" spans="1:15" x14ac:dyDescent="0.25">
      <c r="A306" s="13">
        <v>318</v>
      </c>
      <c r="B306" s="5">
        <v>4</v>
      </c>
      <c r="C306" s="5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3">
        <f>VLOOKUP(B306,'ESO map constants'!$A$2:$F$999,6,FALSE)</f>
        <v>19</v>
      </c>
      <c r="H306" s="3">
        <f>VLOOKUP(G306,'ESO zone constants'!$A$3:$B$9999,2,FALSE)</f>
        <v>4</v>
      </c>
      <c r="I306" s="3" t="str">
        <f>VLOOKUP(G306,'ESO zone constants'!$A$3:$F$999,4,FALSE)</f>
        <v>Sturmhafen</v>
      </c>
      <c r="J306" s="3" t="str">
        <f>VLOOKUP(G306,'ESO zone constants'!$A$3:$F$999,5,FALSE)</f>
        <v>Stormhaven</v>
      </c>
      <c r="K306" s="3" t="str">
        <f>VLOOKUP(G306,'ESO zone constants'!$A$3:$F$999,6,FALSE)</f>
        <v>Havre-tempête</v>
      </c>
      <c r="L306" s="5">
        <v>7</v>
      </c>
      <c r="M306" t="str">
        <f>VLOOKUP(A306,'ESO wayshrine names'!$A$2:$D$999,2,FALSE)</f>
        <v>Das Gardnerhaus</v>
      </c>
      <c r="N306" t="str">
        <f>VLOOKUP(A306,'ESO wayshrine names'!$A$2:$D$999,3,FALSE)</f>
        <v>Gardner House</v>
      </c>
      <c r="O306" t="str">
        <f>VLOOKUP(A306,'ESO wayshrine names'!$A$2:$D$999,4,FALSE)</f>
        <v>Maison du jardinier</v>
      </c>
    </row>
    <row r="307" spans="1:15" x14ac:dyDescent="0.25">
      <c r="A307" s="13">
        <v>319</v>
      </c>
      <c r="B307" s="5">
        <v>10</v>
      </c>
      <c r="C307" s="5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3">
        <f>VLOOKUP(B307,'ESO map constants'!$A$2:$F$999,6,FALSE)</f>
        <v>57</v>
      </c>
      <c r="H307" s="3">
        <f>VLOOKUP(G307,'ESO zone constants'!$A$3:$B$9999,2,FALSE)</f>
        <v>10</v>
      </c>
      <c r="I307" s="3" t="str">
        <f>VLOOKUP(G307,'ESO zone constants'!$A$3:$F$999,4,FALSE)</f>
        <v>Deshaan</v>
      </c>
      <c r="J307" s="3" t="str">
        <f>VLOOKUP(G307,'ESO zone constants'!$A$3:$F$999,5,FALSE)</f>
        <v>Deshaan</v>
      </c>
      <c r="K307" s="3" t="str">
        <f>VLOOKUP(G307,'ESO zone constants'!$A$3:$F$999,6,FALSE)</f>
        <v>Deshaan</v>
      </c>
      <c r="L307" s="5">
        <v>7</v>
      </c>
      <c r="M307" t="str">
        <f>VLOOKUP(A307,'ESO wayshrine names'!$A$2:$D$999,2,FALSE)</f>
        <v>Quondam Indorilia</v>
      </c>
      <c r="N307" t="str">
        <f>VLOOKUP(A307,'ESO wayshrine names'!$A$2:$D$999,3,FALSE)</f>
        <v>Quondam Indorilia</v>
      </c>
      <c r="O307" t="str">
        <f>VLOOKUP(A307,'ESO wayshrine names'!$A$2:$D$999,4,FALSE)</f>
        <v>Quondam Indorilia</v>
      </c>
    </row>
    <row r="308" spans="1:15" x14ac:dyDescent="0.25">
      <c r="A308" s="13">
        <v>320</v>
      </c>
      <c r="B308" s="5">
        <v>17</v>
      </c>
      <c r="C308" s="5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3">
        <f>VLOOKUP(B308,'ESO map constants'!$A$2:$F$999,6,FALSE)</f>
        <v>382</v>
      </c>
      <c r="H308" s="3">
        <f>VLOOKUP(G308,'ESO zone constants'!$A$3:$B$9999,2,FALSE)</f>
        <v>179</v>
      </c>
      <c r="I308" s="3" t="str">
        <f>VLOOKUP(G308,'ESO zone constants'!$A$3:$F$999,4,FALSE)</f>
        <v>Schnittermark</v>
      </c>
      <c r="J308" s="3" t="str">
        <f>VLOOKUP(G308,'ESO zone constants'!$A$3:$F$999,5,FALSE)</f>
        <v>Reaper's March</v>
      </c>
      <c r="K308" s="3" t="str">
        <f>VLOOKUP(G308,'ESO zone constants'!$A$3:$F$999,6,FALSE)</f>
        <v>La marche de la Camarde</v>
      </c>
      <c r="L308" s="5">
        <v>7</v>
      </c>
      <c r="M308" t="str">
        <f>VLOOKUP(A308,'ESO wayshrine names'!$A$2:$D$999,2,FALSE)</f>
        <v>Die Stridquelldomäne</v>
      </c>
      <c r="N308" t="str">
        <f>VLOOKUP(A308,'ESO wayshrine names'!$A$2:$D$999,3,FALSE)</f>
        <v>Strident Springs Demesne</v>
      </c>
      <c r="O308" t="str">
        <f>VLOOKUP(A308,'ESO wayshrine names'!$A$2:$D$999,4,FALSE)</f>
        <v>Domaine des sources stridentes</v>
      </c>
    </row>
    <row r="309" spans="1:15" x14ac:dyDescent="0.25">
      <c r="A309" s="13">
        <v>321</v>
      </c>
      <c r="B309" s="5">
        <v>17</v>
      </c>
      <c r="C309" s="5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3">
        <f>VLOOKUP(B309,'ESO map constants'!$A$2:$F$999,6,FALSE)</f>
        <v>382</v>
      </c>
      <c r="H309" s="3">
        <f>VLOOKUP(G309,'ESO zone constants'!$A$3:$B$9999,2,FALSE)</f>
        <v>179</v>
      </c>
      <c r="I309" s="3" t="str">
        <f>VLOOKUP(G309,'ESO zone constants'!$A$3:$F$999,4,FALSE)</f>
        <v>Schnittermark</v>
      </c>
      <c r="J309" s="3" t="str">
        <f>VLOOKUP(G309,'ESO zone constants'!$A$3:$F$999,5,FALSE)</f>
        <v>Reaper's March</v>
      </c>
      <c r="K309" s="3" t="str">
        <f>VLOOKUP(G309,'ESO zone constants'!$A$3:$F$999,6,FALSE)</f>
        <v>La marche de la Camarde</v>
      </c>
      <c r="L309" s="5">
        <v>7</v>
      </c>
      <c r="M309" t="str">
        <f>VLOOKUP(A309,'ESO wayshrine names'!$A$2:$D$999,2,FALSE)</f>
        <v>Dämmerschatten</v>
      </c>
      <c r="N309" t="str">
        <f>VLOOKUP(A309,'ESO wayshrine names'!$A$2:$D$999,3,FALSE)</f>
        <v>Dawnshadow</v>
      </c>
      <c r="O309" t="str">
        <f>VLOOKUP(A309,'ESO wayshrine names'!$A$2:$D$999,4,FALSE)</f>
        <v>Ombraube</v>
      </c>
    </row>
    <row r="310" spans="1:15" x14ac:dyDescent="0.25">
      <c r="A310" s="13">
        <v>322</v>
      </c>
      <c r="B310" s="5">
        <v>12</v>
      </c>
      <c r="C310" s="5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3">
        <f>VLOOKUP(B310,'ESO map constants'!$A$2:$F$999,6,FALSE)</f>
        <v>103</v>
      </c>
      <c r="H310" s="3">
        <f>VLOOKUP(G310,'ESO zone constants'!$A$3:$B$9999,2,FALSE)</f>
        <v>16</v>
      </c>
      <c r="I310" s="3" t="str">
        <f>VLOOKUP(G310,'ESO zone constants'!$A$3:$F$999,4,FALSE)</f>
        <v>Rift</v>
      </c>
      <c r="J310" s="3" t="str">
        <f>VLOOKUP(G310,'ESO zone constants'!$A$3:$F$999,5,FALSE)</f>
        <v>The Rift</v>
      </c>
      <c r="K310" s="3" t="str">
        <f>VLOOKUP(G310,'ESO zone constants'!$A$3:$F$999,6,FALSE)</f>
        <v>La Brèche</v>
      </c>
      <c r="L310" s="5">
        <v>7</v>
      </c>
      <c r="M310" t="str">
        <f>VLOOKUP(A310,'ESO wayshrine names'!$A$2:$D$999,2,FALSE)</f>
        <v>Das alte Nebelschleier-Herrenhaus</v>
      </c>
      <c r="N310" t="str">
        <f>VLOOKUP(A310,'ESO wayshrine names'!$A$2:$D$999,3,FALSE)</f>
        <v>Old Mistveil Manor</v>
      </c>
      <c r="O310" t="str">
        <f>VLOOKUP(A310,'ESO wayshrine names'!$A$2:$D$999,4,FALSE)</f>
        <v>Le Vieux manoir de Voilebrume</v>
      </c>
    </row>
    <row r="311" spans="1:15" x14ac:dyDescent="0.25">
      <c r="A311" s="13">
        <v>323</v>
      </c>
      <c r="B311" s="5">
        <v>6</v>
      </c>
      <c r="C311" s="5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3">
        <f>VLOOKUP(B311,'ESO map constants'!$A$2:$F$999,6,FALSE)</f>
        <v>92</v>
      </c>
      <c r="H311" s="3">
        <f>VLOOKUP(G311,'ESO zone constants'!$A$3:$B$9999,2,FALSE)</f>
        <v>14</v>
      </c>
      <c r="I311" s="3" t="str">
        <f>VLOOKUP(G311,'ESO zone constants'!$A$3:$F$999,4,FALSE)</f>
        <v>Bangkorai</v>
      </c>
      <c r="J311" s="3" t="str">
        <f>VLOOKUP(G311,'ESO zone constants'!$A$3:$F$999,5,FALSE)</f>
        <v>Bangkorai</v>
      </c>
      <c r="K311" s="3" t="str">
        <f>VLOOKUP(G311,'ESO zone constants'!$A$3:$F$999,6,FALSE)</f>
        <v>Bangkoraï</v>
      </c>
      <c r="L311" s="5">
        <v>7</v>
      </c>
      <c r="M311" t="str">
        <f>VLOOKUP(A311,'ESO wayshrine names'!$A$2:$D$999,2,FALSE)</f>
        <v>Aufgegebene Festung</v>
      </c>
      <c r="N311" t="str">
        <f>VLOOKUP(A311,'ESO wayshrine names'!$A$2:$D$999,3,FALSE)</f>
        <v>Forsaken Stronghold</v>
      </c>
      <c r="O311" t="str">
        <f>VLOOKUP(A311,'ESO wayshrine names'!$A$2:$D$999,4,FALSE)</f>
        <v>Forteresse abandonnée</v>
      </c>
    </row>
    <row r="312" spans="1:15" x14ac:dyDescent="0.25">
      <c r="A312" s="13">
        <v>324</v>
      </c>
      <c r="B312" s="5">
        <v>19</v>
      </c>
      <c r="C312" s="5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3">
        <f>VLOOKUP(B312,'ESO map constants'!$A$2:$F$999,6,FALSE)</f>
        <v>534</v>
      </c>
      <c r="H312" s="3">
        <f>VLOOKUP(G312,'ESO zone constants'!$A$3:$B$9999,2,FALSE)</f>
        <v>303</v>
      </c>
      <c r="I312" s="3" t="str">
        <f>VLOOKUP(G312,'ESO zone constants'!$A$3:$F$999,4,FALSE)</f>
        <v>Stros M'Kai</v>
      </c>
      <c r="J312" s="3" t="str">
        <f>VLOOKUP(G312,'ESO zone constants'!$A$3:$F$999,5,FALSE)</f>
        <v>Stros M'Kai</v>
      </c>
      <c r="K312" s="3" t="str">
        <f>VLOOKUP(G312,'ESO zone constants'!$A$3:$F$999,6,FALSE)</f>
        <v>Stros M'Kai</v>
      </c>
      <c r="L312" s="5">
        <v>7</v>
      </c>
      <c r="M312" t="str">
        <f>VLOOKUP(A312,'ESO wayshrine names'!$A$2:$D$999,2,FALSE)</f>
        <v>Hundings Prunkhalle</v>
      </c>
      <c r="N312" t="str">
        <f>VLOOKUP(A312,'ESO wayshrine names'!$A$2:$D$999,3,FALSE)</f>
        <v>Hunding's Palatial Hall</v>
      </c>
      <c r="O312" t="str">
        <f>VLOOKUP(A312,'ESO wayshrine names'!$A$2:$D$999,4,FALSE)</f>
        <v>Le palais d'Hunding</v>
      </c>
    </row>
    <row r="313" spans="1:15" x14ac:dyDescent="0.25">
      <c r="A313" s="13">
        <v>325</v>
      </c>
      <c r="B313" s="5">
        <v>7</v>
      </c>
      <c r="C313" s="5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3">
        <f>VLOOKUP(B313,'ESO map constants'!$A$2:$F$999,6,FALSE)</f>
        <v>383</v>
      </c>
      <c r="H313" s="3">
        <f>VLOOKUP(G313,'ESO zone constants'!$A$3:$B$9999,2,FALSE)</f>
        <v>180</v>
      </c>
      <c r="I313" s="3" t="str">
        <f>VLOOKUP(G313,'ESO zone constants'!$A$3:$F$999,4,FALSE)</f>
        <v>Grahtwald</v>
      </c>
      <c r="J313" s="3" t="str">
        <f>VLOOKUP(G313,'ESO zone constants'!$A$3:$F$999,5,FALSE)</f>
        <v>Grahtwood</v>
      </c>
      <c r="K313" s="3" t="str">
        <f>VLOOKUP(G313,'ESO zone constants'!$A$3:$F$999,6,FALSE)</f>
        <v>Le bois de Graht</v>
      </c>
      <c r="L313" s="5">
        <v>7</v>
      </c>
      <c r="M313" t="str">
        <f>VLOOKUP(A313,'ESO wayshrine names'!$A$2:$D$999,2,FALSE)</f>
        <v>Das große Topalversteck</v>
      </c>
      <c r="N313" t="str">
        <f>VLOOKUP(A313,'ESO wayshrine names'!$A$2:$D$999,3,FALSE)</f>
        <v>Grand Topal Hideaway</v>
      </c>
      <c r="O313" t="str">
        <f>VLOOKUP(A313,'ESO wayshrine names'!$A$2:$D$999,4,FALSE)</f>
        <v>Le Grand refuge de Topal</v>
      </c>
    </row>
    <row r="314" spans="1:15" x14ac:dyDescent="0.25">
      <c r="A314" s="13">
        <v>326</v>
      </c>
      <c r="B314" s="5">
        <v>25</v>
      </c>
      <c r="C314" s="5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3">
        <f>VLOOKUP(B314,'ESO map constants'!$A$2:$F$999,6,FALSE)</f>
        <v>888</v>
      </c>
      <c r="H314" s="3">
        <f>VLOOKUP(G314,'ESO zone constants'!$A$3:$B$9999,2,FALSE)</f>
        <v>531</v>
      </c>
      <c r="I314" s="3" t="str">
        <f>VLOOKUP(G314,'ESO zone constants'!$A$3:$F$999,4,FALSE)</f>
        <v>Kargstein</v>
      </c>
      <c r="J314" s="3" t="str">
        <f>VLOOKUP(G314,'ESO zone constants'!$A$3:$F$999,5,FALSE)</f>
        <v>Craglorn</v>
      </c>
      <c r="K314" s="3" t="str">
        <f>VLOOKUP(G314,'ESO zone constants'!$A$3:$F$999,6,FALSE)</f>
        <v>Raidelorn</v>
      </c>
      <c r="L314" s="5">
        <v>6</v>
      </c>
      <c r="M314" t="str">
        <f>VLOOKUP(A314,'ESO wayshrine names'!$A$2:$D$999,2,FALSE)</f>
        <v>Eingang zur Blutquellschmiede</v>
      </c>
      <c r="N314" t="str">
        <f>VLOOKUP(A314,'ESO wayshrine names'!$A$2:$D$999,3,FALSE)</f>
        <v>Dungeon: Bloodroot Forge</v>
      </c>
      <c r="O314" t="str">
        <f>VLOOKUP(A314,'ESO wayshrine names'!$A$2:$D$999,4,FALSE)</f>
        <v>Donjon : Forge de sangracine</v>
      </c>
    </row>
    <row r="315" spans="1:15" x14ac:dyDescent="0.25">
      <c r="A315" s="13">
        <v>327</v>
      </c>
      <c r="B315" s="5">
        <v>25</v>
      </c>
      <c r="C315" s="5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3">
        <f>VLOOKUP(B315,'ESO map constants'!$A$2:$F$999,6,FALSE)</f>
        <v>888</v>
      </c>
      <c r="H315" s="3">
        <f>VLOOKUP(G315,'ESO zone constants'!$A$3:$B$9999,2,FALSE)</f>
        <v>531</v>
      </c>
      <c r="I315" s="3" t="str">
        <f>VLOOKUP(G315,'ESO zone constants'!$A$3:$F$999,4,FALSE)</f>
        <v>Kargstein</v>
      </c>
      <c r="J315" s="3" t="str">
        <f>VLOOKUP(G315,'ESO zone constants'!$A$3:$F$999,5,FALSE)</f>
        <v>Craglorn</v>
      </c>
      <c r="K315" s="3" t="str">
        <f>VLOOKUP(G315,'ESO zone constants'!$A$3:$F$999,6,FALSE)</f>
        <v>Raidelorn</v>
      </c>
      <c r="L315" s="5">
        <v>7</v>
      </c>
      <c r="M315" t="str">
        <f>VLOOKUP(A315,'ESO wayshrine names'!$A$2:$D$999,2,FALSE)</f>
        <v>Die Erdtränenkaverne</v>
      </c>
      <c r="N315" t="str">
        <f>VLOOKUP(A315,'ESO wayshrine names'!$A$2:$D$999,3,FALSE)</f>
        <v>Earthtear Cavern</v>
      </c>
      <c r="O315" t="str">
        <f>VLOOKUP(A315,'ESO wayshrine names'!$A$2:$D$999,4,FALSE)</f>
        <v>La Caverne de la Déchirure</v>
      </c>
    </row>
    <row r="316" spans="1:15" x14ac:dyDescent="0.25">
      <c r="A316" s="13">
        <v>328</v>
      </c>
      <c r="B316" s="5">
        <v>30</v>
      </c>
      <c r="C316" s="5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3">
        <f>VLOOKUP(B316,'ESO map constants'!$A$2:$F$999,6,FALSE)</f>
        <v>849</v>
      </c>
      <c r="H316" s="3">
        <f>VLOOKUP(G316,'ESO zone constants'!$A$3:$B$9999,2,FALSE)</f>
        <v>498</v>
      </c>
      <c r="I316" s="3" t="str">
        <f>VLOOKUP(G316,'ESO zone constants'!$A$3:$F$999,4,FALSE)</f>
        <v>Vvardenfell</v>
      </c>
      <c r="J316" s="3" t="str">
        <f>VLOOKUP(G316,'ESO zone constants'!$A$3:$F$999,5,FALSE)</f>
        <v>Vvardenfell</v>
      </c>
      <c r="K316" s="3" t="str">
        <f>VLOOKUP(G316,'ESO zone constants'!$A$3:$F$999,6,FALSE)</f>
        <v>Vvardenfell</v>
      </c>
      <c r="L316" s="5">
        <v>1</v>
      </c>
      <c r="M316" t="str">
        <f>VLOOKUP(A316,'ESO wayshrine names'!$A$2:$D$999,2,FALSE)</f>
        <v>Der Wegschrein des Tempelkantons von Vivec</v>
      </c>
      <c r="N316" t="str">
        <f>VLOOKUP(A316,'ESO wayshrine names'!$A$2:$D$999,3,FALSE)</f>
        <v>Vivec Temple Wayshrine</v>
      </c>
      <c r="O316" t="str">
        <f>VLOOKUP(A316,'ESO wayshrine names'!$A$2:$D$999,4,FALSE)</f>
        <v>L’oratoire du temple de Vivec</v>
      </c>
    </row>
    <row r="317" spans="1:15" x14ac:dyDescent="0.25">
      <c r="A317" s="13">
        <v>329</v>
      </c>
      <c r="B317" s="5">
        <v>30</v>
      </c>
      <c r="C317" s="5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3">
        <f>VLOOKUP(B317,'ESO map constants'!$A$2:$F$999,6,FALSE)</f>
        <v>849</v>
      </c>
      <c r="H317" s="3">
        <f>VLOOKUP(G317,'ESO zone constants'!$A$3:$B$9999,2,FALSE)</f>
        <v>498</v>
      </c>
      <c r="I317" s="3" t="str">
        <f>VLOOKUP(G317,'ESO zone constants'!$A$3:$F$999,4,FALSE)</f>
        <v>Vvardenfell</v>
      </c>
      <c r="J317" s="3" t="str">
        <f>VLOOKUP(G317,'ESO zone constants'!$A$3:$F$999,5,FALSE)</f>
        <v>Vvardenfell</v>
      </c>
      <c r="K317" s="3" t="str">
        <f>VLOOKUP(G317,'ESO zone constants'!$A$3:$F$999,6,FALSE)</f>
        <v>Vvardenfell</v>
      </c>
      <c r="L317" s="5">
        <v>1</v>
      </c>
      <c r="M317" t="str">
        <f>VLOOKUP(A317,'ESO wayshrine names'!$A$2:$D$999,2,FALSE)</f>
        <v>Der Wegschrein der Westscharte</v>
      </c>
      <c r="N317" t="str">
        <f>VLOOKUP(A317,'ESO wayshrine names'!$A$2:$D$999,3,FALSE)</f>
        <v>West Gash Wayshrine</v>
      </c>
      <c r="O317" t="str">
        <f>VLOOKUP(A317,'ESO wayshrine names'!$A$2:$D$999,4,FALSE)</f>
        <v>L’oratoire de l'Entaille ouest</v>
      </c>
    </row>
    <row r="318" spans="1:15" x14ac:dyDescent="0.25">
      <c r="A318" s="13">
        <v>330</v>
      </c>
      <c r="B318" s="5">
        <v>30</v>
      </c>
      <c r="C318" s="5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3">
        <f>VLOOKUP(B318,'ESO map constants'!$A$2:$F$999,6,FALSE)</f>
        <v>849</v>
      </c>
      <c r="H318" s="3">
        <f>VLOOKUP(G318,'ESO zone constants'!$A$3:$B$9999,2,FALSE)</f>
        <v>498</v>
      </c>
      <c r="I318" s="3" t="str">
        <f>VLOOKUP(G318,'ESO zone constants'!$A$3:$F$999,4,FALSE)</f>
        <v>Vvardenfell</v>
      </c>
      <c r="J318" s="3" t="str">
        <f>VLOOKUP(G318,'ESO zone constants'!$A$3:$F$999,5,FALSE)</f>
        <v>Vvardenfell</v>
      </c>
      <c r="K318" s="3" t="str">
        <f>VLOOKUP(G318,'ESO zone constants'!$A$3:$F$999,6,FALSE)</f>
        <v>Vvardenfell</v>
      </c>
      <c r="L318" s="5">
        <v>1</v>
      </c>
      <c r="M318" t="str">
        <f>VLOOKUP(A318,'ESO wayshrine names'!$A$2:$D$999,2,FALSE)</f>
        <v>Der Wegschrein des Lagers der Urshilaku</v>
      </c>
      <c r="N318" t="str">
        <f>VLOOKUP(A318,'ESO wayshrine names'!$A$2:$D$999,3,FALSE)</f>
        <v>Urshilaku Camp Wayshrine</v>
      </c>
      <c r="O318" t="str">
        <f>VLOOKUP(A318,'ESO wayshrine names'!$A$2:$D$999,4,FALSE)</f>
        <v>Oratoire du camp d'Urshilaku</v>
      </c>
    </row>
    <row r="319" spans="1:15" x14ac:dyDescent="0.25">
      <c r="A319" s="13">
        <v>331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3</v>
      </c>
      <c r="M319" t="str">
        <f>VLOOKUP(A319,'ESO wayshrine names'!$A$2:$D$999,2,FALSE)</f>
        <v>Die Hallen der Fertigung</v>
      </c>
      <c r="N319" t="str">
        <f>VLOOKUP(A319,'ESO wayshrine names'!$A$2:$D$999,3,FALSE)</f>
        <v>Trial: Halls of Fabrication</v>
      </c>
      <c r="O319" t="str">
        <f>VLOOKUP(A319,'ESO wayshrine names'!$A$2:$D$999,4,FALSE)</f>
        <v>Épreuve : Salles de la fabrication</v>
      </c>
    </row>
    <row r="320" spans="1:15" x14ac:dyDescent="0.25">
      <c r="A320" s="13">
        <v>332</v>
      </c>
      <c r="B320" s="5">
        <v>25</v>
      </c>
      <c r="C320" s="5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3">
        <f>VLOOKUP(B320,'ESO map constants'!$A$2:$F$999,6,FALSE)</f>
        <v>888</v>
      </c>
      <c r="H320" s="3">
        <f>VLOOKUP(G320,'ESO zone constants'!$A$3:$B$9999,2,FALSE)</f>
        <v>531</v>
      </c>
      <c r="I320" s="3" t="str">
        <f>VLOOKUP(G320,'ESO zone constants'!$A$3:$F$999,4,FALSE)</f>
        <v>Kargstein</v>
      </c>
      <c r="J320" s="3" t="str">
        <f>VLOOKUP(G320,'ESO zone constants'!$A$3:$F$999,5,FALSE)</f>
        <v>Craglorn</v>
      </c>
      <c r="K320" s="3" t="str">
        <f>VLOOKUP(G320,'ESO zone constants'!$A$3:$F$999,6,FALSE)</f>
        <v>Raidelorn</v>
      </c>
      <c r="L320" s="5">
        <v>6</v>
      </c>
      <c r="M320" t="str">
        <f>VLOOKUP(A320,'ESO wayshrine names'!$A$2:$D$999,2,FALSE)</f>
        <v>Pfad nach Falkenring</v>
      </c>
      <c r="N320" t="str">
        <f>VLOOKUP(A320,'ESO wayshrine names'!$A$2:$D$999,3,FALSE)</f>
        <v>Dungeon: Falkreath Hold</v>
      </c>
      <c r="O320" t="str">
        <f>VLOOKUP(A320,'ESO wayshrine names'!$A$2:$D$999,4,FALSE)</f>
        <v>Donjon : Forteresse d'Épervine</v>
      </c>
    </row>
    <row r="321" spans="1:15" x14ac:dyDescent="0.25">
      <c r="A321" s="13">
        <v>333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7</v>
      </c>
      <c r="M321" t="str">
        <f>VLOOKUP(A321,'ESO wayshrine names'!$A$2:$D$999,2,FALSE)</f>
        <v>Apartment im Heiligen Delyn</v>
      </c>
      <c r="N321" t="str">
        <f>VLOOKUP(A321,'ESO wayshrine names'!$A$2:$D$999,3,FALSE)</f>
        <v>Saint Delyn Penthouse</v>
      </c>
      <c r="O321" t="str">
        <f>VLOOKUP(A321,'ESO wayshrine names'!$A$2:$D$999,4,FALSE)</f>
        <v>Le loft de saint Délyn</v>
      </c>
    </row>
    <row r="322" spans="1:15" x14ac:dyDescent="0.25">
      <c r="A322" s="13">
        <v>334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7</v>
      </c>
      <c r="M322" t="str">
        <f>VLOOKUP(A322,'ESO wayshrine names'!$A$2:$D$999,2,FALSE)</f>
        <v>Die Amayaseehütte</v>
      </c>
      <c r="N322" t="str">
        <f>VLOOKUP(A322,'ESO wayshrine names'!$A$2:$D$999,3,FALSE)</f>
        <v>Amaya Lake Lodge</v>
      </c>
      <c r="O322" t="str">
        <f>VLOOKUP(A322,'ESO wayshrine names'!$A$2:$D$999,4,FALSE)</f>
        <v>La loge lacustre d'Amaya</v>
      </c>
    </row>
    <row r="323" spans="1:15" x14ac:dyDescent="0.25">
      <c r="A323" s="13">
        <v>335</v>
      </c>
      <c r="B323" s="5">
        <v>30</v>
      </c>
      <c r="C323" s="5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3">
        <f>VLOOKUP(B323,'ESO map constants'!$A$2:$F$999,6,FALSE)</f>
        <v>849</v>
      </c>
      <c r="H323" s="3">
        <f>VLOOKUP(G323,'ESO zone constants'!$A$3:$B$9999,2,FALSE)</f>
        <v>498</v>
      </c>
      <c r="I323" s="3" t="str">
        <f>VLOOKUP(G323,'ESO zone constants'!$A$3:$F$999,4,FALSE)</f>
        <v>Vvardenfell</v>
      </c>
      <c r="J323" s="3" t="str">
        <f>VLOOKUP(G323,'ESO zone constants'!$A$3:$F$999,5,FALSE)</f>
        <v>Vvardenfell</v>
      </c>
      <c r="K323" s="3" t="str">
        <f>VLOOKUP(G323,'ESO zone constants'!$A$3:$F$999,6,FALSE)</f>
        <v>Vvardenfell</v>
      </c>
      <c r="L323" s="5">
        <v>7</v>
      </c>
      <c r="M323" t="str">
        <f>VLOOKUP(A323,'ESO wayshrine names'!$A$2:$D$999,2,FALSE)</f>
        <v>Das Hafenhaus in Ald Velothi</v>
      </c>
      <c r="N323" t="str">
        <f>VLOOKUP(A323,'ESO wayshrine names'!$A$2:$D$999,3,FALSE)</f>
        <v>Ald Velothi Harbor House</v>
      </c>
      <c r="O323" t="str">
        <f>VLOOKUP(A323,'ESO wayshrine names'!$A$2:$D$999,4,FALSE)</f>
        <v>La maison portuaire d'Ald Vélothi</v>
      </c>
    </row>
    <row r="324" spans="1:15" x14ac:dyDescent="0.25">
      <c r="A324" s="13">
        <v>336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Tel Galen</v>
      </c>
      <c r="N324" t="str">
        <f>VLOOKUP(A324,'ESO wayshrine names'!$A$2:$D$999,3,FALSE)</f>
        <v>Tel Galen</v>
      </c>
      <c r="O324" t="str">
        <f>VLOOKUP(A324,'ESO wayshrine names'!$A$2:$D$999,4,FALSE)</f>
        <v>Tel Galen</v>
      </c>
    </row>
    <row r="325" spans="1:15" x14ac:dyDescent="0.25">
      <c r="A325" s="13">
        <v>337</v>
      </c>
      <c r="B325" s="5">
        <v>31</v>
      </c>
      <c r="C325" s="5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3">
        <f>VLOOKUP(B325,'ESO map constants'!$A$2:$F$999,6,FALSE)</f>
        <v>980</v>
      </c>
      <c r="H325" s="3">
        <f>VLOOKUP(G325,'ESO zone constants'!$A$3:$B$9999,2,FALSE)</f>
        <v>620</v>
      </c>
      <c r="I325" s="3" t="str">
        <f>VLOOKUP(G325,'ESO zone constants'!$A$3:$F$999,4,FALSE)</f>
        <v>Die Stadt der Uhrwerke</v>
      </c>
      <c r="J325" s="3" t="str">
        <f>VLOOKUP(G325,'ESO zone constants'!$A$3:$F$999,5,FALSE)</f>
        <v>Clockwork City</v>
      </c>
      <c r="K325" s="3" t="str">
        <f>VLOOKUP(G325,'ESO zone constants'!$A$3:$F$999,6,FALSE)</f>
        <v>La Cité mécanique</v>
      </c>
      <c r="L325" s="5">
        <v>1</v>
      </c>
      <c r="M325" t="str">
        <f>VLOOKUP(A325,'ESO wayshrine names'!$A$2:$D$999,2,FALSE)</f>
        <v>Der Wegschrein der Messingfeste</v>
      </c>
      <c r="N325" t="str">
        <f>VLOOKUP(A325,'ESO wayshrine names'!$A$2:$D$999,3,FALSE)</f>
        <v>Brass Fortress Wayshrine</v>
      </c>
      <c r="O325" t="str">
        <f>VLOOKUP(A325,'ESO wayshrine names'!$A$2:$D$999,4,FALSE)</f>
        <v>L’oratoire de la Forteresse d'airain</v>
      </c>
    </row>
    <row r="326" spans="1:15" x14ac:dyDescent="0.25">
      <c r="A326" s="13">
        <v>338</v>
      </c>
      <c r="B326" s="5">
        <v>31</v>
      </c>
      <c r="C326" s="5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3">
        <f>VLOOKUP(B326,'ESO map constants'!$A$2:$F$999,6,FALSE)</f>
        <v>980</v>
      </c>
      <c r="H326" s="3">
        <f>VLOOKUP(G326,'ESO zone constants'!$A$3:$B$9999,2,FALSE)</f>
        <v>620</v>
      </c>
      <c r="I326" s="3" t="str">
        <f>VLOOKUP(G326,'ESO zone constants'!$A$3:$F$999,4,FALSE)</f>
        <v>Die Stadt der Uhrwerke</v>
      </c>
      <c r="J326" s="3" t="str">
        <f>VLOOKUP(G326,'ESO zone constants'!$A$3:$F$999,5,FALSE)</f>
        <v>Clockwork City</v>
      </c>
      <c r="K326" s="3" t="str">
        <f>VLOOKUP(G326,'ESO zone constants'!$A$3:$F$999,6,FALSE)</f>
        <v>La Cité mécanique</v>
      </c>
      <c r="L326" s="5">
        <v>1</v>
      </c>
      <c r="M326" t="str">
        <f>VLOOKUP(A326,'ESO wayshrine names'!$A$2:$D$999,2,FALSE)</f>
        <v>Der Wegschrein der Uhrwerkkreuzung</v>
      </c>
      <c r="N326" t="str">
        <f>VLOOKUP(A326,'ESO wayshrine names'!$A$2:$D$999,3,FALSE)</f>
        <v>Clockwork Crossroads Wayshrine</v>
      </c>
      <c r="O326" t="str">
        <f>VLOOKUP(A326,'ESO wayshrine names'!$A$2:$D$999,4,FALSE)</f>
        <v>L’oratoire du carrefour mécanique</v>
      </c>
    </row>
    <row r="327" spans="1:15" x14ac:dyDescent="0.25">
      <c r="A327" s="13">
        <v>339</v>
      </c>
      <c r="B327" s="5">
        <v>31</v>
      </c>
      <c r="C327" s="5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3">
        <f>VLOOKUP(B327,'ESO map constants'!$A$2:$F$999,6,FALSE)</f>
        <v>980</v>
      </c>
      <c r="H327" s="3">
        <f>VLOOKUP(G327,'ESO zone constants'!$A$3:$B$9999,2,FALSE)</f>
        <v>620</v>
      </c>
      <c r="I327" s="3" t="str">
        <f>VLOOKUP(G327,'ESO zone constants'!$A$3:$F$999,4,FALSE)</f>
        <v>Die Stadt der Uhrwerke</v>
      </c>
      <c r="J327" s="3" t="str">
        <f>VLOOKUP(G327,'ESO zone constants'!$A$3:$F$999,5,FALSE)</f>
        <v>Clockwork City</v>
      </c>
      <c r="K327" s="3" t="str">
        <f>VLOOKUP(G327,'ESO zone constants'!$A$3:$F$999,6,FALSE)</f>
        <v>La Cité mécanique</v>
      </c>
      <c r="L327" s="5">
        <v>1</v>
      </c>
      <c r="M327" t="str">
        <f>VLOOKUP(A327,'ESO wayshrine names'!$A$2:$D$999,2,FALSE)</f>
        <v>Der Wegschrein des Moors Mechanica</v>
      </c>
      <c r="N327" t="str">
        <f>VLOOKUP(A327,'ESO wayshrine names'!$A$2:$D$999,3,FALSE)</f>
        <v>Mire Mechanica Wayshrine</v>
      </c>
      <c r="O327" t="str">
        <f>VLOOKUP(A327,'ESO wayshrine names'!$A$2:$D$999,4,FALSE)</f>
        <v>L’oratoire du bourbier mécanique</v>
      </c>
    </row>
    <row r="328" spans="1:15" x14ac:dyDescent="0.25">
      <c r="A328" s="13">
        <v>340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Verifikation</v>
      </c>
      <c r="N328" t="str">
        <f>VLOOKUP(A328,'ESO wayshrine names'!$A$2:$D$999,3,FALSE)</f>
        <v>Sanctuary Wayshrine</v>
      </c>
      <c r="O328" t="str">
        <f>VLOOKUP(A328,'ESO wayshrine names'!$A$2:$D$999,4,FALSE)</f>
        <v>L’oratoire du sanctuaire</v>
      </c>
    </row>
    <row r="329" spans="1:15" x14ac:dyDescent="0.25">
      <c r="A329" s="13">
        <v>341</v>
      </c>
      <c r="B329" s="5">
        <v>6</v>
      </c>
      <c r="C329" s="5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3">
        <f>VLOOKUP(B329,'ESO map constants'!$A$2:$F$999,6,FALSE)</f>
        <v>92</v>
      </c>
      <c r="H329" s="3">
        <f>VLOOKUP(G329,'ESO zone constants'!$A$3:$B$9999,2,FALSE)</f>
        <v>14</v>
      </c>
      <c r="I329" s="3" t="str">
        <f>VLOOKUP(G329,'ESO zone constants'!$A$3:$F$999,4,FALSE)</f>
        <v>Bangkorai</v>
      </c>
      <c r="J329" s="3" t="str">
        <f>VLOOKUP(G329,'ESO zone constants'!$A$3:$F$999,5,FALSE)</f>
        <v>Bangkorai</v>
      </c>
      <c r="K329" s="3" t="str">
        <f>VLOOKUP(G329,'ESO zone constants'!$A$3:$F$999,6,FALSE)</f>
        <v>Bangkoraï</v>
      </c>
      <c r="L329" s="5">
        <v>6</v>
      </c>
      <c r="M329" t="str">
        <f>VLOOKUP(A329,'ESO wayshrine names'!$A$2:$D$999,2,FALSE)</f>
        <v>Verlies: Krallenhort</v>
      </c>
      <c r="N329" t="str">
        <f>VLOOKUP(A329,'ESO wayshrine names'!$A$2:$D$999,3,FALSE)</f>
        <v>Dungeon: Fang Lair</v>
      </c>
      <c r="O329" t="str">
        <f>VLOOKUP(A329,'ESO wayshrine names'!$A$2:$D$999,4,FALSE)</f>
        <v>Donjon : Repaire du croc</v>
      </c>
    </row>
    <row r="330" spans="1:15" x14ac:dyDescent="0.25">
      <c r="A330" s="13">
        <v>342</v>
      </c>
      <c r="B330" s="5">
        <v>2</v>
      </c>
      <c r="C330" s="5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3">
        <f>VLOOKUP(B330,'ESO map constants'!$A$2:$F$999,6,FALSE)</f>
        <v>3</v>
      </c>
      <c r="H330" s="3">
        <f>VLOOKUP(G330,'ESO zone constants'!$A$3:$B$9999,2,FALSE)</f>
        <v>2</v>
      </c>
      <c r="I330" s="3" t="str">
        <f>VLOOKUP(G330,'ESO zone constants'!$A$3:$F$999,4,FALSE)</f>
        <v>Glenumbra</v>
      </c>
      <c r="J330" s="3" t="str">
        <f>VLOOKUP(G330,'ESO zone constants'!$A$3:$F$999,5,FALSE)</f>
        <v>Glenumbra</v>
      </c>
      <c r="K330" s="3" t="str">
        <f>VLOOKUP(G330,'ESO zone constants'!$A$3:$F$999,6,FALSE)</f>
        <v>La Glénumbrie</v>
      </c>
      <c r="L330" s="5">
        <v>7</v>
      </c>
      <c r="M330" t="str">
        <f>VLOOKUP(A330,'ESO wayshrine names'!$A$2:$D$999,2,FALSE)</f>
        <v>Verlassene Hexenhütte</v>
      </c>
      <c r="N330" t="str">
        <f>VLOOKUP(A330,'ESO wayshrine names'!$A$2:$D$999,3,FALSE)</f>
        <v>Exorcised Coven Cottage</v>
      </c>
      <c r="O330" t="str">
        <f>VLOOKUP(A330,'ESO wayshrine names'!$A$2:$D$999,4,FALSE)</f>
        <v>Le cottage de la congrégation exorcisé</v>
      </c>
    </row>
    <row r="331" spans="1:15" x14ac:dyDescent="0.25">
      <c r="A331" s="13">
        <v>343</v>
      </c>
      <c r="B331" s="5">
        <v>29</v>
      </c>
      <c r="C331" s="5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3">
        <f>VLOOKUP(B331,'ESO map constants'!$A$2:$F$999,6,FALSE)</f>
        <v>823</v>
      </c>
      <c r="H331" s="3">
        <f>VLOOKUP(G331,'ESO zone constants'!$A$3:$B$9999,2,FALSE)</f>
        <v>479</v>
      </c>
      <c r="I331" s="3" t="str">
        <f>VLOOKUP(G331,'ESO zone constants'!$A$3:$F$999,4,FALSE)</f>
        <v>Die Goldküste</v>
      </c>
      <c r="J331" s="3" t="str">
        <f>VLOOKUP(G331,'ESO zone constants'!$A$3:$F$999,5,FALSE)</f>
        <v>Gold Coast</v>
      </c>
      <c r="K331" s="3" t="str">
        <f>VLOOKUP(G331,'ESO zone constants'!$A$3:$F$999,6,FALSE)</f>
        <v>La Côte d'or</v>
      </c>
      <c r="L331" s="5">
        <v>7</v>
      </c>
      <c r="M331" t="str">
        <f>VLOOKUP(A331,'ESO wayshrine names'!$A$2:$D$999,2,FALSE)</f>
        <v>Das Linchal-Großanwesen</v>
      </c>
      <c r="N331" t="str">
        <f>VLOOKUP(A331,'ESO wayshrine names'!$A$2:$D$999,3,FALSE)</f>
        <v>Linchal Grand Manor</v>
      </c>
      <c r="O331" t="str">
        <f>VLOOKUP(A331,'ESO wayshrine names'!$A$2:$D$999,4,FALSE)</f>
        <v>Le Grand manoir de Linchal</v>
      </c>
    </row>
    <row r="332" spans="1:15" x14ac:dyDescent="0.25">
      <c r="A332" s="13">
        <v>344</v>
      </c>
      <c r="B332" s="5">
        <v>23</v>
      </c>
      <c r="C332" s="5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3">
        <f>VLOOKUP(B332,'ESO map constants'!$A$2:$F$999,6,FALSE)</f>
        <v>347</v>
      </c>
      <c r="H332" s="3">
        <f>VLOOKUP(G332,'ESO zone constants'!$A$3:$B$9999,2,FALSE)</f>
        <v>154</v>
      </c>
      <c r="I332" s="3" t="str">
        <f>VLOOKUP(G332,'ESO zone constants'!$A$3:$F$999,4,FALSE)</f>
        <v>Kalthafen</v>
      </c>
      <c r="J332" s="3" t="str">
        <f>VLOOKUP(G332,'ESO zone constants'!$A$3:$F$999,5,FALSE)</f>
        <v>Coldharbour</v>
      </c>
      <c r="K332" s="3" t="str">
        <f>VLOOKUP(G332,'ESO zone constants'!$A$3:$F$999,6,FALSE)</f>
        <v>Havreglace</v>
      </c>
      <c r="L332" s="5">
        <v>7</v>
      </c>
      <c r="M332" t="str">
        <f>VLOOKUP(A332,'ESO wayshrine names'!$A$2:$D$999,2,FALSE)</f>
        <v>Surreales Fleckchen</v>
      </c>
      <c r="N332" t="str">
        <f>VLOOKUP(A332,'ESO wayshrine names'!$A$2:$D$999,3,FALSE)</f>
        <v>Coldharbour Surreal Estate</v>
      </c>
      <c r="O332" t="str">
        <f>VLOOKUP(A332,'ESO wayshrine names'!$A$2:$D$999,4,FALSE)</f>
        <v>Propriété surréaliste de Havreglace</v>
      </c>
    </row>
    <row r="333" spans="1:15" x14ac:dyDescent="0.25">
      <c r="A333" s="13">
        <v>345</v>
      </c>
      <c r="B333" s="5">
        <v>25</v>
      </c>
      <c r="C333" s="5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3">
        <f>VLOOKUP(B333,'ESO map constants'!$A$2:$F$999,6,FALSE)</f>
        <v>888</v>
      </c>
      <c r="H333" s="3">
        <f>VLOOKUP(G333,'ESO zone constants'!$A$3:$B$9999,2,FALSE)</f>
        <v>531</v>
      </c>
      <c r="I333" s="3" t="str">
        <f>VLOOKUP(G333,'ESO zone constants'!$A$3:$F$999,4,FALSE)</f>
        <v>Kargstein</v>
      </c>
      <c r="J333" s="3" t="str">
        <f>VLOOKUP(G333,'ESO zone constants'!$A$3:$F$999,5,FALSE)</f>
        <v>Craglorn</v>
      </c>
      <c r="K333" s="3" t="str">
        <f>VLOOKUP(G333,'ESO zone constants'!$A$3:$F$999,6,FALSE)</f>
        <v>Raidelorn</v>
      </c>
      <c r="L333" s="5">
        <v>7</v>
      </c>
      <c r="M333" t="str">
        <f>VLOOKUP(A333,'ESO wayshrine names'!$A$2:$D$999,2,FALSE)</f>
        <v>Hakkvilds hohe Halle</v>
      </c>
      <c r="N333" t="str">
        <f>VLOOKUP(A333,'ESO wayshrine names'!$A$2:$D$999,3,FALSE)</f>
        <v>Hakkvild's High Hall</v>
      </c>
      <c r="O333" t="str">
        <f>VLOOKUP(A333,'ESO wayshrine names'!$A$2:$D$999,4,FALSE)</f>
        <v>Le Château de Hakkvild</v>
      </c>
    </row>
    <row r="334" spans="1:15" x14ac:dyDescent="0.25">
      <c r="A334" s="13">
        <v>346</v>
      </c>
      <c r="B334" s="5">
        <v>31</v>
      </c>
      <c r="C334" s="5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3">
        <f>VLOOKUP(B334,'ESO map constants'!$A$2:$F$999,6,FALSE)</f>
        <v>980</v>
      </c>
      <c r="H334" s="3">
        <f>VLOOKUP(G334,'ESO zone constants'!$A$3:$B$9999,2,FALSE)</f>
        <v>620</v>
      </c>
      <c r="I334" s="3" t="str">
        <f>VLOOKUP(G334,'ESO zone constants'!$A$3:$F$999,4,FALSE)</f>
        <v>Die Stadt der Uhrwerke</v>
      </c>
      <c r="J334" s="3" t="str">
        <f>VLOOKUP(G334,'ESO zone constants'!$A$3:$F$999,5,FALSE)</f>
        <v>Clockwork City</v>
      </c>
      <c r="K334" s="3" t="str">
        <f>VLOOKUP(G334,'ESO zone constants'!$A$3:$F$999,6,FALSE)</f>
        <v>La Cité mécanique</v>
      </c>
      <c r="L334" s="5">
        <v>3</v>
      </c>
      <c r="M334" t="str">
        <f>VLOOKUP(A334,'ESO wayshrine names'!$A$2:$D$999,2,FALSE)</f>
        <v>Die Anstalt Sanctorium</v>
      </c>
      <c r="N334" t="str">
        <f>VLOOKUP(A334,'ESO wayshrine names'!$A$2:$D$999,3,FALSE)</f>
        <v>Trial: Asylum Sanctorium</v>
      </c>
      <c r="O334" t="str">
        <f>VLOOKUP(A334,'ESO wayshrine names'!$A$2:$D$999,4,FALSE)</f>
        <v>Épreuve : Asile sanctuaire</v>
      </c>
    </row>
    <row r="335" spans="1:15" x14ac:dyDescent="0.25">
      <c r="A335" s="13">
        <v>347</v>
      </c>
      <c r="B335" s="5">
        <v>31</v>
      </c>
      <c r="C335" s="5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3">
        <f>VLOOKUP(B335,'ESO map constants'!$A$2:$F$999,6,FALSE)</f>
        <v>980</v>
      </c>
      <c r="H335" s="3">
        <f>VLOOKUP(G335,'ESO zone constants'!$A$3:$B$9999,2,FALSE)</f>
        <v>620</v>
      </c>
      <c r="I335" s="3" t="str">
        <f>VLOOKUP(G335,'ESO zone constants'!$A$3:$F$999,4,FALSE)</f>
        <v>Die Stadt der Uhrwerke</v>
      </c>
      <c r="J335" s="3" t="str">
        <f>VLOOKUP(G335,'ESO zone constants'!$A$3:$F$999,5,FALSE)</f>
        <v>Clockwork City</v>
      </c>
      <c r="K335" s="3" t="str">
        <f>VLOOKUP(G335,'ESO zone constants'!$A$3:$F$999,6,FALSE)</f>
        <v>La Cité mécanique</v>
      </c>
      <c r="L335" s="5">
        <v>7</v>
      </c>
      <c r="M335" t="str">
        <f>VLOOKUP(A335,'ESO wayshrine names'!$A$2:$D$999,2,FALSE)</f>
        <v>Das Erste Sphäratorium</v>
      </c>
      <c r="N335" t="str">
        <f>VLOOKUP(A335,'ESO wayshrine names'!$A$2:$D$999,3,FALSE)</f>
        <v>The Orbservatory Prior</v>
      </c>
      <c r="O335" t="str">
        <f>VLOOKUP(A335,'ESO wayshrine names'!$A$2:$D$999,4,FALSE)</f>
        <v>L'Observatoire antérieur</v>
      </c>
    </row>
    <row r="336" spans="1:15" x14ac:dyDescent="0.25">
      <c r="A336" s="13">
        <v>348</v>
      </c>
      <c r="B336" s="5">
        <v>27</v>
      </c>
      <c r="C336" s="5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3">
        <f>VLOOKUP(B336,'ESO map constants'!$A$2:$F$999,6,FALSE)</f>
        <v>684</v>
      </c>
      <c r="H336" s="3">
        <f>VLOOKUP(G336,'ESO zone constants'!$A$3:$B$9999,2,FALSE)</f>
        <v>378</v>
      </c>
      <c r="I336" s="3" t="str">
        <f>VLOOKUP(G336,'ESO zone constants'!$A$3:$F$999,4,FALSE)</f>
        <v>Wrothgar</v>
      </c>
      <c r="J336" s="3" t="str">
        <f>VLOOKUP(G336,'ESO zone constants'!$A$3:$F$999,5,FALSE)</f>
        <v>Wrothgar</v>
      </c>
      <c r="K336" s="3" t="str">
        <f>VLOOKUP(G336,'ESO zone constants'!$A$3:$F$999,6,FALSE)</f>
        <v>Wrothgar</v>
      </c>
      <c r="L336" s="5">
        <v>7</v>
      </c>
      <c r="M336" t="str">
        <f>VLOOKUP(A336,'ESO wayshrine names'!$A$2:$D$999,2,FALSE)</f>
        <v>Der Gipfel des Ausgestoßenen</v>
      </c>
      <c r="N336" t="str">
        <f>VLOOKUP(A336,'ESO wayshrine names'!$A$2:$D$999,3,FALSE)</f>
        <v>Pariah's Pinnacle</v>
      </c>
      <c r="O336" t="str">
        <f>VLOOKUP(A336,'ESO wayshrine names'!$A$2:$D$999,4,FALSE)</f>
        <v>Le Pinacle du Paria</v>
      </c>
    </row>
    <row r="337" spans="1:15" x14ac:dyDescent="0.25">
      <c r="A337" s="13">
        <v>349</v>
      </c>
      <c r="B337" s="5">
        <v>32</v>
      </c>
      <c r="C337" s="5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3">
        <f>VLOOKUP(B337,'ESO map constants'!$A$2:$F$999,6,FALSE)</f>
        <v>1011</v>
      </c>
      <c r="H337" s="3">
        <f>VLOOKUP(G337,'ESO zone constants'!$A$3:$B$9999,2,FALSE)</f>
        <v>647</v>
      </c>
      <c r="I337" s="3" t="str">
        <f>VLOOKUP(G337,'ESO zone constants'!$A$3:$F$999,4,FALSE)</f>
        <v>Sommersend</v>
      </c>
      <c r="J337" s="3" t="str">
        <f>VLOOKUP(G337,'ESO zone constants'!$A$3:$F$999,5,FALSE)</f>
        <v>Summerset</v>
      </c>
      <c r="K337" s="3" t="str">
        <f>VLOOKUP(G337,'ESO zone constants'!$A$3:$F$999,6,FALSE)</f>
        <v>Le Couchant</v>
      </c>
      <c r="L337" s="5">
        <v>1</v>
      </c>
      <c r="M337" t="str">
        <f>VLOOKUP(A337,'ESO wayshrine names'!$A$2:$D$999,2,FALSE)</f>
        <v>Der Wegschrein des Königshafenpasses</v>
      </c>
      <c r="N337" t="str">
        <f>VLOOKUP(A337,'ESO wayshrine names'!$A$2:$D$999,3,FALSE)</f>
        <v>King's Haven Pass Wayshrine</v>
      </c>
      <c r="O337" t="str">
        <f>VLOOKUP(A337,'ESO wayshrine names'!$A$2:$D$999,4,FALSE)</f>
        <v>L’oratoire de Havréal</v>
      </c>
    </row>
    <row r="338" spans="1:15" x14ac:dyDescent="0.25">
      <c r="A338" s="13">
        <v>350</v>
      </c>
      <c r="B338" s="5">
        <v>32</v>
      </c>
      <c r="C338" s="5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3">
        <f>VLOOKUP(B338,'ESO map constants'!$A$2:$F$999,6,FALSE)</f>
        <v>1011</v>
      </c>
      <c r="H338" s="3">
        <f>VLOOKUP(G338,'ESO zone constants'!$A$3:$B$9999,2,FALSE)</f>
        <v>647</v>
      </c>
      <c r="I338" s="3" t="str">
        <f>VLOOKUP(G338,'ESO zone constants'!$A$3:$F$999,4,FALSE)</f>
        <v>Sommersend</v>
      </c>
      <c r="J338" s="3" t="str">
        <f>VLOOKUP(G338,'ESO zone constants'!$A$3:$F$999,5,FALSE)</f>
        <v>Summerset</v>
      </c>
      <c r="K338" s="3" t="str">
        <f>VLOOKUP(G338,'ESO zone constants'!$A$3:$F$999,6,FALSE)</f>
        <v>Le Couchant</v>
      </c>
      <c r="L338" s="5">
        <v>1</v>
      </c>
      <c r="M338" t="str">
        <f>VLOOKUP(A338,'ESO wayshrine names'!$A$2:$D$999,2,FALSE)</f>
        <v>Der Wegschrein von Schimmerheim</v>
      </c>
      <c r="N338" t="str">
        <f>VLOOKUP(A338,'ESO wayshrine names'!$A$2:$D$999,3,FALSE)</f>
        <v>Shimmerene Wayshrine</v>
      </c>
      <c r="O338" t="str">
        <f>VLOOKUP(A338,'ESO wayshrine names'!$A$2:$D$999,4,FALSE)</f>
        <v>L’oratoire d'Étincelance</v>
      </c>
    </row>
    <row r="339" spans="1:15" x14ac:dyDescent="0.25">
      <c r="A339" s="13">
        <v>351</v>
      </c>
      <c r="B339" s="5">
        <v>32</v>
      </c>
      <c r="C339" s="5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3">
        <f>VLOOKUP(B339,'ESO map constants'!$A$2:$F$999,6,FALSE)</f>
        <v>1011</v>
      </c>
      <c r="H339" s="3">
        <f>VLOOKUP(G339,'ESO zone constants'!$A$3:$B$9999,2,FALSE)</f>
        <v>647</v>
      </c>
      <c r="I339" s="3" t="str">
        <f>VLOOKUP(G339,'ESO zone constants'!$A$3:$F$999,4,FALSE)</f>
        <v>Sommersend</v>
      </c>
      <c r="J339" s="3" t="str">
        <f>VLOOKUP(G339,'ESO zone constants'!$A$3:$F$999,5,FALSE)</f>
        <v>Summerset</v>
      </c>
      <c r="K339" s="3" t="str">
        <f>VLOOKUP(G339,'ESO zone constants'!$A$3:$F$999,6,FALSE)</f>
        <v>Le Couchant</v>
      </c>
      <c r="L339" s="5">
        <v>1</v>
      </c>
      <c r="M339" t="str">
        <f>VLOOKUP(A339,'ESO wayshrine names'!$A$2:$D$999,2,FALSE)</f>
        <v>Der Wegschrein von Sil-Var-Waid</v>
      </c>
      <c r="N339" t="str">
        <f>VLOOKUP(A339,'ESO wayshrine names'!$A$2:$D$999,3,FALSE)</f>
        <v>Sil-Var-Woad Wayshrine</v>
      </c>
      <c r="O339" t="str">
        <f>VLOOKUP(A339,'ESO wayshrine names'!$A$2:$D$999,4,FALSE)</f>
        <v>L’oratoire du Boss-Khar-Jhen</v>
      </c>
    </row>
    <row r="340" spans="1:15" x14ac:dyDescent="0.25">
      <c r="A340" s="13">
        <v>352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der Anhöhen von Russafeld</v>
      </c>
      <c r="N340" t="str">
        <f>VLOOKUP(A340,'ESO wayshrine names'!$A$2:$D$999,3,FALSE)</f>
        <v>Russafeld Heights Wayshrine</v>
      </c>
      <c r="O340" t="str">
        <f>VLOOKUP(A340,'ESO wayshrine names'!$A$2:$D$999,4,FALSE)</f>
        <v>Oratoire des hauteurs de Russafeld</v>
      </c>
    </row>
    <row r="341" spans="1:15" x14ac:dyDescent="0.25">
      <c r="A341" s="13">
        <v>353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der Cey-Tarn-Feste</v>
      </c>
      <c r="N341" t="str">
        <f>VLOOKUP(A341,'ESO wayshrine names'!$A$2:$D$999,3,FALSE)</f>
        <v>Cey-Tarn Keep Wayshrine</v>
      </c>
      <c r="O341" t="str">
        <f>VLOOKUP(A341,'ESO wayshrine names'!$A$2:$D$999,4,FALSE)</f>
        <v>L’oratoire de la forteresse de Cey-Tarn</v>
      </c>
    </row>
    <row r="342" spans="1:15" x14ac:dyDescent="0.25">
      <c r="A342" s="13">
        <v>354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Eben-Stadmont</v>
      </c>
      <c r="N342" t="str">
        <f>VLOOKUP(A342,'ESO wayshrine names'!$A$2:$D$999,3,FALSE)</f>
        <v>Ebon Stadmont Wayshrine</v>
      </c>
      <c r="O342" t="str">
        <f>VLOOKUP(A342,'ESO wayshrine names'!$A$2:$D$999,4,FALSE)</f>
        <v>L’oratoire d'Ebon Stadmont</v>
      </c>
    </row>
    <row r="343" spans="1:15" x14ac:dyDescent="0.25">
      <c r="A343" s="13">
        <v>355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von Alinor</v>
      </c>
      <c r="N343" t="str">
        <f>VLOOKUP(A343,'ESO wayshrine names'!$A$2:$D$999,3,FALSE)</f>
        <v>Alinor Wayshrine</v>
      </c>
      <c r="O343" t="str">
        <f>VLOOKUP(A343,'ESO wayshrine names'!$A$2:$D$999,4,FALSE)</f>
        <v>L’oratoire d'Alinor</v>
      </c>
    </row>
    <row r="344" spans="1:15" x14ac:dyDescent="0.25">
      <c r="A344" s="13">
        <v>356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von Lillandril</v>
      </c>
      <c r="N344" t="str">
        <f>VLOOKUP(A344,'ESO wayshrine names'!$A$2:$D$999,3,FALSE)</f>
        <v>Lillandril Wayshrine</v>
      </c>
      <c r="O344" t="str">
        <f>VLOOKUP(A344,'ESO wayshrine names'!$A$2:$D$999,4,FALSE)</f>
        <v>L’oratoire de Lillandril</v>
      </c>
    </row>
    <row r="345" spans="1:15" x14ac:dyDescent="0.25">
      <c r="A345" s="13">
        <v>357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des Ostpasses</v>
      </c>
      <c r="N345" t="str">
        <f>VLOOKUP(A345,'ESO wayshrine names'!$A$2:$D$999,3,FALSE)</f>
        <v>Eastern Pass Wayshrine</v>
      </c>
      <c r="O345" t="str">
        <f>VLOOKUP(A345,'ESO wayshrine names'!$A$2:$D$999,4,FALSE)</f>
        <v>L’oratoire du Col est</v>
      </c>
    </row>
    <row r="346" spans="1:15" x14ac:dyDescent="0.25">
      <c r="A346" s="13">
        <v>358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des Kristallturms</v>
      </c>
      <c r="N346" t="str">
        <f>VLOOKUP(A346,'ESO wayshrine names'!$A$2:$D$999,3,FALSE)</f>
        <v>The Crystal Tower Wayshrine</v>
      </c>
      <c r="O346" t="str">
        <f>VLOOKUP(A346,'ESO wayshrine names'!$A$2:$D$999,4,FALSE)</f>
        <v>L’oratoire de la Tour de cristal</v>
      </c>
    </row>
    <row r="347" spans="1:15" x14ac:dyDescent="0.25">
      <c r="A347" s="13">
        <v>359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der Ruinen von Eldbur</v>
      </c>
      <c r="N347" t="str">
        <f>VLOOKUP(A347,'ESO wayshrine names'!$A$2:$D$999,3,FALSE)</f>
        <v>Eldbur Ruins Wayshrine</v>
      </c>
      <c r="O347" t="str">
        <f>VLOOKUP(A347,'ESO wayshrine names'!$A$2:$D$999,4,FALSE)</f>
        <v>L’oratoire des ruines d'Eldbur</v>
      </c>
    </row>
    <row r="348" spans="1:15" x14ac:dyDescent="0.25">
      <c r="A348" s="13">
        <v>360</v>
      </c>
      <c r="B348" s="5">
        <v>33</v>
      </c>
      <c r="C348" s="5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3">
        <f>VLOOKUP(B348,'ESO map constants'!$A$2:$F$999,6,FALSE)</f>
        <v>1027</v>
      </c>
      <c r="H348" s="3">
        <f>VLOOKUP(G348,'ESO zone constants'!$A$3:$B$9999,2,FALSE)</f>
        <v>663</v>
      </c>
      <c r="I348" s="3" t="str">
        <f>VLOOKUP(G348,'ESO zone constants'!$A$3:$F$999,4,FALSE)</f>
        <v>Artaeum</v>
      </c>
      <c r="J348" s="3" t="str">
        <f>VLOOKUP(G348,'ESO zone constants'!$A$3:$F$999,5,FALSE)</f>
        <v>Artaeum</v>
      </c>
      <c r="K348" s="3" t="str">
        <f>VLOOKUP(G348,'ESO zone constants'!$A$3:$F$999,6,FALSE)</f>
        <v>Artæum</v>
      </c>
      <c r="L348" s="5">
        <v>1</v>
      </c>
      <c r="M348" t="str">
        <f>VLOOKUP(A348,'ESO wayshrine names'!$A$2:$D$999,2,FALSE)</f>
        <v>Wegschrein von Artaeum</v>
      </c>
      <c r="N348" t="str">
        <f>VLOOKUP(A348,'ESO wayshrine names'!$A$2:$D$999,3,FALSE)</f>
        <v>Artaeum Wayshrine</v>
      </c>
      <c r="O348" t="str">
        <f>VLOOKUP(A348,'ESO wayshrine names'!$A$2:$D$999,4,FALSE)</f>
        <v>Oratoire d'Artæum</v>
      </c>
    </row>
    <row r="349" spans="1:15" x14ac:dyDescent="0.25">
      <c r="A349" s="13">
        <v>361</v>
      </c>
      <c r="B349" s="5">
        <v>28</v>
      </c>
      <c r="C349" s="5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3">
        <f>VLOOKUP(B349,'ESO map constants'!$A$2:$F$999,6,FALSE)</f>
        <v>816</v>
      </c>
      <c r="H349" s="3">
        <f>VLOOKUP(G349,'ESO zone constants'!$A$3:$B$9999,2,FALSE)</f>
        <v>473</v>
      </c>
      <c r="I349" s="3" t="str">
        <f>VLOOKUP(G349,'ESO zone constants'!$A$3:$F$999,4,FALSE)</f>
        <v>Hews Fluch</v>
      </c>
      <c r="J349" s="3" t="str">
        <f>VLOOKUP(G349,'ESO zone constants'!$A$3:$F$999,5,FALSE)</f>
        <v>Hew's Bane</v>
      </c>
      <c r="K349" s="3" t="str">
        <f>VLOOKUP(G349,'ESO zone constants'!$A$3:$F$999,6,FALSE)</f>
        <v>Le Trépas des Cognées</v>
      </c>
      <c r="L349" s="5">
        <v>7</v>
      </c>
      <c r="M349" t="str">
        <f>VLOOKUP(A349,'ESO wayshrine names'!$A$2:$D$999,2,FALSE)</f>
        <v>Der prinzliche Dämmerlichtpalast</v>
      </c>
      <c r="N349" t="str">
        <f>VLOOKUP(A349,'ESO wayshrine names'!$A$2:$D$999,3,FALSE)</f>
        <v>Princely Dawnlight Palace</v>
      </c>
      <c r="O349" t="str">
        <f>VLOOKUP(A349,'ESO wayshrine names'!$A$2:$D$999,4,FALSE)</f>
        <v>Palais princier d'Aubéclat</v>
      </c>
    </row>
    <row r="350" spans="1:15" x14ac:dyDescent="0.25">
      <c r="A350" s="13">
        <v>362</v>
      </c>
      <c r="B350" s="5">
        <v>29</v>
      </c>
      <c r="C350" s="5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3">
        <f>VLOOKUP(B350,'ESO map constants'!$A$2:$F$999,6,FALSE)</f>
        <v>823</v>
      </c>
      <c r="H350" s="3">
        <f>VLOOKUP(G350,'ESO zone constants'!$A$3:$B$9999,2,FALSE)</f>
        <v>479</v>
      </c>
      <c r="I350" s="3" t="str">
        <f>VLOOKUP(G350,'ESO zone constants'!$A$3:$F$999,4,FALSE)</f>
        <v>Die Goldküste</v>
      </c>
      <c r="J350" s="3" t="str">
        <f>VLOOKUP(G350,'ESO zone constants'!$A$3:$F$999,5,FALSE)</f>
        <v>Gold Coast</v>
      </c>
      <c r="K350" s="3" t="str">
        <f>VLOOKUP(G350,'ESO zone constants'!$A$3:$F$999,6,FALSE)</f>
        <v>La Côte d'or</v>
      </c>
      <c r="L350" s="5">
        <v>7</v>
      </c>
      <c r="M350" t="str">
        <f>VLOOKUP(A350,'ESO wayshrine names'!$A$2:$D$999,2,FALSE)</f>
        <v>Ehemalige Freistatt</v>
      </c>
      <c r="N350" t="str">
        <f>VLOOKUP(A350,'ESO wayshrine names'!$A$2:$D$999,3,FALSE)</f>
        <v>The Erstwhile Sanctuary</v>
      </c>
      <c r="O350" t="str">
        <f>VLOOKUP(A350,'ESO wayshrine names'!$A$2:$D$999,4,FALSE)</f>
        <v>Le Sanctuaire d'Antan</v>
      </c>
    </row>
    <row r="351" spans="1:15" x14ac:dyDescent="0.25">
      <c r="A351" s="13">
        <v>363</v>
      </c>
      <c r="B351" s="5">
        <v>4</v>
      </c>
      <c r="C351" s="5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3">
        <f>VLOOKUP(B351,'ESO map constants'!$A$2:$F$999,6,FALSE)</f>
        <v>19</v>
      </c>
      <c r="H351" s="3">
        <f>VLOOKUP(G351,'ESO zone constants'!$A$3:$B$9999,2,FALSE)</f>
        <v>4</v>
      </c>
      <c r="I351" s="3" t="str">
        <f>VLOOKUP(G351,'ESO zone constants'!$A$3:$F$999,4,FALSE)</f>
        <v>Sturmhafen</v>
      </c>
      <c r="J351" s="3" t="str">
        <f>VLOOKUP(G351,'ESO zone constants'!$A$3:$F$999,5,FALSE)</f>
        <v>Stormhaven</v>
      </c>
      <c r="K351" s="3" t="str">
        <f>VLOOKUP(G351,'ESO zone constants'!$A$3:$F$999,6,FALSE)</f>
        <v>Havre-tempête</v>
      </c>
      <c r="L351" s="5">
        <v>6</v>
      </c>
      <c r="M351" t="str">
        <f>VLOOKUP(A351,'ESO wayshrine names'!$A$2:$D$999,2,FALSE)</f>
        <v>Verlies: Gipfel der Schuppenruferin</v>
      </c>
      <c r="N351" t="str">
        <f>VLOOKUP(A351,'ESO wayshrine names'!$A$2:$D$999,3,FALSE)</f>
        <v>Dungeon: Scalecaller Peak</v>
      </c>
      <c r="O351" t="str">
        <f>VLOOKUP(A351,'ESO wayshrine names'!$A$2:$D$999,4,FALSE)</f>
        <v>Donjon : Pic de la Mandécailles</v>
      </c>
    </row>
    <row r="352" spans="1:15" x14ac:dyDescent="0.25">
      <c r="A352" s="13">
        <v>364</v>
      </c>
      <c r="B352" s="5">
        <v>32</v>
      </c>
      <c r="C352" s="5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3">
        <f>VLOOKUP(B352,'ESO map constants'!$A$2:$F$999,6,FALSE)</f>
        <v>1011</v>
      </c>
      <c r="H352" s="3">
        <f>VLOOKUP(G352,'ESO zone constants'!$A$3:$B$9999,2,FALSE)</f>
        <v>647</v>
      </c>
      <c r="I352" s="3" t="str">
        <f>VLOOKUP(G352,'ESO zone constants'!$A$3:$F$999,4,FALSE)</f>
        <v>Sommersend</v>
      </c>
      <c r="J352" s="3" t="str">
        <f>VLOOKUP(G352,'ESO zone constants'!$A$3:$F$999,5,FALSE)</f>
        <v>Summerset</v>
      </c>
      <c r="K352" s="3" t="str">
        <f>VLOOKUP(G352,'ESO zone constants'!$A$3:$F$999,6,FALSE)</f>
        <v>Le Couchant</v>
      </c>
      <c r="L352" s="5">
        <v>3</v>
      </c>
      <c r="M352" t="str">
        <f>VLOOKUP(A352,'ESO wayshrine names'!$A$2:$D$999,2,FALSE)</f>
        <v>Wolkenruh</v>
      </c>
      <c r="N352" t="str">
        <f>VLOOKUP(A352,'ESO wayshrine names'!$A$2:$D$999,3,FALSE)</f>
        <v>Trial: Cloudrest</v>
      </c>
      <c r="O352" t="str">
        <f>VLOOKUP(A352,'ESO wayshrine names'!$A$2:$D$999,4,FALSE)</f>
        <v>Épreuve : Pas-des-Nuées</v>
      </c>
    </row>
    <row r="353" spans="1:15" x14ac:dyDescent="0.25">
      <c r="A353" s="13">
        <v>365</v>
      </c>
      <c r="B353" s="5">
        <v>32</v>
      </c>
      <c r="C353" s="5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3">
        <f>VLOOKUP(B353,'ESO map constants'!$A$2:$F$999,6,FALSE)</f>
        <v>1011</v>
      </c>
      <c r="H353" s="3">
        <f>VLOOKUP(G353,'ESO zone constants'!$A$3:$B$9999,2,FALSE)</f>
        <v>647</v>
      </c>
      <c r="I353" s="3" t="str">
        <f>VLOOKUP(G353,'ESO zone constants'!$A$3:$F$999,4,FALSE)</f>
        <v>Sommersend</v>
      </c>
      <c r="J353" s="3" t="str">
        <f>VLOOKUP(G353,'ESO zone constants'!$A$3:$F$999,5,FALSE)</f>
        <v>Summerset</v>
      </c>
      <c r="K353" s="3" t="str">
        <f>VLOOKUP(G353,'ESO zone constants'!$A$3:$F$999,6,FALSE)</f>
        <v>Le Couchant</v>
      </c>
      <c r="L353" s="5">
        <v>1</v>
      </c>
      <c r="M353" t="str">
        <f>VLOOKUP(A353,'ESO wayshrine names'!$A$2:$D$999,2,FALSE)</f>
        <v>Der Wegschrein von Sonnenfeste</v>
      </c>
      <c r="N353" t="str">
        <f>VLOOKUP(A353,'ESO wayshrine names'!$A$2:$D$999,3,FALSE)</f>
        <v>Sunhold Wayshrine</v>
      </c>
      <c r="O353" t="str">
        <f>VLOOKUP(A353,'ESO wayshrine names'!$A$2:$D$999,4,FALSE)</f>
        <v>L’oratoire de Soltenure</v>
      </c>
    </row>
    <row r="354" spans="1:15" x14ac:dyDescent="0.25">
      <c r="A354" s="13">
        <v>366</v>
      </c>
      <c r="B354" s="5">
        <v>32</v>
      </c>
      <c r="C354" s="5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3">
        <f>VLOOKUP(B354,'ESO map constants'!$A$2:$F$999,6,FALSE)</f>
        <v>1011</v>
      </c>
      <c r="H354" s="3">
        <f>VLOOKUP(G354,'ESO zone constants'!$A$3:$B$9999,2,FALSE)</f>
        <v>647</v>
      </c>
      <c r="I354" s="3" t="str">
        <f>VLOOKUP(G354,'ESO zone constants'!$A$3:$F$999,4,FALSE)</f>
        <v>Sommersend</v>
      </c>
      <c r="J354" s="3" t="str">
        <f>VLOOKUP(G354,'ESO zone constants'!$A$3:$F$999,5,FALSE)</f>
        <v>Summerset</v>
      </c>
      <c r="K354" s="3" t="str">
        <f>VLOOKUP(G354,'ESO zone constants'!$A$3:$F$999,6,FALSE)</f>
        <v>Le Couchant</v>
      </c>
      <c r="L354" s="5">
        <v>7</v>
      </c>
      <c r="M354" t="str">
        <f>VLOOKUP(A354,'ESO wayshrine names'!$A$2:$D$999,2,FALSE)</f>
        <v>Mansarde im „Goldenen Greifen“</v>
      </c>
      <c r="N354" t="str">
        <f>VLOOKUP(A354,'ESO wayshrine names'!$A$2:$D$999,3,FALSE)</f>
        <v>Golden Gryphon Garret</v>
      </c>
      <c r="O354" t="str">
        <f>VLOOKUP(A354,'ESO wayshrine names'!$A$2:$D$999,4,FALSE)</f>
        <v>Soupente du Griffon doré</v>
      </c>
    </row>
    <row r="355" spans="1:15" x14ac:dyDescent="0.25">
      <c r="A355" s="13">
        <v>367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7</v>
      </c>
      <c r="M355" t="str">
        <f>VLOOKUP(A355,'ESO wayshrine names'!$A$2:$D$999,2,FALSE)</f>
        <v>Alinor-Stadtgrathaus</v>
      </c>
      <c r="N355" t="str">
        <f>VLOOKUP(A355,'ESO wayshrine names'!$A$2:$D$999,3,FALSE)</f>
        <v>Alinor Crest Townhouse</v>
      </c>
      <c r="O355" t="str">
        <f>VLOOKUP(A355,'ESO wayshrine names'!$A$2:$D$999,4,FALSE)</f>
        <v>Manoir de la crête d'Alinor</v>
      </c>
    </row>
    <row r="356" spans="1:15" x14ac:dyDescent="0.25">
      <c r="A356" s="13">
        <v>368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7</v>
      </c>
      <c r="M356" t="str">
        <f>VLOOKUP(A356,'ESO wayshrine names'!$A$2:$D$999,2,FALSE)</f>
        <v>Kolossale aldmerische Grotte</v>
      </c>
      <c r="N356" t="str">
        <f>VLOOKUP(A356,'ESO wayshrine names'!$A$2:$D$999,3,FALSE)</f>
        <v>Colossal Aldmeri Grotto</v>
      </c>
      <c r="O356" t="str">
        <f>VLOOKUP(A356,'ESO wayshrine names'!$A$2:$D$999,4,FALSE)</f>
        <v>Grotte aldmeri colossale</v>
      </c>
    </row>
    <row r="357" spans="1:15" x14ac:dyDescent="0.25">
      <c r="A357" s="13">
        <v>369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1</v>
      </c>
      <c r="M357" t="str">
        <f>VLOOKUP(A357,'ESO wayshrine names'!$A$2:$D$999,2,FALSE)</f>
        <v>Der Wegschrein von Veyond Wyte</v>
      </c>
      <c r="N357" t="str">
        <f>VLOOKUP(A357,'ESO wayshrine names'!$A$2:$D$999,3,FALSE)</f>
        <v>Veyond Wyte Wayshrine</v>
      </c>
      <c r="O357" t="str">
        <f>VLOOKUP(A357,'ESO wayshrine names'!$A$2:$D$999,4,FALSE)</f>
        <v>L’oratoire de Veyond Wyte</v>
      </c>
    </row>
    <row r="358" spans="1:15" x14ac:dyDescent="0.25">
      <c r="A358" s="13">
        <v>370</v>
      </c>
      <c r="B358" s="5">
        <v>16</v>
      </c>
      <c r="C358" s="5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3">
        <f>VLOOKUP(B358,'ESO map constants'!$A$2:$F$999,6,FALSE)</f>
        <v>108</v>
      </c>
      <c r="H358" s="3">
        <f>VLOOKUP(G358,'ESO zone constants'!$A$3:$B$9999,2,FALSE)</f>
        <v>18</v>
      </c>
      <c r="I358" s="3" t="str">
        <f>VLOOKUP(G358,'ESO zone constants'!$A$3:$F$999,4,FALSE)</f>
        <v>Grünschatten</v>
      </c>
      <c r="J358" s="3" t="str">
        <f>VLOOKUP(G358,'ESO zone constants'!$A$3:$F$999,5,FALSE)</f>
        <v>Greenshade</v>
      </c>
      <c r="K358" s="3" t="str">
        <f>VLOOKUP(G358,'ESO zone constants'!$A$3:$F$999,6,FALSE)</f>
        <v>Prasin</v>
      </c>
      <c r="L358" s="5">
        <v>6</v>
      </c>
      <c r="M358" t="str">
        <f>VLOOKUP(A358,'ESO wayshrine names'!$A$2:$D$999,2,FALSE)</f>
        <v>Pfad zur Marsch der Aufopferung</v>
      </c>
      <c r="N358" t="str">
        <f>VLOOKUP(A358,'ESO wayshrine names'!$A$2:$D$999,3,FALSE)</f>
        <v>Dungeon: March of Sacrifices</v>
      </c>
      <c r="O358" t="str">
        <f>VLOOKUP(A358,'ESO wayshrine names'!$A$2:$D$999,4,FALSE)</f>
        <v>Donjon : Procession des Sacrifiés</v>
      </c>
    </row>
    <row r="359" spans="1:15" x14ac:dyDescent="0.25">
      <c r="A359" s="13">
        <v>371</v>
      </c>
      <c r="B359" s="5">
        <v>17</v>
      </c>
      <c r="C359" s="5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3">
        <f>VLOOKUP(B359,'ESO map constants'!$A$2:$F$999,6,FALSE)</f>
        <v>382</v>
      </c>
      <c r="H359" s="3">
        <f>VLOOKUP(G359,'ESO zone constants'!$A$3:$B$9999,2,FALSE)</f>
        <v>179</v>
      </c>
      <c r="I359" s="3" t="str">
        <f>VLOOKUP(G359,'ESO zone constants'!$A$3:$F$999,4,FALSE)</f>
        <v>Schnittermark</v>
      </c>
      <c r="J359" s="3" t="str">
        <f>VLOOKUP(G359,'ESO zone constants'!$A$3:$F$999,5,FALSE)</f>
        <v>Reaper's March</v>
      </c>
      <c r="K359" s="3" t="str">
        <f>VLOOKUP(G359,'ESO zone constants'!$A$3:$F$999,6,FALSE)</f>
        <v>La marche de la Camarde</v>
      </c>
      <c r="L359" s="5">
        <v>6</v>
      </c>
      <c r="M359" t="str">
        <f>VLOOKUP(A359,'ESO wayshrine names'!$A$2:$D$999,2,FALSE)</f>
        <v>Zugang zur Mondjägerfeste</v>
      </c>
      <c r="N359" t="str">
        <f>VLOOKUP(A359,'ESO wayshrine names'!$A$2:$D$999,3,FALSE)</f>
        <v>Dungeon: Moon Hunter Keep</v>
      </c>
      <c r="O359" t="str">
        <f>VLOOKUP(A359,'ESO wayshrine names'!$A$2:$D$999,4,FALSE)</f>
        <v>Donjon : Fort du Chasseur lunaire</v>
      </c>
    </row>
    <row r="360" spans="1:15" x14ac:dyDescent="0.25">
      <c r="A360" s="13">
        <v>372</v>
      </c>
      <c r="B360" s="5">
        <v>12</v>
      </c>
      <c r="C360" s="5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3">
        <f>VLOOKUP(B360,'ESO map constants'!$A$2:$F$999,6,FALSE)</f>
        <v>103</v>
      </c>
      <c r="H360" s="3">
        <f>VLOOKUP(G360,'ESO zone constants'!$A$3:$B$9999,2,FALSE)</f>
        <v>16</v>
      </c>
      <c r="I360" s="3" t="str">
        <f>VLOOKUP(G360,'ESO zone constants'!$A$3:$F$999,4,FALSE)</f>
        <v>Rift</v>
      </c>
      <c r="J360" s="3" t="str">
        <f>VLOOKUP(G360,'ESO zone constants'!$A$3:$F$999,5,FALSE)</f>
        <v>The Rift</v>
      </c>
      <c r="K360" s="3" t="str">
        <f>VLOOKUP(G360,'ESO zone constants'!$A$3:$F$999,6,FALSE)</f>
        <v>La Brèche</v>
      </c>
      <c r="L360" s="5">
        <v>7</v>
      </c>
      <c r="M360" t="str">
        <f>VLOOKUP(A360,'ESO wayshrine names'!$A$2:$D$999,2,FALSE)</f>
        <v>Die Lichtung des Jägers</v>
      </c>
      <c r="N360" t="str">
        <f>VLOOKUP(A360,'ESO wayshrine names'!$A$2:$D$999,3,FALSE)</f>
        <v>Hunter's Glade</v>
      </c>
      <c r="O360" t="str">
        <f>VLOOKUP(A360,'ESO wayshrine names'!$A$2:$D$999,4,FALSE)</f>
        <v>La Clairière du chasseur</v>
      </c>
    </row>
    <row r="361" spans="1:15" x14ac:dyDescent="0.25">
      <c r="A361" s="13">
        <v>373</v>
      </c>
      <c r="B361" s="5">
        <v>33</v>
      </c>
      <c r="C361" s="5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3">
        <f>VLOOKUP(B361,'ESO map constants'!$A$2:$F$999,6,FALSE)</f>
        <v>1027</v>
      </c>
      <c r="H361" s="3">
        <f>VLOOKUP(G361,'ESO zone constants'!$A$3:$B$9999,2,FALSE)</f>
        <v>663</v>
      </c>
      <c r="I361" s="3" t="str">
        <f>VLOOKUP(G361,'ESO zone constants'!$A$3:$F$999,4,FALSE)</f>
        <v>Artaeum</v>
      </c>
      <c r="J361" s="3" t="str">
        <f>VLOOKUP(G361,'ESO zone constants'!$A$3:$F$999,5,FALSE)</f>
        <v>Artaeum</v>
      </c>
      <c r="K361" s="3" t="str">
        <f>VLOOKUP(G361,'ESO zone constants'!$A$3:$F$999,6,FALSE)</f>
        <v>Artæum</v>
      </c>
      <c r="L361" s="5">
        <v>7</v>
      </c>
      <c r="M361" t="str">
        <f>VLOOKUP(A361,'ESO wayshrine names'!$A$2:$D$999,2,FALSE)</f>
        <v>Große Psijik-Villa</v>
      </c>
      <c r="N361" t="str">
        <f>VLOOKUP(A361,'ESO wayshrine names'!$A$2:$D$999,3,FALSE)</f>
        <v>Grand Psijic Villa</v>
      </c>
      <c r="O361" t="str">
        <f>VLOOKUP(A361,'ESO wayshrine names'!$A$2:$D$999,4,FALSE)</f>
        <v>Grande villa psijique</v>
      </c>
    </row>
    <row r="362" spans="1:15" x14ac:dyDescent="0.25">
      <c r="A362" s="13">
        <v>374</v>
      </c>
      <c r="B362" s="5">
        <v>34</v>
      </c>
      <c r="C362" s="5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3">
        <f>VLOOKUP(B362,'ESO map constants'!$A$2:$F$999,6,FALSE)</f>
        <v>726</v>
      </c>
      <c r="H362" s="3">
        <f>VLOOKUP(G362,'ESO zone constants'!$A$3:$B$9999,2,FALSE)</f>
        <v>406</v>
      </c>
      <c r="I362" s="3" t="str">
        <f>VLOOKUP(G362,'ESO zone constants'!$A$3:$F$999,4,FALSE)</f>
        <v>Trübmoor</v>
      </c>
      <c r="J362" s="3" t="str">
        <f>VLOOKUP(G362,'ESO zone constants'!$A$3:$F$999,5,FALSE)</f>
        <v>Murkmire</v>
      </c>
      <c r="K362" s="3" t="str">
        <f>VLOOKUP(G362,'ESO zone constants'!$A$3:$F$999,6,FALSE)</f>
        <v>Tourbevase</v>
      </c>
      <c r="L362" s="5">
        <v>1</v>
      </c>
      <c r="M362" t="str">
        <f>VLOOKUP(A362,'ESO wayshrine names'!$A$2:$D$999,2,FALSE)</f>
        <v>Der Wegschrein von Lilmoth</v>
      </c>
      <c r="N362" t="str">
        <f>VLOOKUP(A362,'ESO wayshrine names'!$A$2:$D$999,3,FALSE)</f>
        <v>Lilmoth Wayshrine</v>
      </c>
      <c r="O362" t="str">
        <f>VLOOKUP(A362,'ESO wayshrine names'!$A$2:$D$999,4,FALSE)</f>
        <v>Oratoire de Lilmoth</v>
      </c>
    </row>
    <row r="363" spans="1:15" x14ac:dyDescent="0.25">
      <c r="A363" s="13">
        <v>375</v>
      </c>
      <c r="B363" s="5">
        <v>34</v>
      </c>
      <c r="C363" s="5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3">
        <f>VLOOKUP(B363,'ESO map constants'!$A$2:$F$999,6,FALSE)</f>
        <v>726</v>
      </c>
      <c r="H363" s="3">
        <f>VLOOKUP(G363,'ESO zone constants'!$A$3:$B$9999,2,FALSE)</f>
        <v>406</v>
      </c>
      <c r="I363" s="3" t="str">
        <f>VLOOKUP(G363,'ESO zone constants'!$A$3:$F$999,4,FALSE)</f>
        <v>Trübmoor</v>
      </c>
      <c r="J363" s="3" t="str">
        <f>VLOOKUP(G363,'ESO zone constants'!$A$3:$F$999,5,FALSE)</f>
        <v>Murkmire</v>
      </c>
      <c r="K363" s="3" t="str">
        <f>VLOOKUP(G363,'ESO zone constants'!$A$3:$F$999,6,FALSE)</f>
        <v>Tourbevase</v>
      </c>
      <c r="L363" s="5">
        <v>1</v>
      </c>
      <c r="M363" t="str">
        <f>VLOOKUP(A363,'ESO wayshrine names'!$A$2:$D$999,2,FALSE)</f>
        <v>Der Wegschrein des Hellhalsdorfs</v>
      </c>
      <c r="N363" t="str">
        <f>VLOOKUP(A363,'ESO wayshrine names'!$A$2:$D$999,3,FALSE)</f>
        <v>Bright-Throat Wayshrine</v>
      </c>
      <c r="O363" t="str">
        <f>VLOOKUP(A363,'ESO wayshrine names'!$A$2:$D$999,4,FALSE)</f>
        <v>Oratoire de Vive-Gorge</v>
      </c>
    </row>
    <row r="364" spans="1:15" x14ac:dyDescent="0.25">
      <c r="A364" s="13">
        <v>376</v>
      </c>
      <c r="B364" s="5">
        <v>34</v>
      </c>
      <c r="C364" s="5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3">
        <f>VLOOKUP(B364,'ESO map constants'!$A$2:$F$999,6,FALSE)</f>
        <v>726</v>
      </c>
      <c r="H364" s="3">
        <f>VLOOKUP(G364,'ESO zone constants'!$A$3:$B$9999,2,FALSE)</f>
        <v>406</v>
      </c>
      <c r="I364" s="3" t="str">
        <f>VLOOKUP(G364,'ESO zone constants'!$A$3:$F$999,4,FALSE)</f>
        <v>Trübmoor</v>
      </c>
      <c r="J364" s="3" t="str">
        <f>VLOOKUP(G364,'ESO zone constants'!$A$3:$F$999,5,FALSE)</f>
        <v>Murkmire</v>
      </c>
      <c r="K364" s="3" t="str">
        <f>VLOOKUP(G364,'ESO zone constants'!$A$3:$F$999,6,FALSE)</f>
        <v>Tourbevase</v>
      </c>
      <c r="L364" s="5">
        <v>1</v>
      </c>
      <c r="M364" t="str">
        <f>VLOOKUP(A364,'ESO wayshrine names'!$A$2:$D$999,2,FALSE)</f>
        <v>Der Wegschrein des Totwasserdorfs</v>
      </c>
      <c r="N364" t="str">
        <f>VLOOKUP(A364,'ESO wayshrine names'!$A$2:$D$999,3,FALSE)</f>
        <v>Dead-Water Wayshrine</v>
      </c>
      <c r="O364" t="str">
        <f>VLOOKUP(A364,'ESO wayshrine names'!$A$2:$D$999,4,FALSE)</f>
        <v>Oratoire d'Aiguemortes</v>
      </c>
    </row>
    <row r="365" spans="1:15" x14ac:dyDescent="0.25">
      <c r="A365" s="13">
        <v>377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des Wurzelflüsterdorfs</v>
      </c>
      <c r="N365" t="str">
        <f>VLOOKUP(A365,'ESO wayshrine names'!$A$2:$D$999,3,FALSE)</f>
        <v>Root-Whisper Wayshrine</v>
      </c>
      <c r="O365" t="str">
        <f>VLOOKUP(A365,'ESO wayshrine names'!$A$2:$D$999,4,FALSE)</f>
        <v>Oratoire de Murmure-racine</v>
      </c>
    </row>
    <row r="366" spans="1:15" x14ac:dyDescent="0.25">
      <c r="A366" s="13">
        <v>378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6</v>
      </c>
      <c r="M366" t="str">
        <f>VLOOKUP(A366,'ESO wayshrine names'!$A$2:$D$999,2,FALSE)</f>
        <v>Das Schwarzrosengefängnis</v>
      </c>
      <c r="N366" t="str">
        <f>VLOOKUP(A366,'ESO wayshrine names'!$A$2:$D$999,3,FALSE)</f>
        <v>Blackrose Prison</v>
      </c>
      <c r="O366" t="str">
        <f>VLOOKUP(A366,'ESO wayshrine names'!$A$2:$D$999,4,FALSE)</f>
        <v>La prison de la Rose noire</v>
      </c>
    </row>
    <row r="367" spans="1:15" x14ac:dyDescent="0.25">
      <c r="A367" s="13">
        <v>379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Schwarzrosengefängnisses</v>
      </c>
      <c r="N367" t="str">
        <f>VLOOKUP(A367,'ESO wayshrine names'!$A$2:$D$999,3,FALSE)</f>
        <v>Blackrose Prison Wayshrine</v>
      </c>
      <c r="O367" t="str">
        <f>VLOOKUP(A367,'ESO wayshrine names'!$A$2:$D$999,4,FALSE)</f>
        <v>L’oratoire de la Prison de la Rose noire</v>
      </c>
    </row>
    <row r="368" spans="1:15" x14ac:dyDescent="0.25">
      <c r="A368" s="13">
        <v>380</v>
      </c>
      <c r="B368" s="5">
        <v>13</v>
      </c>
      <c r="C368" s="5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3">
        <f>VLOOKUP(B368,'ESO map constants'!$A$2:$F$999,6,FALSE)</f>
        <v>101</v>
      </c>
      <c r="H368" s="3">
        <f>VLOOKUP(G368,'ESO zone constants'!$A$3:$B$9999,2,FALSE)</f>
        <v>15</v>
      </c>
      <c r="I368" s="3" t="str">
        <f>VLOOKUP(G368,'ESO zone constants'!$A$3:$F$999,4,FALSE)</f>
        <v>Ostmarsch</v>
      </c>
      <c r="J368" s="3" t="str">
        <f>VLOOKUP(G368,'ESO zone constants'!$A$3:$F$999,5,FALSE)</f>
        <v>Eastmarch</v>
      </c>
      <c r="K368" s="3" t="str">
        <f>VLOOKUP(G368,'ESO zone constants'!$A$3:$F$999,6,FALSE)</f>
        <v>Estemarche</v>
      </c>
      <c r="L368" s="5">
        <v>7</v>
      </c>
      <c r="M368" t="str">
        <f>VLOOKUP(A368,'ESO wayshrine names'!$A$2:$D$999,2,FALSE)</f>
        <v>Verzaubertes Schneekugelheim</v>
      </c>
      <c r="N368" t="str">
        <f>VLOOKUP(A368,'ESO wayshrine names'!$A$2:$D$999,3,FALSE)</f>
        <v>Enchanted Snow Globe Home</v>
      </c>
      <c r="O368" t="str">
        <f>VLOOKUP(A368,'ESO wayshrine names'!$A$2:$D$999,4,FALSE)</f>
        <v>Foyer boule à neige enchantée</v>
      </c>
    </row>
    <row r="369" spans="1:15" x14ac:dyDescent="0.25">
      <c r="A369" s="13">
        <v>381</v>
      </c>
      <c r="B369" s="5">
        <v>36</v>
      </c>
      <c r="C369" s="5">
        <v>1555</v>
      </c>
      <c r="D369" t="str">
        <f>VLOOKUP(C369,'ESO map constants'!$B$2:$E$999,2,FALSE)</f>
        <v>Elsweyr</v>
      </c>
      <c r="E369" t="str">
        <f>VLOOKUP(C369,'ESO map constants'!$B$2:$E$999,3,FALSE)</f>
        <v>Elsweyr</v>
      </c>
      <c r="G369" s="3">
        <f>VLOOKUP(B369,'ESO map constants'!$A$2:$F$999,6,FALSE)</f>
        <v>1086</v>
      </c>
      <c r="H369" s="3">
        <f>VLOOKUP(G369,'ESO zone constants'!$A$3:$B$9999,2,FALSE)</f>
        <v>712</v>
      </c>
      <c r="I369" s="3" t="str">
        <f>VLOOKUP(G369,'ESO zone constants'!$A$3:$F$999,4,FALSE)</f>
        <v>Das nördliche Elsweyr</v>
      </c>
      <c r="J369" s="3" t="str">
        <f>VLOOKUP(G369,'ESO zone constants'!$A$3:$F$999,5,FALSE)</f>
        <v>Northern Elsweyr</v>
      </c>
      <c r="K369" s="3" t="str">
        <f>VLOOKUP(G369,'ESO zone constants'!$A$3:$F$999,6,FALSE)</f>
        <v>Le Nord d'Elsweyr</v>
      </c>
      <c r="L369" s="5">
        <v>1</v>
      </c>
      <c r="M369" t="str">
        <f>VLOOKUP(A369,'ESO wayshrine names'!$A$2:$D$999,2,FALSE)</f>
        <v>Der Wegschrein von Stromfeste</v>
      </c>
      <c r="N369" t="str">
        <f>VLOOKUP(A369,'ESO wayshrine names'!$A$2:$D$999,3,FALSE)</f>
        <v>Riverhold Wayshrine</v>
      </c>
      <c r="O369" t="str">
        <f>VLOOKUP(A369,'ESO wayshrine names'!$A$2:$D$999,4,FALSE)</f>
        <v>L’oratoire de Fort-Rivière</v>
      </c>
    </row>
    <row r="370" spans="1:15" x14ac:dyDescent="0.25">
      <c r="A370" s="13">
        <v>382</v>
      </c>
      <c r="B370" s="5">
        <v>36</v>
      </c>
      <c r="C370" s="5">
        <v>1555</v>
      </c>
      <c r="D370" t="str">
        <f>VLOOKUP(C370,'ESO map constants'!$B$2:$E$999,2,FALSE)</f>
        <v>Elsweyr</v>
      </c>
      <c r="E370" t="str">
        <f>VLOOKUP(C370,'ESO map constants'!$B$2:$E$999,3,FALSE)</f>
        <v>Elsweyr</v>
      </c>
      <c r="G370" s="3">
        <f>VLOOKUP(B370,'ESO map constants'!$A$2:$F$999,6,FALSE)</f>
        <v>1086</v>
      </c>
      <c r="H370" s="3">
        <f>VLOOKUP(G370,'ESO zone constants'!$A$3:$B$9999,2,FALSE)</f>
        <v>712</v>
      </c>
      <c r="I370" s="3" t="str">
        <f>VLOOKUP(G370,'ESO zone constants'!$A$3:$F$999,4,FALSE)</f>
        <v>Das nördliche Elsweyr</v>
      </c>
      <c r="J370" s="3" t="str">
        <f>VLOOKUP(G370,'ESO zone constants'!$A$3:$F$999,5,FALSE)</f>
        <v>Northern Elsweyr</v>
      </c>
      <c r="K370" s="3" t="str">
        <f>VLOOKUP(G370,'ESO zone constants'!$A$3:$F$999,6,FALSE)</f>
        <v>Le Nord d'Elsweyr</v>
      </c>
      <c r="L370" s="5">
        <v>1</v>
      </c>
      <c r="M370" t="str">
        <f>VLOOKUP(A370,'ESO wayshrine names'!$A$2:$D$999,2,FALSE)</f>
        <v>Der Wegschrein von Krempen</v>
      </c>
      <c r="N370" t="str">
        <f>VLOOKUP(A370,'ESO wayshrine names'!$A$2:$D$999,3,FALSE)</f>
        <v>Rimmen Wayshrine</v>
      </c>
      <c r="O370" t="str">
        <f>VLOOKUP(A370,'ESO wayshrine names'!$A$2:$D$999,4,FALSE)</f>
        <v>L’oratoire de Rimmen</v>
      </c>
    </row>
    <row r="371" spans="1:15" x14ac:dyDescent="0.25">
      <c r="A371" s="13">
        <v>383</v>
      </c>
      <c r="B371" s="5">
        <v>36</v>
      </c>
      <c r="C371" s="5">
        <v>1555</v>
      </c>
      <c r="D371" t="str">
        <f>VLOOKUP(C371,'ESO map constants'!$B$2:$E$999,2,FALSE)</f>
        <v>Elsweyr</v>
      </c>
      <c r="E371" t="str">
        <f>VLOOKUP(C371,'ESO map constants'!$B$2:$E$999,3,FALSE)</f>
        <v>Elsweyr</v>
      </c>
      <c r="G371" s="3">
        <f>VLOOKUP(B371,'ESO map constants'!$A$2:$F$999,6,FALSE)</f>
        <v>1086</v>
      </c>
      <c r="H371" s="3">
        <f>VLOOKUP(G371,'ESO zone constants'!$A$3:$B$9999,2,FALSE)</f>
        <v>712</v>
      </c>
      <c r="I371" s="3" t="str">
        <f>VLOOKUP(G371,'ESO zone constants'!$A$3:$F$999,4,FALSE)</f>
        <v>Das nördliche Elsweyr</v>
      </c>
      <c r="J371" s="3" t="str">
        <f>VLOOKUP(G371,'ESO zone constants'!$A$3:$F$999,5,FALSE)</f>
        <v>Northern Elsweyr</v>
      </c>
      <c r="K371" s="3" t="str">
        <f>VLOOKUP(G371,'ESO zone constants'!$A$3:$F$999,6,FALSE)</f>
        <v>Le Nord d'Elsweyr</v>
      </c>
      <c r="L371" s="5">
        <v>1</v>
      </c>
      <c r="M371" t="str">
        <f>VLOOKUP(A371,'ESO wayshrine names'!$A$2:$D$999,2,FALSE)</f>
        <v>Der Wegschrein von Stiche</v>
      </c>
      <c r="N371" t="str">
        <f>VLOOKUP(A371,'ESO wayshrine names'!$A$2:$D$999,3,FALSE)</f>
        <v>The Stitches Wayshrine</v>
      </c>
      <c r="O371" t="str">
        <f>VLOOKUP(A371,'ESO wayshrine names'!$A$2:$D$999,4,FALSE)</f>
        <v>L’oratoire de Sutures</v>
      </c>
    </row>
    <row r="372" spans="1:15" x14ac:dyDescent="0.25">
      <c r="A372" s="13">
        <v>384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des Tempels von Tenmar</v>
      </c>
      <c r="N372" t="str">
        <f>VLOOKUP(A372,'ESO wayshrine names'!$A$2:$D$999,3,FALSE)</f>
        <v>Tenmar Temple Wayshrine</v>
      </c>
      <c r="O372" t="str">
        <f>VLOOKUP(A372,'ESO wayshrine names'!$A$2:$D$999,4,FALSE)</f>
        <v>L’oratoire du temple de Tenmar</v>
      </c>
    </row>
    <row r="373" spans="1:15" x14ac:dyDescent="0.25">
      <c r="A373" s="13">
        <v>385</v>
      </c>
      <c r="D373" t="e">
        <f>VLOOKUP(C373,'ESO map constants'!$B$2:$E$999,2,FALSE)</f>
        <v>#N/A</v>
      </c>
      <c r="E373" t="e">
        <f>VLOOKUP(C373,'ESO map constants'!$B$2:$E$999,3,FALSE)</f>
        <v>#N/A</v>
      </c>
      <c r="G373" s="3" t="e">
        <f>VLOOKUP(B373,'ESO map constants'!$A$2:$F$999,6,FALSE)</f>
        <v>#N/A</v>
      </c>
      <c r="H373" s="3" t="e">
        <f>VLOOKUP(G373,'ESO zone constants'!$A$3:$B$9999,2,FALSE)</f>
        <v>#N/A</v>
      </c>
      <c r="I373" s="3" t="e">
        <f>VLOOKUP(G373,'ESO zone constants'!$A$3:$F$999,4,FALSE)</f>
        <v>#N/A</v>
      </c>
      <c r="J373" s="3" t="e">
        <f>VLOOKUP(G373,'ESO zone constants'!$A$3:$F$999,5,FALSE)</f>
        <v>#N/A</v>
      </c>
      <c r="K373" s="3" t="e">
        <f>VLOOKUP(G373,'ESO zone constants'!$A$3:$F$999,6,FALSE)</f>
        <v>#N/A</v>
      </c>
      <c r="L373" s="5" t="e">
        <v>#N/A</v>
      </c>
      <c r="M373">
        <f>VLOOKUP(A373,'ESO wayshrine names'!$A$2:$D$999,2,FALSE)</f>
        <v>0</v>
      </c>
      <c r="N373">
        <f>VLOOKUP(A373,'ESO wayshrine names'!$A$2:$D$999,3,FALSE)</f>
        <v>0</v>
      </c>
      <c r="O373">
        <f>VLOOKUP(A373,'ESO wayshrine names'!$A$2:$D$999,4,FALSE)</f>
        <v>0</v>
      </c>
    </row>
    <row r="374" spans="1:15" x14ac:dyDescent="0.25">
      <c r="A374" s="13">
        <v>386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des Narbenendes</v>
      </c>
      <c r="N374" t="str">
        <f>VLOOKUP(A374,'ESO wayshrine names'!$A$2:$D$999,3,FALSE)</f>
        <v>Scar's End Wayshrine</v>
      </c>
      <c r="O374" t="str">
        <f>VLOOKUP(A374,'ESO wayshrine names'!$A$2:$D$999,4,FALSE)</f>
        <v>L’oratoire de la Fin de la Balafre</v>
      </c>
    </row>
    <row r="375" spans="1:15" x14ac:dyDescent="0.25">
      <c r="A375" s="13">
        <v>387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von Hakoshae</v>
      </c>
      <c r="N375" t="str">
        <f>VLOOKUP(A375,'ESO wayshrine names'!$A$2:$D$999,3,FALSE)</f>
        <v>Hakoshae Wayshrine</v>
      </c>
      <c r="O375" t="str">
        <f>VLOOKUP(A375,'ESO wayshrine names'!$A$2:$D$999,4,FALSE)</f>
        <v>L’oratoire d'Hakoshae</v>
      </c>
    </row>
    <row r="376" spans="1:15" x14ac:dyDescent="0.25">
      <c r="A376" s="13">
        <v>388</v>
      </c>
      <c r="B376" s="5">
        <v>34</v>
      </c>
      <c r="C376" s="5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3">
        <f>VLOOKUP(B376,'ESO map constants'!$A$2:$F$999,6,FALSE)</f>
        <v>726</v>
      </c>
      <c r="H376" s="3">
        <f>VLOOKUP(G376,'ESO zone constants'!$A$3:$B$9999,2,FALSE)</f>
        <v>406</v>
      </c>
      <c r="I376" s="3" t="str">
        <f>VLOOKUP(G376,'ESO zone constants'!$A$3:$F$999,4,FALSE)</f>
        <v>Trübmoor</v>
      </c>
      <c r="J376" s="3" t="str">
        <f>VLOOKUP(G376,'ESO zone constants'!$A$3:$F$999,5,FALSE)</f>
        <v>Murkmire</v>
      </c>
      <c r="K376" s="3" t="str">
        <f>VLOOKUP(G376,'ESO zone constants'!$A$3:$F$999,6,FALSE)</f>
        <v>Tourbevase</v>
      </c>
      <c r="L376" s="5">
        <v>7</v>
      </c>
      <c r="M376" t="str">
        <f>VLOOKUP(A376,'ESO wayshrine names'!$A$2:$D$999,2,FALSE)</f>
        <v>Die Seemoor-Xanmeer</v>
      </c>
      <c r="N376" t="str">
        <f>VLOOKUP(A376,'ESO wayshrine names'!$A$2:$D$999,3,FALSE)</f>
        <v>Lakemire Xanmeer Manor</v>
      </c>
      <c r="O376" t="str">
        <f>VLOOKUP(A376,'ESO wayshrine names'!$A$2:$D$999,4,FALSE)</f>
        <v>Manoir du xanmeer lacustre</v>
      </c>
    </row>
    <row r="377" spans="1:15" x14ac:dyDescent="0.25">
      <c r="A377" s="13">
        <v>389</v>
      </c>
      <c r="B377" s="5">
        <v>13</v>
      </c>
      <c r="C377" s="5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3">
        <f>VLOOKUP(B377,'ESO map constants'!$A$2:$F$999,6,FALSE)</f>
        <v>101</v>
      </c>
      <c r="H377" s="3">
        <f>VLOOKUP(G377,'ESO zone constants'!$A$3:$B$9999,2,FALSE)</f>
        <v>15</v>
      </c>
      <c r="I377" s="3" t="str">
        <f>VLOOKUP(G377,'ESO zone constants'!$A$3:$F$999,4,FALSE)</f>
        <v>Ostmarsch</v>
      </c>
      <c r="J377" s="3" t="str">
        <f>VLOOKUP(G377,'ESO zone constants'!$A$3:$F$999,5,FALSE)</f>
        <v>Eastmarch</v>
      </c>
      <c r="K377" s="3" t="str">
        <f>VLOOKUP(G377,'ESO zone constants'!$A$3:$F$999,6,FALSE)</f>
        <v>Estemarche</v>
      </c>
      <c r="L377" s="5">
        <v>6</v>
      </c>
      <c r="M377" t="str">
        <f>VLOOKUP(A377,'ESO wayshrine names'!$A$2:$D$999,2,FALSE)</f>
        <v>Der Eingang zum Frostgewölbe</v>
      </c>
      <c r="N377" t="str">
        <f>VLOOKUP(A377,'ESO wayshrine names'!$A$2:$D$999,3,FALSE)</f>
        <v>Dungeon: Frostvault</v>
      </c>
      <c r="O377" t="str">
        <f>VLOOKUP(A377,'ESO wayshrine names'!$A$2:$D$999,4,FALSE)</f>
        <v>Donjon : Arquegivre</v>
      </c>
    </row>
    <row r="378" spans="1:15" x14ac:dyDescent="0.25">
      <c r="A378" s="13">
        <v>390</v>
      </c>
      <c r="B378" s="5">
        <v>29</v>
      </c>
      <c r="C378" s="5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3">
        <f>VLOOKUP(B378,'ESO map constants'!$A$2:$F$999,6,FALSE)</f>
        <v>823</v>
      </c>
      <c r="H378" s="3">
        <f>VLOOKUP(G378,'ESO zone constants'!$A$3:$B$9999,2,FALSE)</f>
        <v>479</v>
      </c>
      <c r="I378" s="3" t="str">
        <f>VLOOKUP(G378,'ESO zone constants'!$A$3:$F$999,4,FALSE)</f>
        <v>Die Goldküste</v>
      </c>
      <c r="J378" s="3" t="str">
        <f>VLOOKUP(G378,'ESO zone constants'!$A$3:$F$999,5,FALSE)</f>
        <v>Gold Coast</v>
      </c>
      <c r="K378" s="3" t="str">
        <f>VLOOKUP(G378,'ESO zone constants'!$A$3:$F$999,6,FALSE)</f>
        <v>La Côte d'or</v>
      </c>
      <c r="L378" s="5">
        <v>6</v>
      </c>
      <c r="M378" t="str">
        <f>VLOOKUP(A378,'ESO wayshrine names'!$A$2:$D$999,2,FALSE)</f>
        <v>Der Eingang zu den Tiefen von Malatar</v>
      </c>
      <c r="N378" t="str">
        <f>VLOOKUP(A378,'ESO wayshrine names'!$A$2:$D$999,3,FALSE)</f>
        <v>Dungeon: Depths of Malatar</v>
      </c>
      <c r="O378" t="str">
        <f>VLOOKUP(A378,'ESO wayshrine names'!$A$2:$D$999,4,FALSE)</f>
        <v>Donjon : Profondeurs de Malatar</v>
      </c>
    </row>
    <row r="379" spans="1:15" x14ac:dyDescent="0.25">
      <c r="A379" s="13">
        <v>391</v>
      </c>
      <c r="D379" t="e">
        <f>VLOOKUP(C379,'ESO map constants'!$B$2:$E$999,2,FALSE)</f>
        <v>#N/A</v>
      </c>
      <c r="E379" t="e">
        <f>VLOOKUP(C379,'ESO map constants'!$B$2:$E$999,3,FALSE)</f>
        <v>#N/A</v>
      </c>
      <c r="G379" s="3" t="e">
        <f>VLOOKUP(B379,'ESO map constants'!$A$2:$F$999,6,FALSE)</f>
        <v>#N/A</v>
      </c>
      <c r="H379" s="3" t="e">
        <f>VLOOKUP(G379,'ESO zone constants'!$A$3:$B$9999,2,FALSE)</f>
        <v>#N/A</v>
      </c>
      <c r="I379" s="3" t="e">
        <f>VLOOKUP(G379,'ESO zone constants'!$A$3:$F$999,4,FALSE)</f>
        <v>#N/A</v>
      </c>
      <c r="J379" s="3" t="e">
        <f>VLOOKUP(G379,'ESO zone constants'!$A$3:$F$999,5,FALSE)</f>
        <v>#N/A</v>
      </c>
      <c r="K379" s="3" t="e">
        <f>VLOOKUP(G379,'ESO zone constants'!$A$3:$F$999,6,FALSE)</f>
        <v>#N/A</v>
      </c>
      <c r="M379">
        <f>VLOOKUP(A379,'ESO wayshrine names'!$A$2:$D$999,2,FALSE)</f>
        <v>0</v>
      </c>
      <c r="N379">
        <f>VLOOKUP(A379,'ESO wayshrine names'!$A$2:$D$999,3,FALSE)</f>
        <v>0</v>
      </c>
      <c r="O379">
        <f>VLOOKUP(A379,'ESO wayshrine names'!$A$2:$D$999,4,FALSE)</f>
        <v>0</v>
      </c>
    </row>
    <row r="380" spans="1:15" x14ac:dyDescent="0.25">
      <c r="A380" s="13">
        <v>392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7</v>
      </c>
      <c r="M380" t="str">
        <f>VLOOKUP(A380,'ESO wayshrine names'!$A$2:$D$999,2,FALSE)</f>
        <v>Die Frostgewölbekluft</v>
      </c>
      <c r="N380" t="str">
        <f>VLOOKUP(A380,'ESO wayshrine names'!$A$2:$D$999,3,FALSE)</f>
        <v>Frostvault Chasm</v>
      </c>
      <c r="O380" t="str">
        <f>VLOOKUP(A380,'ESO wayshrine names'!$A$2:$D$999,4,FALSE)</f>
        <v>L’Abîme d'Arquegivre</v>
      </c>
    </row>
    <row r="381" spans="1:15" x14ac:dyDescent="0.25">
      <c r="A381" s="13">
        <v>393</v>
      </c>
      <c r="D381" t="e">
        <f>VLOOKUP(C381,'ESO map constants'!$B$2:$E$999,2,FALSE)</f>
        <v>#N/A</v>
      </c>
      <c r="E381" t="e">
        <f>VLOOKUP(C381,'ESO map constants'!$B$2:$E$999,3,FALSE)</f>
        <v>#N/A</v>
      </c>
      <c r="G381" s="3" t="e">
        <f>VLOOKUP(B381,'ESO map constants'!$A$2:$F$999,6,FALSE)</f>
        <v>#N/A</v>
      </c>
      <c r="H381" s="3" t="e">
        <f>VLOOKUP(G381,'ESO zone constants'!$A$3:$B$9999,2,FALSE)</f>
        <v>#N/A</v>
      </c>
      <c r="I381" s="3" t="e">
        <f>VLOOKUP(G381,'ESO zone constants'!$A$3:$F$999,4,FALSE)</f>
        <v>#N/A</v>
      </c>
      <c r="J381" s="3" t="e">
        <f>VLOOKUP(G381,'ESO zone constants'!$A$3:$F$999,5,FALSE)</f>
        <v>#N/A</v>
      </c>
      <c r="K381" s="3" t="e">
        <f>VLOOKUP(G381,'ESO zone constants'!$A$3:$F$999,6,FALSE)</f>
        <v>#N/A</v>
      </c>
      <c r="M381">
        <f>VLOOKUP(A381,'ESO wayshrine names'!$A$2:$D$999,2,FALSE)</f>
        <v>0</v>
      </c>
      <c r="N381">
        <f>VLOOKUP(A381,'ESO wayshrine names'!$A$2:$D$999,3,FALSE)</f>
        <v>0</v>
      </c>
      <c r="O381">
        <f>VLOOKUP(A381,'ESO wayshrine names'!$A$2:$D$999,4,FALSE)</f>
        <v>0</v>
      </c>
    </row>
    <row r="382" spans="1:15" x14ac:dyDescent="0.25">
      <c r="A382" s="13">
        <v>394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395</v>
      </c>
      <c r="B383" s="5">
        <v>25</v>
      </c>
      <c r="C383" s="5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3">
        <f>VLOOKUP(B383,'ESO map constants'!$A$2:$F$999,6,FALSE)</f>
        <v>888</v>
      </c>
      <c r="H383" s="3">
        <f>VLOOKUP(G383,'ESO zone constants'!$A$3:$B$9999,2,FALSE)</f>
        <v>531</v>
      </c>
      <c r="I383" s="3" t="str">
        <f>VLOOKUP(G383,'ESO zone constants'!$A$3:$F$999,4,FALSE)</f>
        <v>Kargstein</v>
      </c>
      <c r="J383" s="3" t="str">
        <f>VLOOKUP(G383,'ESO zone constants'!$A$3:$F$999,5,FALSE)</f>
        <v>Craglorn</v>
      </c>
      <c r="K383" s="3" t="str">
        <f>VLOOKUP(G383,'ESO zone constants'!$A$3:$F$999,6,FALSE)</f>
        <v>Raidelorn</v>
      </c>
      <c r="L383" s="5">
        <v>7</v>
      </c>
      <c r="M383" t="str">
        <f>VLOOKUP(A383,'ESO wayshrine names'!$A$2:$D$999,2,FALSE)</f>
        <v>Die Elinhir-Privatarena</v>
      </c>
      <c r="N383" t="str">
        <f>VLOOKUP(A383,'ESO wayshrine names'!$A$2:$D$999,3,FALSE)</f>
        <v>Elinhir Private Arena</v>
      </c>
      <c r="O383" t="str">
        <f>VLOOKUP(A383,'ESO wayshrine names'!$A$2:$D$999,4,FALSE)</f>
        <v>Arène privée d'Élinhir</v>
      </c>
    </row>
    <row r="384" spans="1:15" x14ac:dyDescent="0.25">
      <c r="A384" s="13">
        <v>396</v>
      </c>
      <c r="B384" s="5">
        <v>36</v>
      </c>
      <c r="C384" s="5">
        <v>1555</v>
      </c>
      <c r="D384" t="str">
        <f>VLOOKUP(C384,'ESO map constants'!$B$2:$E$999,2,FALSE)</f>
        <v>Elsweyr</v>
      </c>
      <c r="E384" t="str">
        <f>VLOOKUP(C384,'ESO map constants'!$B$2:$E$999,3,FALSE)</f>
        <v>Elsweyr</v>
      </c>
      <c r="G384" s="3">
        <f>VLOOKUP(B384,'ESO map constants'!$A$2:$F$999,6,FALSE)</f>
        <v>1086</v>
      </c>
      <c r="I384" s="3" t="str">
        <f>VLOOKUP(G384,'ESO zone constants'!$A$3:$F$999,4,FALSE)</f>
        <v>Das nördliche Elsweyr</v>
      </c>
      <c r="J384" s="3" t="str">
        <f>VLOOKUP(G384,'ESO zone constants'!$A$3:$F$999,5,FALSE)</f>
        <v>Northern Elsweyr</v>
      </c>
      <c r="K384" s="3" t="str">
        <f>VLOOKUP(G384,'ESO zone constants'!$A$3:$F$999,6,FALSE)</f>
        <v>Le Nord d'Elsweyr</v>
      </c>
      <c r="L384" s="5">
        <v>7</v>
      </c>
      <c r="M384" t="str">
        <f>VLOOKUP(A384,'ESO wayshrine names'!$A$2:$D$999,2,FALSE)</f>
        <v>Das Zuckerschüsselgemach</v>
      </c>
      <c r="N384" t="str">
        <f>VLOOKUP(A384,'ESO wayshrine names'!$A$2:$D$999,3,FALSE)</f>
        <v>Sugar Bowl Suite</v>
      </c>
      <c r="O384" t="str">
        <f>VLOOKUP(A384,'ESO wayshrine names'!$A$2:$D$999,4,FALSE)</f>
        <v>La suite au Sucrier</v>
      </c>
    </row>
    <row r="385" spans="1:15" x14ac:dyDescent="0.25">
      <c r="A385" s="13">
        <v>397</v>
      </c>
      <c r="B385" s="5">
        <v>36</v>
      </c>
      <c r="C385" s="5">
        <v>1555</v>
      </c>
      <c r="D385" t="str">
        <f>VLOOKUP(C385,'ESO map constants'!$B$2:$E$999,2,FALSE)</f>
        <v>Elsweyr</v>
      </c>
      <c r="E385" t="str">
        <f>VLOOKUP(C385,'ESO map constants'!$B$2:$E$999,3,FALSE)</f>
        <v>Elsweyr</v>
      </c>
      <c r="G385" s="3">
        <f>VLOOKUP(B385,'ESO map constants'!$A$2:$F$999,6,FALSE)</f>
        <v>1086</v>
      </c>
      <c r="I385" s="3" t="str">
        <f>VLOOKUP(G385,'ESO zone constants'!$A$3:$F$999,4,FALSE)</f>
        <v>Das nördliche Elsweyr</v>
      </c>
      <c r="J385" s="3" t="str">
        <f>VLOOKUP(G385,'ESO zone constants'!$A$3:$F$999,5,FALSE)</f>
        <v>Northern Elsweyr</v>
      </c>
      <c r="K385" s="3" t="str">
        <f>VLOOKUP(G385,'ESO zone constants'!$A$3:$F$999,6,FALSE)</f>
        <v>Le Nord d'Elsweyr</v>
      </c>
      <c r="L385" s="5">
        <v>1</v>
      </c>
      <c r="M385" t="str">
        <f>VLOOKUP(A385,'ESO wayshrine names'!$A$2:$D$999,2,FALSE)</f>
        <v>Der Wegschrein von Sternhafen</v>
      </c>
      <c r="N385" t="str">
        <f>VLOOKUP(A385,'ESO wayshrine names'!$A$2:$D$999,3,FALSE)</f>
        <v>Star Haven Wayshrine</v>
      </c>
      <c r="O385" t="str">
        <f>VLOOKUP(A385,'ESO wayshrine names'!$A$2:$D$999,4,FALSE)</f>
        <v>L’oratoire du Havre stellaire</v>
      </c>
    </row>
    <row r="386" spans="1:15" x14ac:dyDescent="0.25">
      <c r="A386" s="5">
        <v>398</v>
      </c>
      <c r="D386" t="e">
        <f>VLOOKUP(C386,'ESO map constants'!$B$2:$E$999,2,FALSE)</f>
        <v>#N/A</v>
      </c>
      <c r="E386" t="e">
        <f>VLOOKUP(C386,'ESO map constants'!$B$2:$E$999,3,FALSE)</f>
        <v>#N/A</v>
      </c>
      <c r="G386" s="3" t="e">
        <f>VLOOKUP(B386,'ESO map constants'!$A$2:$F$999,6,FALSE)</f>
        <v>#N/A</v>
      </c>
      <c r="I386" s="3" t="e">
        <f>VLOOKUP(G386,'ESO zone constants'!$A$3:$F$999,4,FALSE)</f>
        <v>#N/A</v>
      </c>
      <c r="J386" s="3" t="e">
        <f>VLOOKUP(G386,'ESO zone constants'!$A$3:$F$999,5,FALSE)</f>
        <v>#N/A</v>
      </c>
      <c r="K386" s="3" t="e">
        <f>VLOOKUP(G386,'ESO zone constants'!$A$3:$F$999,6,FALSE)</f>
        <v>#N/A</v>
      </c>
      <c r="M386">
        <f>VLOOKUP(A386,'ESO wayshrine names'!$A$2:$D$999,2,FALSE)</f>
        <v>0</v>
      </c>
      <c r="N386">
        <f>VLOOKUP(A386,'ESO wayshrine names'!$A$2:$D$999,3,FALSE)</f>
        <v>0</v>
      </c>
      <c r="O386">
        <f>VLOOKUP(A386,'ESO wayshrine names'!$A$2:$D$999,4,FALSE)</f>
        <v>0</v>
      </c>
    </row>
    <row r="387" spans="1:15" x14ac:dyDescent="0.25">
      <c r="A387" s="13">
        <v>399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3</v>
      </c>
      <c r="M387" t="str">
        <f>VLOOKUP(A387,'ESO wayshrine names'!$A$2:$D$999,2,FALSE)</f>
        <v>Sonnspitz</v>
      </c>
      <c r="N387" t="str">
        <f>VLOOKUP(A387,'ESO wayshrine names'!$A$2:$D$999,3,FALSE)</f>
        <v>Trial: Sunspire</v>
      </c>
      <c r="O387" t="str">
        <f>VLOOKUP(A387,'ESO wayshrine names'!$A$2:$D$999,4,FALSE)</f>
        <v>Épreuve : Sollance</v>
      </c>
    </row>
    <row r="388" spans="1:15" x14ac:dyDescent="0.25">
      <c r="A388" s="13">
        <v>400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7</v>
      </c>
      <c r="M388" t="str">
        <f>VLOOKUP(A388,'ESO wayshrine names'!$A$2:$D$999,2,FALSE)</f>
        <v>Die Halle des Mondchampions</v>
      </c>
      <c r="N388" t="str">
        <f>VLOOKUP(A388,'ESO wayshrine names'!$A$2:$D$999,3,FALSE)</f>
        <v>Hall of the Lunar Champion</v>
      </c>
      <c r="O388" t="str">
        <f>VLOOKUP(A388,'ESO wayshrine names'!$A$2:$D$999,4,FALSE)</f>
        <v>Salle du Champion lunaire</v>
      </c>
    </row>
    <row r="389" spans="1:15" x14ac:dyDescent="0.25">
      <c r="A389" s="13">
        <v>401</v>
      </c>
      <c r="B389" s="5">
        <v>36</v>
      </c>
      <c r="C389" s="5">
        <v>1555</v>
      </c>
      <c r="D389" t="str">
        <f>VLOOKUP(C389,'ESO map constants'!$B$2:$E$999,2,FALSE)</f>
        <v>Elsweyr</v>
      </c>
      <c r="E389" t="str">
        <f>VLOOKUP(C389,'ESO map constants'!$B$2:$E$999,3,FALSE)</f>
        <v>Elsweyr</v>
      </c>
      <c r="G389" s="3">
        <f>VLOOKUP(B389,'ESO map constants'!$A$2:$F$999,6,FALSE)</f>
        <v>1086</v>
      </c>
      <c r="I389" s="3" t="str">
        <f>VLOOKUP(G389,'ESO zone constants'!$A$3:$F$999,4,FALSE)</f>
        <v>Das nördliche Elsweyr</v>
      </c>
      <c r="J389" s="3" t="str">
        <f>VLOOKUP(G389,'ESO zone constants'!$A$3:$F$999,5,FALSE)</f>
        <v>Northern Elsweyr</v>
      </c>
      <c r="K389" s="3" t="str">
        <f>VLOOKUP(G389,'ESO zone constants'!$A$3:$F$999,6,FALSE)</f>
        <v>Le Nord d'Elsweyr</v>
      </c>
      <c r="L389" s="5">
        <v>7</v>
      </c>
      <c r="M389" t="str">
        <f>VLOOKUP(A389,'ESO wayshrine names'!$A$2:$D$999,2,FALSE)</f>
        <v>Jodes Umarmung</v>
      </c>
      <c r="N389" t="str">
        <f>VLOOKUP(A389,'ESO wayshrine names'!$A$2:$D$999,3,FALSE)</f>
        <v>Jode's Embrace</v>
      </c>
      <c r="O389" t="str">
        <f>VLOOKUP(A389,'ESO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2617</v>
      </c>
      <c r="C2" t="s">
        <v>3248</v>
      </c>
      <c r="D2" t="s">
        <v>2913</v>
      </c>
    </row>
    <row r="3" spans="1:4" x14ac:dyDescent="0.25">
      <c r="A3" s="5">
        <v>2</v>
      </c>
      <c r="B3" t="s">
        <v>2618</v>
      </c>
      <c r="C3" t="s">
        <v>3249</v>
      </c>
      <c r="D3" t="s">
        <v>2914</v>
      </c>
    </row>
    <row r="4" spans="1:4" x14ac:dyDescent="0.25">
      <c r="A4" s="5">
        <v>3</v>
      </c>
      <c r="B4" t="s">
        <v>2619</v>
      </c>
      <c r="C4" t="s">
        <v>3250</v>
      </c>
      <c r="D4" t="s">
        <v>2915</v>
      </c>
    </row>
    <row r="5" spans="1:4" x14ac:dyDescent="0.25">
      <c r="A5" s="5">
        <v>4</v>
      </c>
      <c r="B5" t="s">
        <v>2620</v>
      </c>
      <c r="C5" t="s">
        <v>3251</v>
      </c>
      <c r="D5" t="s">
        <v>2916</v>
      </c>
    </row>
    <row r="6" spans="1:4" x14ac:dyDescent="0.25">
      <c r="A6" s="5">
        <v>5</v>
      </c>
      <c r="B6" t="s">
        <v>2621</v>
      </c>
      <c r="C6" t="s">
        <v>3252</v>
      </c>
      <c r="D6" t="s">
        <v>2917</v>
      </c>
    </row>
    <row r="7" spans="1:4" x14ac:dyDescent="0.25">
      <c r="A7" s="5">
        <v>6</v>
      </c>
      <c r="B7" t="s">
        <v>2622</v>
      </c>
      <c r="C7" t="s">
        <v>3253</v>
      </c>
      <c r="D7" t="s">
        <v>2918</v>
      </c>
    </row>
    <row r="8" spans="1:4" x14ac:dyDescent="0.25">
      <c r="A8" s="5">
        <v>7</v>
      </c>
      <c r="B8" t="s">
        <v>2623</v>
      </c>
      <c r="C8" t="s">
        <v>3254</v>
      </c>
      <c r="D8" t="s">
        <v>2919</v>
      </c>
    </row>
    <row r="9" spans="1:4" x14ac:dyDescent="0.25">
      <c r="A9" s="5">
        <v>8</v>
      </c>
      <c r="B9" t="s">
        <v>2624</v>
      </c>
      <c r="C9" t="s">
        <v>3255</v>
      </c>
      <c r="D9" t="s">
        <v>2920</v>
      </c>
    </row>
    <row r="10" spans="1:4" x14ac:dyDescent="0.25">
      <c r="A10" s="5">
        <v>9</v>
      </c>
      <c r="B10" t="s">
        <v>2715</v>
      </c>
      <c r="C10" t="s">
        <v>3256</v>
      </c>
      <c r="D10" t="s">
        <v>2921</v>
      </c>
    </row>
    <row r="11" spans="1:4" x14ac:dyDescent="0.25">
      <c r="A11" s="5">
        <v>10</v>
      </c>
      <c r="B11" t="s">
        <v>2786</v>
      </c>
      <c r="C11" t="s">
        <v>3257</v>
      </c>
      <c r="D11" t="s">
        <v>2922</v>
      </c>
    </row>
    <row r="12" spans="1:4" x14ac:dyDescent="0.25">
      <c r="A12" s="5">
        <v>11</v>
      </c>
      <c r="B12" t="s">
        <v>2785</v>
      </c>
      <c r="C12" t="s">
        <v>3258</v>
      </c>
      <c r="D12" t="s">
        <v>2923</v>
      </c>
    </row>
    <row r="13" spans="1:4" x14ac:dyDescent="0.25">
      <c r="A13" s="5">
        <v>12</v>
      </c>
      <c r="B13" t="s">
        <v>2716</v>
      </c>
      <c r="C13" t="s">
        <v>3259</v>
      </c>
      <c r="D13" t="s">
        <v>2924</v>
      </c>
    </row>
    <row r="14" spans="1:4" x14ac:dyDescent="0.25">
      <c r="A14" s="5">
        <v>13</v>
      </c>
      <c r="B14" t="s">
        <v>2717</v>
      </c>
      <c r="C14" t="s">
        <v>3260</v>
      </c>
      <c r="D14" t="s">
        <v>2925</v>
      </c>
    </row>
    <row r="15" spans="1:4" x14ac:dyDescent="0.25">
      <c r="A15" s="5">
        <v>14</v>
      </c>
      <c r="B15" t="s">
        <v>2718</v>
      </c>
      <c r="C15" t="s">
        <v>3261</v>
      </c>
      <c r="D15" t="s">
        <v>2926</v>
      </c>
    </row>
    <row r="16" spans="1:4" x14ac:dyDescent="0.25">
      <c r="A16" s="5">
        <v>15</v>
      </c>
      <c r="B16" t="s">
        <v>2719</v>
      </c>
      <c r="C16" t="s">
        <v>3262</v>
      </c>
      <c r="D16" t="s">
        <v>2927</v>
      </c>
    </row>
    <row r="17" spans="1:4" x14ac:dyDescent="0.25">
      <c r="A17" s="5">
        <v>16</v>
      </c>
      <c r="B17" t="s">
        <v>2720</v>
      </c>
      <c r="C17" t="s">
        <v>3263</v>
      </c>
      <c r="D17" t="s">
        <v>2928</v>
      </c>
    </row>
    <row r="18" spans="1:4" x14ac:dyDescent="0.25">
      <c r="A18" s="5">
        <v>17</v>
      </c>
      <c r="B18" t="s">
        <v>2721</v>
      </c>
      <c r="C18" t="s">
        <v>3264</v>
      </c>
      <c r="D18" t="s">
        <v>2929</v>
      </c>
    </row>
    <row r="19" spans="1:4" x14ac:dyDescent="0.25">
      <c r="A19" s="5">
        <v>18</v>
      </c>
      <c r="B19" t="s">
        <v>2722</v>
      </c>
      <c r="C19" t="s">
        <v>3265</v>
      </c>
      <c r="D19" t="s">
        <v>2930</v>
      </c>
    </row>
    <row r="20" spans="1:4" x14ac:dyDescent="0.25">
      <c r="A20" s="5">
        <v>19</v>
      </c>
      <c r="B20" t="s">
        <v>2723</v>
      </c>
      <c r="C20" t="s">
        <v>3266</v>
      </c>
      <c r="D20" t="s">
        <v>2931</v>
      </c>
    </row>
    <row r="21" spans="1:4" x14ac:dyDescent="0.25">
      <c r="A21" s="5">
        <v>20</v>
      </c>
      <c r="B21" t="s">
        <v>2625</v>
      </c>
      <c r="C21" t="s">
        <v>3267</v>
      </c>
      <c r="D21" t="s">
        <v>2932</v>
      </c>
    </row>
    <row r="22" spans="1:4" x14ac:dyDescent="0.25">
      <c r="A22" s="5">
        <v>21</v>
      </c>
      <c r="B22" t="s">
        <v>2787</v>
      </c>
      <c r="C22" t="s">
        <v>3268</v>
      </c>
      <c r="D22" t="s">
        <v>2933</v>
      </c>
    </row>
    <row r="23" spans="1:4" x14ac:dyDescent="0.25">
      <c r="A23" s="5">
        <v>22</v>
      </c>
      <c r="B23" t="s">
        <v>2724</v>
      </c>
      <c r="C23" t="s">
        <v>3269</v>
      </c>
      <c r="D23" t="s">
        <v>2934</v>
      </c>
    </row>
    <row r="24" spans="1:4" x14ac:dyDescent="0.25">
      <c r="A24" s="5">
        <v>23</v>
      </c>
      <c r="B24" t="s">
        <v>2725</v>
      </c>
      <c r="C24" t="s">
        <v>3270</v>
      </c>
      <c r="D24" t="s">
        <v>2935</v>
      </c>
    </row>
    <row r="25" spans="1:4" x14ac:dyDescent="0.25">
      <c r="A25" s="5">
        <v>24</v>
      </c>
      <c r="B25" t="s">
        <v>2608</v>
      </c>
      <c r="C25" t="s">
        <v>3271</v>
      </c>
      <c r="D25" t="s">
        <v>2936</v>
      </c>
    </row>
    <row r="26" spans="1:4" x14ac:dyDescent="0.25">
      <c r="A26" s="5">
        <v>25</v>
      </c>
      <c r="B26" t="s">
        <v>2607</v>
      </c>
      <c r="C26" t="s">
        <v>3272</v>
      </c>
      <c r="D26" t="s">
        <v>2937</v>
      </c>
    </row>
    <row r="27" spans="1:4" x14ac:dyDescent="0.25">
      <c r="A27" s="5">
        <v>26</v>
      </c>
      <c r="B27" t="s">
        <v>2609</v>
      </c>
      <c r="C27" t="s">
        <v>3273</v>
      </c>
      <c r="D27" t="s">
        <v>2938</v>
      </c>
    </row>
    <row r="28" spans="1:4" x14ac:dyDescent="0.25">
      <c r="A28" s="5">
        <v>27</v>
      </c>
      <c r="B28" t="s">
        <v>2610</v>
      </c>
      <c r="C28" t="s">
        <v>3274</v>
      </c>
      <c r="D28" t="s">
        <v>2939</v>
      </c>
    </row>
    <row r="29" spans="1:4" x14ac:dyDescent="0.25">
      <c r="A29" s="5">
        <v>28</v>
      </c>
      <c r="B29" t="s">
        <v>2611</v>
      </c>
      <c r="C29" t="s">
        <v>3275</v>
      </c>
      <c r="D29" t="s">
        <v>2940</v>
      </c>
    </row>
    <row r="30" spans="1:4" x14ac:dyDescent="0.25">
      <c r="A30" s="5">
        <v>29</v>
      </c>
      <c r="B30" t="s">
        <v>2612</v>
      </c>
      <c r="C30" t="s">
        <v>3276</v>
      </c>
      <c r="D30" t="s">
        <v>2941</v>
      </c>
    </row>
    <row r="31" spans="1:4" x14ac:dyDescent="0.25">
      <c r="A31" s="5">
        <v>30</v>
      </c>
      <c r="B31" t="s">
        <v>2613</v>
      </c>
      <c r="C31" t="s">
        <v>3277</v>
      </c>
      <c r="D31" t="s">
        <v>2942</v>
      </c>
    </row>
    <row r="32" spans="1:4" x14ac:dyDescent="0.25">
      <c r="A32" s="5">
        <v>31</v>
      </c>
      <c r="B32" t="s">
        <v>2759</v>
      </c>
      <c r="C32" t="s">
        <v>3278</v>
      </c>
      <c r="D32" t="s">
        <v>2943</v>
      </c>
    </row>
    <row r="33" spans="1:4" x14ac:dyDescent="0.25">
      <c r="A33" s="5">
        <v>32</v>
      </c>
      <c r="B33" t="s">
        <v>2600</v>
      </c>
      <c r="C33" t="s">
        <v>3279</v>
      </c>
      <c r="D33" t="s">
        <v>2944</v>
      </c>
    </row>
    <row r="34" spans="1:4" x14ac:dyDescent="0.25">
      <c r="A34" s="5">
        <v>33</v>
      </c>
      <c r="B34" t="s">
        <v>3518</v>
      </c>
      <c r="C34" t="s">
        <v>3532</v>
      </c>
      <c r="D34" t="s">
        <v>3545</v>
      </c>
    </row>
    <row r="35" spans="1:4" x14ac:dyDescent="0.25">
      <c r="A35" s="5">
        <v>34</v>
      </c>
      <c r="B35" t="s">
        <v>3519</v>
      </c>
      <c r="C35" t="s">
        <v>3533</v>
      </c>
      <c r="D35" t="s">
        <v>3546</v>
      </c>
    </row>
    <row r="36" spans="1:4" x14ac:dyDescent="0.25">
      <c r="A36" s="5">
        <v>35</v>
      </c>
      <c r="B36" t="s">
        <v>3520</v>
      </c>
      <c r="C36" t="s">
        <v>3534</v>
      </c>
      <c r="D36" t="s">
        <v>3547</v>
      </c>
    </row>
    <row r="37" spans="1:4" x14ac:dyDescent="0.25">
      <c r="A37" s="5">
        <v>36</v>
      </c>
      <c r="B37" t="s">
        <v>3521</v>
      </c>
      <c r="C37" t="s">
        <v>3535</v>
      </c>
      <c r="D37" t="s">
        <v>3548</v>
      </c>
    </row>
    <row r="38" spans="1:4" x14ac:dyDescent="0.25">
      <c r="A38" s="5">
        <v>37</v>
      </c>
      <c r="B38" t="s">
        <v>3522</v>
      </c>
      <c r="C38" t="s">
        <v>3536</v>
      </c>
      <c r="D38" t="s">
        <v>3549</v>
      </c>
    </row>
    <row r="39" spans="1:4" x14ac:dyDescent="0.25">
      <c r="A39" s="5">
        <v>38</v>
      </c>
      <c r="B39" t="s">
        <v>3523</v>
      </c>
      <c r="C39" t="s">
        <v>3537</v>
      </c>
      <c r="D39" t="s">
        <v>3550</v>
      </c>
    </row>
    <row r="40" spans="1:4" x14ac:dyDescent="0.25">
      <c r="A40" s="5">
        <v>39</v>
      </c>
      <c r="B40" t="s">
        <v>3524</v>
      </c>
      <c r="C40" t="s">
        <v>3538</v>
      </c>
      <c r="D40" t="s">
        <v>3551</v>
      </c>
    </row>
    <row r="41" spans="1:4" x14ac:dyDescent="0.25">
      <c r="A41" s="5">
        <v>40</v>
      </c>
      <c r="B41" t="s">
        <v>3525</v>
      </c>
      <c r="C41" t="s">
        <v>3539</v>
      </c>
      <c r="D41" t="s">
        <v>3552</v>
      </c>
    </row>
    <row r="42" spans="1:4" x14ac:dyDescent="0.25">
      <c r="A42" s="5">
        <v>41</v>
      </c>
      <c r="B42" t="s">
        <v>2626</v>
      </c>
      <c r="C42" t="s">
        <v>3280</v>
      </c>
      <c r="D42" t="s">
        <v>2945</v>
      </c>
    </row>
    <row r="43" spans="1:4" x14ac:dyDescent="0.25">
      <c r="A43" s="5">
        <v>42</v>
      </c>
      <c r="B43" t="s">
        <v>2628</v>
      </c>
      <c r="C43" t="s">
        <v>3281</v>
      </c>
      <c r="D43" t="s">
        <v>2946</v>
      </c>
    </row>
    <row r="44" spans="1:4" x14ac:dyDescent="0.25">
      <c r="A44" s="5">
        <v>43</v>
      </c>
      <c r="B44" t="s">
        <v>2629</v>
      </c>
      <c r="C44" t="s">
        <v>3282</v>
      </c>
      <c r="D44" t="s">
        <v>2947</v>
      </c>
    </row>
    <row r="45" spans="1:4" x14ac:dyDescent="0.25">
      <c r="A45" s="5">
        <v>44</v>
      </c>
      <c r="B45" t="s">
        <v>2630</v>
      </c>
      <c r="C45" t="s">
        <v>3283</v>
      </c>
      <c r="D45" t="s">
        <v>2948</v>
      </c>
    </row>
    <row r="46" spans="1:4" x14ac:dyDescent="0.25">
      <c r="A46" s="5">
        <v>45</v>
      </c>
      <c r="B46" t="s">
        <v>2631</v>
      </c>
      <c r="C46" t="s">
        <v>3284</v>
      </c>
      <c r="D46" t="s">
        <v>2949</v>
      </c>
    </row>
    <row r="47" spans="1:4" x14ac:dyDescent="0.25">
      <c r="A47" s="5">
        <v>46</v>
      </c>
      <c r="B47" t="s">
        <v>2632</v>
      </c>
      <c r="C47" t="s">
        <v>3285</v>
      </c>
      <c r="D47" t="s">
        <v>2950</v>
      </c>
    </row>
    <row r="48" spans="1:4" x14ac:dyDescent="0.25">
      <c r="A48" s="5">
        <v>47</v>
      </c>
      <c r="B48" t="s">
        <v>2633</v>
      </c>
      <c r="C48" t="s">
        <v>3286</v>
      </c>
      <c r="D48" t="s">
        <v>2951</v>
      </c>
    </row>
    <row r="49" spans="1:4" x14ac:dyDescent="0.25">
      <c r="A49" s="5">
        <v>48</v>
      </c>
      <c r="B49" t="s">
        <v>2634</v>
      </c>
      <c r="C49" t="s">
        <v>3287</v>
      </c>
      <c r="D49" t="s">
        <v>2952</v>
      </c>
    </row>
    <row r="50" spans="1:4" x14ac:dyDescent="0.25">
      <c r="A50" s="5">
        <v>49</v>
      </c>
      <c r="B50" t="s">
        <v>2635</v>
      </c>
      <c r="C50" t="s">
        <v>3288</v>
      </c>
      <c r="D50" t="s">
        <v>2953</v>
      </c>
    </row>
    <row r="51" spans="1:4" x14ac:dyDescent="0.25">
      <c r="A51" s="5">
        <v>50</v>
      </c>
      <c r="B51" t="s">
        <v>2636</v>
      </c>
      <c r="C51" t="s">
        <v>3289</v>
      </c>
      <c r="D51" t="s">
        <v>2954</v>
      </c>
    </row>
    <row r="52" spans="1:4" x14ac:dyDescent="0.25">
      <c r="A52" s="5">
        <v>51</v>
      </c>
      <c r="B52" t="s">
        <v>2637</v>
      </c>
      <c r="C52" t="s">
        <v>3290</v>
      </c>
      <c r="D52" t="s">
        <v>2955</v>
      </c>
    </row>
    <row r="53" spans="1:4" x14ac:dyDescent="0.25">
      <c r="A53" s="5">
        <v>52</v>
      </c>
      <c r="B53" t="s">
        <v>2638</v>
      </c>
      <c r="C53" t="s">
        <v>3291</v>
      </c>
      <c r="D53" t="s">
        <v>2956</v>
      </c>
    </row>
    <row r="54" spans="1:4" x14ac:dyDescent="0.25">
      <c r="A54" s="5">
        <v>53</v>
      </c>
      <c r="B54" t="s">
        <v>2639</v>
      </c>
      <c r="C54" t="s">
        <v>3292</v>
      </c>
      <c r="D54" t="s">
        <v>2957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2726</v>
      </c>
      <c r="C56" t="s">
        <v>3293</v>
      </c>
      <c r="D56" t="s">
        <v>2958</v>
      </c>
    </row>
    <row r="57" spans="1:4" x14ac:dyDescent="0.25">
      <c r="A57" s="5">
        <v>56</v>
      </c>
      <c r="B57" t="s">
        <v>2727</v>
      </c>
      <c r="C57" t="s">
        <v>3294</v>
      </c>
      <c r="D57" t="s">
        <v>2959</v>
      </c>
    </row>
    <row r="58" spans="1:4" x14ac:dyDescent="0.25">
      <c r="A58" s="5">
        <v>57</v>
      </c>
      <c r="B58" t="s">
        <v>2640</v>
      </c>
      <c r="C58" t="s">
        <v>3295</v>
      </c>
      <c r="D58" t="s">
        <v>2960</v>
      </c>
    </row>
    <row r="59" spans="1:4" x14ac:dyDescent="0.25">
      <c r="A59" s="5">
        <v>58</v>
      </c>
      <c r="B59" t="s">
        <v>2641</v>
      </c>
      <c r="C59" t="s">
        <v>3296</v>
      </c>
      <c r="D59" t="s">
        <v>2961</v>
      </c>
    </row>
    <row r="60" spans="1:4" x14ac:dyDescent="0.25">
      <c r="A60" s="5">
        <v>59</v>
      </c>
      <c r="B60" t="s">
        <v>2642</v>
      </c>
      <c r="C60" t="s">
        <v>3297</v>
      </c>
      <c r="D60" t="s">
        <v>2962</v>
      </c>
    </row>
    <row r="61" spans="1:4" x14ac:dyDescent="0.25">
      <c r="A61" s="5">
        <v>60</v>
      </c>
      <c r="B61" t="s">
        <v>2643</v>
      </c>
      <c r="C61" t="s">
        <v>3298</v>
      </c>
      <c r="D61" t="s">
        <v>2963</v>
      </c>
    </row>
    <row r="62" spans="1:4" x14ac:dyDescent="0.25">
      <c r="A62" s="5">
        <v>61</v>
      </c>
      <c r="B62" t="s">
        <v>2644</v>
      </c>
      <c r="C62" t="s">
        <v>3299</v>
      </c>
      <c r="D62" t="s">
        <v>2964</v>
      </c>
    </row>
    <row r="63" spans="1:4" x14ac:dyDescent="0.25">
      <c r="A63" s="5">
        <v>62</v>
      </c>
      <c r="B63" t="s">
        <v>2645</v>
      </c>
      <c r="C63" t="s">
        <v>3300</v>
      </c>
      <c r="D63" t="s">
        <v>2965</v>
      </c>
    </row>
    <row r="64" spans="1:4" x14ac:dyDescent="0.25">
      <c r="A64" s="5">
        <v>63</v>
      </c>
      <c r="B64" t="s">
        <v>3526</v>
      </c>
      <c r="C64" t="s">
        <v>3540</v>
      </c>
      <c r="D64" t="s">
        <v>3553</v>
      </c>
    </row>
    <row r="65" spans="1:4" x14ac:dyDescent="0.25">
      <c r="A65" s="5">
        <v>64</v>
      </c>
      <c r="B65" t="s">
        <v>2646</v>
      </c>
      <c r="C65" t="s">
        <v>3301</v>
      </c>
      <c r="D65" t="s">
        <v>2966</v>
      </c>
    </row>
    <row r="66" spans="1:4" x14ac:dyDescent="0.25">
      <c r="A66" s="5">
        <v>65</v>
      </c>
      <c r="B66" t="s">
        <v>2668</v>
      </c>
      <c r="C66" t="s">
        <v>3302</v>
      </c>
      <c r="D66" t="s">
        <v>2967</v>
      </c>
    </row>
    <row r="67" spans="1:4" x14ac:dyDescent="0.25">
      <c r="A67" s="5">
        <v>66</v>
      </c>
      <c r="B67" t="s">
        <v>2704</v>
      </c>
      <c r="C67" t="s">
        <v>3303</v>
      </c>
      <c r="D67" t="s">
        <v>2968</v>
      </c>
    </row>
    <row r="68" spans="1:4" x14ac:dyDescent="0.25">
      <c r="A68" s="5">
        <v>67</v>
      </c>
      <c r="B68" t="s">
        <v>2670</v>
      </c>
      <c r="C68" t="s">
        <v>3304</v>
      </c>
      <c r="D68" t="s">
        <v>2969</v>
      </c>
    </row>
    <row r="69" spans="1:4" x14ac:dyDescent="0.25">
      <c r="A69" s="5">
        <v>68</v>
      </c>
      <c r="B69" t="s">
        <v>2671</v>
      </c>
      <c r="C69" t="s">
        <v>3305</v>
      </c>
      <c r="D69" t="s">
        <v>2970</v>
      </c>
    </row>
    <row r="70" spans="1:4" x14ac:dyDescent="0.25">
      <c r="A70" s="5">
        <v>69</v>
      </c>
      <c r="B70" t="s">
        <v>2672</v>
      </c>
      <c r="C70" t="s">
        <v>3306</v>
      </c>
      <c r="D70" t="s">
        <v>2971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2673</v>
      </c>
      <c r="C72" t="s">
        <v>3307</v>
      </c>
      <c r="D72" t="s">
        <v>2972</v>
      </c>
    </row>
    <row r="73" spans="1:4" x14ac:dyDescent="0.25">
      <c r="A73" s="5">
        <v>72</v>
      </c>
      <c r="B73" t="s">
        <v>2674</v>
      </c>
      <c r="C73" t="s">
        <v>3308</v>
      </c>
      <c r="D73" t="s">
        <v>2973</v>
      </c>
    </row>
    <row r="74" spans="1:4" x14ac:dyDescent="0.25">
      <c r="A74" s="5">
        <v>73</v>
      </c>
      <c r="B74" t="s">
        <v>2675</v>
      </c>
      <c r="C74" t="s">
        <v>3309</v>
      </c>
      <c r="D74" t="s">
        <v>2974</v>
      </c>
    </row>
    <row r="75" spans="1:4" x14ac:dyDescent="0.25">
      <c r="A75" s="5">
        <v>74</v>
      </c>
      <c r="B75" t="s">
        <v>2676</v>
      </c>
      <c r="C75" t="s">
        <v>3310</v>
      </c>
      <c r="D75" t="s">
        <v>2975</v>
      </c>
    </row>
    <row r="76" spans="1:4" x14ac:dyDescent="0.25">
      <c r="A76" s="5">
        <v>75</v>
      </c>
      <c r="B76" t="s">
        <v>2677</v>
      </c>
      <c r="C76" t="s">
        <v>3311</v>
      </c>
      <c r="D76" t="s">
        <v>2976</v>
      </c>
    </row>
    <row r="77" spans="1:4" x14ac:dyDescent="0.25">
      <c r="A77" s="5">
        <v>76</v>
      </c>
      <c r="B77" t="s">
        <v>2678</v>
      </c>
      <c r="C77" t="s">
        <v>3312</v>
      </c>
      <c r="D77" t="s">
        <v>2977</v>
      </c>
    </row>
    <row r="78" spans="1:4" x14ac:dyDescent="0.25">
      <c r="A78" s="5">
        <v>77</v>
      </c>
      <c r="B78" t="s">
        <v>2679</v>
      </c>
      <c r="C78" t="s">
        <v>3313</v>
      </c>
      <c r="D78" t="s">
        <v>2978</v>
      </c>
    </row>
    <row r="79" spans="1:4" x14ac:dyDescent="0.25">
      <c r="A79" s="5">
        <v>78</v>
      </c>
      <c r="B79" t="s">
        <v>2680</v>
      </c>
      <c r="C79" t="s">
        <v>3314</v>
      </c>
      <c r="D79" t="s">
        <v>2979</v>
      </c>
    </row>
    <row r="80" spans="1:4" x14ac:dyDescent="0.25">
      <c r="A80" s="5">
        <v>79</v>
      </c>
      <c r="B80" t="s">
        <v>2604</v>
      </c>
      <c r="C80" t="s">
        <v>3315</v>
      </c>
      <c r="D80" t="s">
        <v>2980</v>
      </c>
    </row>
    <row r="81" spans="1:4" x14ac:dyDescent="0.25">
      <c r="A81" s="5">
        <v>80</v>
      </c>
      <c r="B81" t="s">
        <v>2605</v>
      </c>
      <c r="C81" t="s">
        <v>3316</v>
      </c>
      <c r="D81" t="s">
        <v>2981</v>
      </c>
    </row>
    <row r="82" spans="1:4" x14ac:dyDescent="0.25">
      <c r="A82" s="5">
        <v>81</v>
      </c>
      <c r="B82" t="s">
        <v>2606</v>
      </c>
      <c r="C82" t="s">
        <v>3317</v>
      </c>
      <c r="D82" t="s">
        <v>2982</v>
      </c>
    </row>
    <row r="83" spans="1:4" x14ac:dyDescent="0.25">
      <c r="A83" s="5">
        <v>82</v>
      </c>
      <c r="B83" t="s">
        <v>2729</v>
      </c>
      <c r="C83" t="s">
        <v>3318</v>
      </c>
      <c r="D83" t="s">
        <v>2983</v>
      </c>
    </row>
    <row r="84" spans="1:4" x14ac:dyDescent="0.25">
      <c r="A84" s="5">
        <v>83</v>
      </c>
      <c r="B84" t="s">
        <v>2730</v>
      </c>
      <c r="C84" t="s">
        <v>3319</v>
      </c>
      <c r="D84" t="s">
        <v>2984</v>
      </c>
    </row>
    <row r="85" spans="1:4" x14ac:dyDescent="0.25">
      <c r="A85" s="5">
        <v>84</v>
      </c>
      <c r="B85" t="s">
        <v>2731</v>
      </c>
      <c r="C85" t="s">
        <v>3320</v>
      </c>
      <c r="D85" t="s">
        <v>2985</v>
      </c>
    </row>
    <row r="86" spans="1:4" x14ac:dyDescent="0.25">
      <c r="A86" s="5">
        <v>85</v>
      </c>
      <c r="B86" t="s">
        <v>2681</v>
      </c>
      <c r="C86" t="s">
        <v>3321</v>
      </c>
      <c r="D86" t="s">
        <v>2986</v>
      </c>
    </row>
    <row r="87" spans="1:4" x14ac:dyDescent="0.25">
      <c r="A87" s="5">
        <v>86</v>
      </c>
      <c r="B87" t="s">
        <v>2757</v>
      </c>
      <c r="C87" t="s">
        <v>3322</v>
      </c>
      <c r="D87" t="s">
        <v>2987</v>
      </c>
    </row>
    <row r="88" spans="1:4" x14ac:dyDescent="0.25">
      <c r="A88" s="5">
        <v>87</v>
      </c>
      <c r="B88" t="s">
        <v>2788</v>
      </c>
      <c r="C88" t="s">
        <v>3323</v>
      </c>
      <c r="D88" t="s">
        <v>2988</v>
      </c>
    </row>
    <row r="89" spans="1:4" x14ac:dyDescent="0.25">
      <c r="A89" s="5">
        <v>88</v>
      </c>
      <c r="B89" t="s">
        <v>2789</v>
      </c>
      <c r="C89" t="s">
        <v>3324</v>
      </c>
      <c r="D89" t="s">
        <v>2989</v>
      </c>
    </row>
    <row r="90" spans="1:4" x14ac:dyDescent="0.25">
      <c r="A90" s="5">
        <v>89</v>
      </c>
      <c r="B90" t="s">
        <v>2790</v>
      </c>
      <c r="C90" t="s">
        <v>3325</v>
      </c>
      <c r="D90" t="s">
        <v>2990</v>
      </c>
    </row>
    <row r="91" spans="1:4" x14ac:dyDescent="0.25">
      <c r="A91" s="5">
        <v>90</v>
      </c>
      <c r="B91" t="s">
        <v>2791</v>
      </c>
      <c r="C91" t="s">
        <v>3326</v>
      </c>
      <c r="D91" t="s">
        <v>2991</v>
      </c>
    </row>
    <row r="92" spans="1:4" x14ac:dyDescent="0.25">
      <c r="A92" s="5">
        <v>91</v>
      </c>
      <c r="B92" t="s">
        <v>2792</v>
      </c>
      <c r="C92" t="s">
        <v>3327</v>
      </c>
      <c r="D92" t="s">
        <v>2992</v>
      </c>
    </row>
    <row r="93" spans="1:4" x14ac:dyDescent="0.25">
      <c r="A93" s="5">
        <v>92</v>
      </c>
      <c r="B93" t="s">
        <v>2793</v>
      </c>
      <c r="C93" t="s">
        <v>3328</v>
      </c>
      <c r="D93" t="s">
        <v>2993</v>
      </c>
    </row>
    <row r="94" spans="1:4" x14ac:dyDescent="0.25">
      <c r="A94" s="5">
        <v>93</v>
      </c>
      <c r="B94" t="s">
        <v>2794</v>
      </c>
      <c r="C94" t="s">
        <v>3329</v>
      </c>
      <c r="D94" t="s">
        <v>2994</v>
      </c>
    </row>
    <row r="95" spans="1:4" x14ac:dyDescent="0.25">
      <c r="A95" s="5">
        <v>94</v>
      </c>
      <c r="B95" t="s">
        <v>2795</v>
      </c>
      <c r="C95" t="s">
        <v>3330</v>
      </c>
      <c r="D95" t="s">
        <v>2995</v>
      </c>
    </row>
    <row r="96" spans="1:4" x14ac:dyDescent="0.25">
      <c r="A96" s="5">
        <v>95</v>
      </c>
      <c r="B96" t="s">
        <v>2796</v>
      </c>
      <c r="C96" t="s">
        <v>3331</v>
      </c>
      <c r="D96" t="s">
        <v>2996</v>
      </c>
    </row>
    <row r="97" spans="1:4" x14ac:dyDescent="0.25">
      <c r="A97" s="5">
        <v>96</v>
      </c>
      <c r="B97" t="s">
        <v>2797</v>
      </c>
      <c r="C97" t="s">
        <v>3332</v>
      </c>
      <c r="D97" t="s">
        <v>2997</v>
      </c>
    </row>
    <row r="98" spans="1:4" x14ac:dyDescent="0.25">
      <c r="A98" s="5">
        <v>97</v>
      </c>
      <c r="B98" t="s">
        <v>2798</v>
      </c>
      <c r="C98" t="s">
        <v>3333</v>
      </c>
      <c r="D98" t="s">
        <v>2998</v>
      </c>
    </row>
    <row r="99" spans="1:4" x14ac:dyDescent="0.25">
      <c r="A99" s="5">
        <v>98</v>
      </c>
      <c r="B99" t="s">
        <v>2692</v>
      </c>
      <c r="C99" t="s">
        <v>3334</v>
      </c>
      <c r="D99" t="s">
        <v>2999</v>
      </c>
    </row>
    <row r="100" spans="1:4" x14ac:dyDescent="0.25">
      <c r="A100" s="5">
        <v>99</v>
      </c>
      <c r="B100" t="s">
        <v>2752</v>
      </c>
      <c r="C100" t="s">
        <v>3335</v>
      </c>
      <c r="D100" t="s">
        <v>3000</v>
      </c>
    </row>
    <row r="101" spans="1:4" x14ac:dyDescent="0.25">
      <c r="A101" s="5">
        <v>100</v>
      </c>
      <c r="B101" t="s">
        <v>2751</v>
      </c>
      <c r="C101" t="s">
        <v>3336</v>
      </c>
      <c r="D101" t="s">
        <v>3001</v>
      </c>
    </row>
    <row r="102" spans="1:4" x14ac:dyDescent="0.25">
      <c r="A102" s="5">
        <v>101</v>
      </c>
      <c r="B102" t="s">
        <v>2750</v>
      </c>
      <c r="C102" t="s">
        <v>3337</v>
      </c>
      <c r="D102" t="s">
        <v>3002</v>
      </c>
    </row>
    <row r="103" spans="1:4" x14ac:dyDescent="0.25">
      <c r="A103" s="5">
        <v>102</v>
      </c>
      <c r="B103" t="s">
        <v>2749</v>
      </c>
      <c r="C103" t="s">
        <v>3338</v>
      </c>
      <c r="D103" t="s">
        <v>3003</v>
      </c>
    </row>
    <row r="104" spans="1:4" x14ac:dyDescent="0.25">
      <c r="A104" s="5">
        <v>103</v>
      </c>
      <c r="B104" t="s">
        <v>2748</v>
      </c>
      <c r="C104" t="s">
        <v>3339</v>
      </c>
      <c r="D104" t="s">
        <v>3004</v>
      </c>
    </row>
    <row r="105" spans="1:4" x14ac:dyDescent="0.25">
      <c r="A105" s="5">
        <v>104</v>
      </c>
      <c r="B105" t="s">
        <v>2732</v>
      </c>
      <c r="C105" t="s">
        <v>3340</v>
      </c>
      <c r="D105" t="s">
        <v>3005</v>
      </c>
    </row>
    <row r="106" spans="1:4" x14ac:dyDescent="0.25">
      <c r="A106" s="5">
        <v>105</v>
      </c>
      <c r="B106" t="s">
        <v>2747</v>
      </c>
      <c r="C106" t="s">
        <v>3341</v>
      </c>
      <c r="D106" t="s">
        <v>3006</v>
      </c>
    </row>
    <row r="107" spans="1:4" x14ac:dyDescent="0.25">
      <c r="A107" s="5">
        <v>106</v>
      </c>
      <c r="B107" t="s">
        <v>2746</v>
      </c>
      <c r="C107" t="s">
        <v>3342</v>
      </c>
      <c r="D107" t="s">
        <v>3007</v>
      </c>
    </row>
    <row r="108" spans="1:4" x14ac:dyDescent="0.25">
      <c r="A108" s="5">
        <v>107</v>
      </c>
      <c r="B108" t="s">
        <v>2745</v>
      </c>
      <c r="C108" t="s">
        <v>3343</v>
      </c>
      <c r="D108" t="s">
        <v>3008</v>
      </c>
    </row>
    <row r="109" spans="1:4" x14ac:dyDescent="0.25">
      <c r="A109" s="5">
        <v>108</v>
      </c>
      <c r="B109" t="s">
        <v>2700</v>
      </c>
      <c r="C109" t="s">
        <v>3344</v>
      </c>
      <c r="D109" t="s">
        <v>3009</v>
      </c>
    </row>
    <row r="110" spans="1:4" x14ac:dyDescent="0.25">
      <c r="A110" s="5">
        <v>109</v>
      </c>
      <c r="B110" t="s">
        <v>2799</v>
      </c>
      <c r="C110" t="s">
        <v>3345</v>
      </c>
      <c r="D110" t="s">
        <v>3010</v>
      </c>
    </row>
    <row r="111" spans="1:4" x14ac:dyDescent="0.25">
      <c r="A111" s="5">
        <v>110</v>
      </c>
      <c r="B111" t="s">
        <v>2800</v>
      </c>
      <c r="C111" t="s">
        <v>3346</v>
      </c>
      <c r="D111" t="s">
        <v>3011</v>
      </c>
    </row>
    <row r="112" spans="1:4" x14ac:dyDescent="0.25">
      <c r="A112" s="5">
        <v>111</v>
      </c>
      <c r="B112" t="s">
        <v>2801</v>
      </c>
      <c r="C112" t="s">
        <v>3347</v>
      </c>
      <c r="D112" t="s">
        <v>3012</v>
      </c>
    </row>
    <row r="113" spans="1:4" x14ac:dyDescent="0.25">
      <c r="A113" s="5">
        <v>112</v>
      </c>
      <c r="B113" t="s">
        <v>2802</v>
      </c>
      <c r="C113" t="s">
        <v>3348</v>
      </c>
      <c r="D113" t="s">
        <v>3013</v>
      </c>
    </row>
    <row r="114" spans="1:4" x14ac:dyDescent="0.25">
      <c r="A114" s="5">
        <v>113</v>
      </c>
      <c r="B114" t="s">
        <v>2803</v>
      </c>
      <c r="C114" t="s">
        <v>3349</v>
      </c>
      <c r="D114" t="s">
        <v>3014</v>
      </c>
    </row>
    <row r="115" spans="1:4" x14ac:dyDescent="0.25">
      <c r="A115" s="5">
        <v>114</v>
      </c>
      <c r="B115" t="s">
        <v>2804</v>
      </c>
      <c r="C115" t="s">
        <v>3350</v>
      </c>
      <c r="D115" t="s">
        <v>3015</v>
      </c>
    </row>
    <row r="116" spans="1:4" x14ac:dyDescent="0.25">
      <c r="A116" s="5">
        <v>115</v>
      </c>
      <c r="B116" t="s">
        <v>2805</v>
      </c>
      <c r="C116" t="s">
        <v>3351</v>
      </c>
      <c r="D116" t="s">
        <v>3016</v>
      </c>
    </row>
    <row r="117" spans="1:4" x14ac:dyDescent="0.25">
      <c r="A117" s="5">
        <v>116</v>
      </c>
      <c r="B117" t="s">
        <v>2806</v>
      </c>
      <c r="C117" t="s">
        <v>3352</v>
      </c>
      <c r="D117" t="s">
        <v>3017</v>
      </c>
    </row>
    <row r="118" spans="1:4" x14ac:dyDescent="0.25">
      <c r="A118" s="5">
        <v>117</v>
      </c>
      <c r="B118" t="s">
        <v>2807</v>
      </c>
      <c r="C118" t="s">
        <v>3353</v>
      </c>
      <c r="D118" t="s">
        <v>3018</v>
      </c>
    </row>
    <row r="119" spans="1:4" x14ac:dyDescent="0.25">
      <c r="A119" s="5">
        <v>118</v>
      </c>
      <c r="B119" t="s">
        <v>2808</v>
      </c>
      <c r="C119" t="s">
        <v>3354</v>
      </c>
      <c r="D119" t="s">
        <v>3019</v>
      </c>
    </row>
    <row r="120" spans="1:4" x14ac:dyDescent="0.25">
      <c r="A120" s="5">
        <v>119</v>
      </c>
      <c r="B120" t="s">
        <v>2809</v>
      </c>
      <c r="C120" t="s">
        <v>3355</v>
      </c>
      <c r="D120" t="s">
        <v>3020</v>
      </c>
    </row>
    <row r="121" spans="1:4" x14ac:dyDescent="0.25">
      <c r="A121" s="5">
        <v>120</v>
      </c>
      <c r="B121" t="s">
        <v>2810</v>
      </c>
      <c r="C121" t="s">
        <v>3356</v>
      </c>
      <c r="D121" t="s">
        <v>3021</v>
      </c>
    </row>
    <row r="122" spans="1:4" x14ac:dyDescent="0.25">
      <c r="A122" s="5">
        <v>121</v>
      </c>
      <c r="B122" t="s">
        <v>2708</v>
      </c>
      <c r="C122" t="s">
        <v>3357</v>
      </c>
      <c r="D122" t="s">
        <v>3022</v>
      </c>
    </row>
    <row r="123" spans="1:4" x14ac:dyDescent="0.25">
      <c r="A123" s="5">
        <v>122</v>
      </c>
      <c r="B123" t="s">
        <v>2709</v>
      </c>
      <c r="C123" t="s">
        <v>3358</v>
      </c>
      <c r="D123" t="s">
        <v>3023</v>
      </c>
    </row>
    <row r="124" spans="1:4" x14ac:dyDescent="0.25">
      <c r="A124" s="5">
        <v>123</v>
      </c>
      <c r="B124" t="s">
        <v>2685</v>
      </c>
      <c r="C124" t="s">
        <v>3359</v>
      </c>
      <c r="D124" t="s">
        <v>3024</v>
      </c>
    </row>
    <row r="125" spans="1:4" x14ac:dyDescent="0.25">
      <c r="A125" s="5">
        <v>124</v>
      </c>
      <c r="B125" t="s">
        <v>2698</v>
      </c>
      <c r="C125" t="s">
        <v>3360</v>
      </c>
      <c r="D125" t="s">
        <v>3025</v>
      </c>
    </row>
    <row r="126" spans="1:4" x14ac:dyDescent="0.25">
      <c r="A126" s="5">
        <v>125</v>
      </c>
      <c r="B126" t="s">
        <v>2860</v>
      </c>
      <c r="C126" t="s">
        <v>3361</v>
      </c>
      <c r="D126" t="s">
        <v>3026</v>
      </c>
    </row>
    <row r="127" spans="1:4" x14ac:dyDescent="0.25">
      <c r="A127" s="5">
        <v>126</v>
      </c>
      <c r="B127" t="s">
        <v>2861</v>
      </c>
      <c r="C127" t="s">
        <v>3362</v>
      </c>
      <c r="D127" t="s">
        <v>3027</v>
      </c>
    </row>
    <row r="128" spans="1:4" x14ac:dyDescent="0.25">
      <c r="A128" s="5">
        <v>127</v>
      </c>
      <c r="B128" t="s">
        <v>2699</v>
      </c>
      <c r="C128" t="s">
        <v>3363</v>
      </c>
      <c r="D128" t="s">
        <v>3028</v>
      </c>
    </row>
    <row r="129" spans="1:4" x14ac:dyDescent="0.25">
      <c r="A129" s="5">
        <v>128</v>
      </c>
      <c r="B129" t="s">
        <v>2862</v>
      </c>
      <c r="C129" t="s">
        <v>3364</v>
      </c>
      <c r="D129" t="s">
        <v>3029</v>
      </c>
    </row>
    <row r="130" spans="1:4" x14ac:dyDescent="0.25">
      <c r="A130" s="5">
        <v>129</v>
      </c>
      <c r="B130" t="s">
        <v>2863</v>
      </c>
      <c r="C130" t="s">
        <v>3365</v>
      </c>
      <c r="D130" t="s">
        <v>3030</v>
      </c>
    </row>
    <row r="131" spans="1:4" x14ac:dyDescent="0.25">
      <c r="A131" s="5">
        <v>130</v>
      </c>
      <c r="B131" t="s">
        <v>2864</v>
      </c>
      <c r="C131" t="s">
        <v>3366</v>
      </c>
      <c r="D131" t="s">
        <v>3031</v>
      </c>
    </row>
    <row r="132" spans="1:4" x14ac:dyDescent="0.25">
      <c r="A132" s="5">
        <v>131</v>
      </c>
      <c r="B132" t="s">
        <v>2865</v>
      </c>
      <c r="C132" t="s">
        <v>3367</v>
      </c>
      <c r="D132" t="s">
        <v>3032</v>
      </c>
    </row>
    <row r="133" spans="1:4" x14ac:dyDescent="0.25">
      <c r="A133" s="5">
        <v>132</v>
      </c>
      <c r="B133" t="s">
        <v>2866</v>
      </c>
      <c r="C133" t="s">
        <v>3368</v>
      </c>
      <c r="D133" t="s">
        <v>3033</v>
      </c>
    </row>
    <row r="134" spans="1:4" x14ac:dyDescent="0.25">
      <c r="A134" s="5">
        <v>133</v>
      </c>
      <c r="B134" t="s">
        <v>2867</v>
      </c>
      <c r="C134" t="s">
        <v>3369</v>
      </c>
      <c r="D134" t="s">
        <v>3034</v>
      </c>
    </row>
    <row r="135" spans="1:4" x14ac:dyDescent="0.25">
      <c r="A135" s="5">
        <v>134</v>
      </c>
      <c r="B135" t="s">
        <v>2868</v>
      </c>
      <c r="C135" t="s">
        <v>3370</v>
      </c>
      <c r="D135" t="s">
        <v>3035</v>
      </c>
    </row>
    <row r="136" spans="1:4" x14ac:dyDescent="0.25">
      <c r="A136" s="5">
        <v>135</v>
      </c>
      <c r="B136" t="s">
        <v>2869</v>
      </c>
      <c r="C136" t="s">
        <v>3371</v>
      </c>
      <c r="D136" t="s">
        <v>3036</v>
      </c>
    </row>
    <row r="137" spans="1:4" x14ac:dyDescent="0.25">
      <c r="A137" s="5">
        <v>136</v>
      </c>
      <c r="B137" t="s">
        <v>2870</v>
      </c>
      <c r="C137" t="s">
        <v>3372</v>
      </c>
      <c r="D137" t="s">
        <v>3037</v>
      </c>
    </row>
    <row r="138" spans="1:4" x14ac:dyDescent="0.25">
      <c r="A138" s="5">
        <v>137</v>
      </c>
      <c r="B138" t="s">
        <v>2652</v>
      </c>
      <c r="C138" t="s">
        <v>3373</v>
      </c>
      <c r="D138" t="s">
        <v>3038</v>
      </c>
    </row>
    <row r="139" spans="1:4" x14ac:dyDescent="0.25">
      <c r="A139" s="5">
        <v>138</v>
      </c>
      <c r="B139" t="s">
        <v>2653</v>
      </c>
      <c r="C139" t="s">
        <v>3374</v>
      </c>
      <c r="D139" t="s">
        <v>3039</v>
      </c>
    </row>
    <row r="140" spans="1:4" x14ac:dyDescent="0.25">
      <c r="A140" s="5">
        <v>139</v>
      </c>
      <c r="B140" t="s">
        <v>2871</v>
      </c>
      <c r="C140" t="s">
        <v>3375</v>
      </c>
      <c r="D140" t="s">
        <v>3040</v>
      </c>
    </row>
    <row r="141" spans="1:4" x14ac:dyDescent="0.25">
      <c r="A141" s="5">
        <v>140</v>
      </c>
      <c r="B141" t="s">
        <v>2872</v>
      </c>
      <c r="C141" t="s">
        <v>3376</v>
      </c>
      <c r="D141" t="s">
        <v>3041</v>
      </c>
    </row>
    <row r="142" spans="1:4" x14ac:dyDescent="0.25">
      <c r="A142" s="5">
        <v>141</v>
      </c>
      <c r="B142" t="s">
        <v>2811</v>
      </c>
      <c r="C142" t="s">
        <v>3377</v>
      </c>
      <c r="D142" t="s">
        <v>3042</v>
      </c>
    </row>
    <row r="143" spans="1:4" x14ac:dyDescent="0.25">
      <c r="A143" s="5">
        <v>142</v>
      </c>
      <c r="B143" t="s">
        <v>2812</v>
      </c>
      <c r="C143" t="s">
        <v>3378</v>
      </c>
      <c r="D143" t="s">
        <v>3043</v>
      </c>
    </row>
    <row r="144" spans="1:4" x14ac:dyDescent="0.25">
      <c r="A144" s="5">
        <v>143</v>
      </c>
      <c r="B144" t="s">
        <v>2735</v>
      </c>
      <c r="C144" t="s">
        <v>3379</v>
      </c>
      <c r="D144" t="s">
        <v>3044</v>
      </c>
    </row>
    <row r="145" spans="1:4" x14ac:dyDescent="0.25">
      <c r="A145" s="5">
        <v>144</v>
      </c>
      <c r="B145" t="s">
        <v>2813</v>
      </c>
      <c r="C145" t="s">
        <v>3380</v>
      </c>
      <c r="D145" t="s">
        <v>3045</v>
      </c>
    </row>
    <row r="146" spans="1:4" x14ac:dyDescent="0.25">
      <c r="A146" s="5">
        <v>145</v>
      </c>
      <c r="B146" t="s">
        <v>2873</v>
      </c>
      <c r="C146" t="s">
        <v>3381</v>
      </c>
      <c r="D146" t="s">
        <v>3046</v>
      </c>
    </row>
    <row r="147" spans="1:4" x14ac:dyDescent="0.25">
      <c r="A147" s="5">
        <v>146</v>
      </c>
      <c r="B147" t="s">
        <v>2874</v>
      </c>
      <c r="C147" t="s">
        <v>3382</v>
      </c>
      <c r="D147" t="s">
        <v>3047</v>
      </c>
    </row>
    <row r="148" spans="1:4" x14ac:dyDescent="0.25">
      <c r="A148" s="5">
        <v>147</v>
      </c>
      <c r="B148" t="s">
        <v>2736</v>
      </c>
      <c r="C148" t="s">
        <v>3383</v>
      </c>
      <c r="D148" t="s">
        <v>3048</v>
      </c>
    </row>
    <row r="149" spans="1:4" x14ac:dyDescent="0.25">
      <c r="A149" s="5">
        <v>148</v>
      </c>
      <c r="B149" t="s">
        <v>2737</v>
      </c>
      <c r="C149" t="s">
        <v>3384</v>
      </c>
      <c r="D149" t="s">
        <v>3049</v>
      </c>
    </row>
    <row r="150" spans="1:4" x14ac:dyDescent="0.25">
      <c r="A150" s="5">
        <v>149</v>
      </c>
      <c r="B150" t="s">
        <v>2738</v>
      </c>
      <c r="C150" t="s">
        <v>3385</v>
      </c>
      <c r="D150" t="s">
        <v>3050</v>
      </c>
    </row>
    <row r="151" spans="1:4" x14ac:dyDescent="0.25">
      <c r="A151" s="5">
        <v>150</v>
      </c>
      <c r="B151" t="s">
        <v>2739</v>
      </c>
      <c r="C151" t="s">
        <v>3386</v>
      </c>
      <c r="D151" t="s">
        <v>3051</v>
      </c>
    </row>
    <row r="152" spans="1:4" x14ac:dyDescent="0.25">
      <c r="A152" s="5">
        <v>151</v>
      </c>
      <c r="B152" t="s">
        <v>2740</v>
      </c>
      <c r="C152" t="s">
        <v>3387</v>
      </c>
      <c r="D152" t="s">
        <v>3052</v>
      </c>
    </row>
    <row r="153" spans="1:4" x14ac:dyDescent="0.25">
      <c r="A153" s="5">
        <v>152</v>
      </c>
      <c r="B153" t="s">
        <v>2741</v>
      </c>
      <c r="C153" t="s">
        <v>3388</v>
      </c>
      <c r="D153" t="s">
        <v>3053</v>
      </c>
    </row>
    <row r="154" spans="1:4" x14ac:dyDescent="0.25">
      <c r="A154" s="5">
        <v>153</v>
      </c>
      <c r="B154" t="s">
        <v>2742</v>
      </c>
      <c r="C154" t="s">
        <v>3389</v>
      </c>
      <c r="D154" t="s">
        <v>3054</v>
      </c>
    </row>
    <row r="155" spans="1:4" x14ac:dyDescent="0.25">
      <c r="A155" s="5">
        <v>154</v>
      </c>
      <c r="B155" t="s">
        <v>2743</v>
      </c>
      <c r="C155" t="s">
        <v>3390</v>
      </c>
      <c r="D155" t="s">
        <v>3055</v>
      </c>
    </row>
    <row r="156" spans="1:4" x14ac:dyDescent="0.25">
      <c r="A156" s="5">
        <v>155</v>
      </c>
      <c r="B156" t="s">
        <v>2655</v>
      </c>
      <c r="C156" t="s">
        <v>3391</v>
      </c>
      <c r="D156" t="s">
        <v>3056</v>
      </c>
    </row>
    <row r="157" spans="1:4" x14ac:dyDescent="0.25">
      <c r="A157" s="5">
        <v>156</v>
      </c>
      <c r="B157" t="s">
        <v>2814</v>
      </c>
      <c r="C157" t="s">
        <v>3392</v>
      </c>
      <c r="D157" t="s">
        <v>3057</v>
      </c>
    </row>
    <row r="158" spans="1:4" x14ac:dyDescent="0.25">
      <c r="A158" s="5">
        <v>157</v>
      </c>
      <c r="B158" t="s">
        <v>2815</v>
      </c>
      <c r="C158" t="s">
        <v>3393</v>
      </c>
      <c r="D158" t="s">
        <v>3058</v>
      </c>
    </row>
    <row r="159" spans="1:4" x14ac:dyDescent="0.25">
      <c r="A159" s="5">
        <v>158</v>
      </c>
      <c r="B159" t="s">
        <v>2816</v>
      </c>
      <c r="C159" t="s">
        <v>3394</v>
      </c>
      <c r="D159" t="s">
        <v>3059</v>
      </c>
    </row>
    <row r="160" spans="1:4" x14ac:dyDescent="0.25">
      <c r="A160" s="5">
        <v>159</v>
      </c>
      <c r="B160" t="s">
        <v>2817</v>
      </c>
      <c r="C160" t="s">
        <v>3395</v>
      </c>
      <c r="D160" t="s">
        <v>3060</v>
      </c>
    </row>
    <row r="161" spans="1:4" x14ac:dyDescent="0.25">
      <c r="A161" s="5">
        <v>160</v>
      </c>
      <c r="B161" t="s">
        <v>2818</v>
      </c>
      <c r="C161" t="s">
        <v>3396</v>
      </c>
      <c r="D161" t="s">
        <v>3061</v>
      </c>
    </row>
    <row r="162" spans="1:4" x14ac:dyDescent="0.25">
      <c r="A162" s="5">
        <v>161</v>
      </c>
      <c r="B162" t="s">
        <v>2819</v>
      </c>
      <c r="C162" t="s">
        <v>3397</v>
      </c>
      <c r="D162" t="s">
        <v>3062</v>
      </c>
    </row>
    <row r="163" spans="1:4" x14ac:dyDescent="0.25">
      <c r="A163" s="5">
        <v>162</v>
      </c>
      <c r="B163" t="s">
        <v>2820</v>
      </c>
      <c r="C163" t="s">
        <v>3398</v>
      </c>
      <c r="D163" t="s">
        <v>3063</v>
      </c>
    </row>
    <row r="164" spans="1:4" x14ac:dyDescent="0.25">
      <c r="A164" s="5">
        <v>163</v>
      </c>
      <c r="B164" t="s">
        <v>2821</v>
      </c>
      <c r="C164" t="s">
        <v>3399</v>
      </c>
      <c r="D164" t="s">
        <v>3064</v>
      </c>
    </row>
    <row r="165" spans="1:4" x14ac:dyDescent="0.25">
      <c r="A165" s="5">
        <v>164</v>
      </c>
      <c r="B165" t="s">
        <v>2822</v>
      </c>
      <c r="C165" t="s">
        <v>3400</v>
      </c>
      <c r="D165" t="s">
        <v>3065</v>
      </c>
    </row>
    <row r="166" spans="1:4" x14ac:dyDescent="0.25">
      <c r="A166" s="5">
        <v>165</v>
      </c>
      <c r="B166" t="s">
        <v>2823</v>
      </c>
      <c r="C166" t="s">
        <v>3401</v>
      </c>
      <c r="D166" t="s">
        <v>3066</v>
      </c>
    </row>
    <row r="167" spans="1:4" x14ac:dyDescent="0.25">
      <c r="A167" s="5">
        <v>166</v>
      </c>
      <c r="B167" t="s">
        <v>2824</v>
      </c>
      <c r="C167" t="s">
        <v>3402</v>
      </c>
      <c r="D167" t="s">
        <v>3067</v>
      </c>
    </row>
    <row r="168" spans="1:4" x14ac:dyDescent="0.25">
      <c r="A168" s="5">
        <v>167</v>
      </c>
      <c r="B168" t="s">
        <v>2825</v>
      </c>
      <c r="C168" t="s">
        <v>3403</v>
      </c>
      <c r="D168" t="s">
        <v>3068</v>
      </c>
    </row>
    <row r="169" spans="1:4" x14ac:dyDescent="0.25">
      <c r="A169" s="5">
        <v>168</v>
      </c>
      <c r="B169" t="s">
        <v>2826</v>
      </c>
      <c r="C169" t="s">
        <v>3404</v>
      </c>
      <c r="D169" t="s">
        <v>3069</v>
      </c>
    </row>
    <row r="170" spans="1:4" x14ac:dyDescent="0.25">
      <c r="A170" s="5">
        <v>169</v>
      </c>
      <c r="B170" t="s">
        <v>2827</v>
      </c>
      <c r="C170" t="s">
        <v>3405</v>
      </c>
      <c r="D170" t="s">
        <v>3070</v>
      </c>
    </row>
    <row r="171" spans="1:4" x14ac:dyDescent="0.25">
      <c r="A171" s="5">
        <v>170</v>
      </c>
      <c r="B171" t="s">
        <v>4154</v>
      </c>
      <c r="C171" t="s">
        <v>4176</v>
      </c>
      <c r="D171" t="s">
        <v>4124</v>
      </c>
    </row>
    <row r="172" spans="1:4" x14ac:dyDescent="0.25">
      <c r="A172" s="5">
        <v>171</v>
      </c>
      <c r="B172" t="s">
        <v>2659</v>
      </c>
      <c r="C172" t="s">
        <v>3406</v>
      </c>
      <c r="D172" t="s">
        <v>3071</v>
      </c>
    </row>
    <row r="173" spans="1:4" x14ac:dyDescent="0.25">
      <c r="A173" s="5">
        <v>172</v>
      </c>
      <c r="B173" t="s">
        <v>2875</v>
      </c>
      <c r="C173" t="s">
        <v>3407</v>
      </c>
      <c r="D173" t="s">
        <v>3072</v>
      </c>
    </row>
    <row r="174" spans="1:4" x14ac:dyDescent="0.25">
      <c r="A174" s="5">
        <v>173</v>
      </c>
      <c r="B174" t="s">
        <v>2876</v>
      </c>
      <c r="C174" t="s">
        <v>3408</v>
      </c>
      <c r="D174" t="s">
        <v>3073</v>
      </c>
    </row>
    <row r="175" spans="1:4" x14ac:dyDescent="0.25">
      <c r="A175" s="5">
        <v>174</v>
      </c>
      <c r="B175" t="s">
        <v>2660</v>
      </c>
      <c r="C175" t="s">
        <v>3409</v>
      </c>
      <c r="D175" t="s">
        <v>3074</v>
      </c>
    </row>
    <row r="176" spans="1:4" x14ac:dyDescent="0.25">
      <c r="A176" s="5">
        <v>175</v>
      </c>
      <c r="B176" t="s">
        <v>2661</v>
      </c>
      <c r="C176" t="s">
        <v>3410</v>
      </c>
      <c r="D176" t="s">
        <v>3075</v>
      </c>
    </row>
    <row r="177" spans="1:4" x14ac:dyDescent="0.25">
      <c r="A177" s="5">
        <v>176</v>
      </c>
      <c r="B177" t="s">
        <v>2662</v>
      </c>
      <c r="C177" t="s">
        <v>3411</v>
      </c>
      <c r="D177" t="s">
        <v>3076</v>
      </c>
    </row>
    <row r="178" spans="1:4" x14ac:dyDescent="0.25">
      <c r="A178" s="5">
        <v>177</v>
      </c>
      <c r="B178" t="s">
        <v>2707</v>
      </c>
      <c r="C178" t="s">
        <v>3412</v>
      </c>
      <c r="D178" t="s">
        <v>3077</v>
      </c>
    </row>
    <row r="179" spans="1:4" x14ac:dyDescent="0.25">
      <c r="A179" s="5">
        <v>178</v>
      </c>
      <c r="B179" t="s">
        <v>2663</v>
      </c>
      <c r="C179" t="s">
        <v>3413</v>
      </c>
      <c r="D179" t="s">
        <v>3078</v>
      </c>
    </row>
    <row r="180" spans="1:4" x14ac:dyDescent="0.25">
      <c r="A180" s="5">
        <v>179</v>
      </c>
      <c r="B180" t="s">
        <v>2664</v>
      </c>
      <c r="C180" t="s">
        <v>3414</v>
      </c>
      <c r="D180" t="s">
        <v>3079</v>
      </c>
    </row>
    <row r="181" spans="1:4" x14ac:dyDescent="0.25">
      <c r="A181" s="5">
        <v>180</v>
      </c>
      <c r="B181" t="s">
        <v>2705</v>
      </c>
      <c r="C181" t="s">
        <v>3415</v>
      </c>
      <c r="D181" t="s">
        <v>3080</v>
      </c>
    </row>
    <row r="182" spans="1:4" x14ac:dyDescent="0.25">
      <c r="A182" s="5">
        <v>181</v>
      </c>
      <c r="B182" t="s">
        <v>4155</v>
      </c>
      <c r="C182" t="s">
        <v>4177</v>
      </c>
      <c r="D182" t="s">
        <v>4125</v>
      </c>
    </row>
    <row r="183" spans="1:4" x14ac:dyDescent="0.25">
      <c r="A183" s="5">
        <v>182</v>
      </c>
      <c r="B183" t="s">
        <v>4156</v>
      </c>
      <c r="C183" t="s">
        <v>4178</v>
      </c>
      <c r="D183" t="s">
        <v>4126</v>
      </c>
    </row>
    <row r="184" spans="1:4" x14ac:dyDescent="0.25">
      <c r="A184" s="5">
        <v>183</v>
      </c>
      <c r="B184" t="s">
        <v>4157</v>
      </c>
      <c r="C184" t="s">
        <v>4179</v>
      </c>
      <c r="D184" t="s">
        <v>4127</v>
      </c>
    </row>
    <row r="185" spans="1:4" x14ac:dyDescent="0.25">
      <c r="A185" s="5">
        <v>184</v>
      </c>
      <c r="B185" t="s">
        <v>2877</v>
      </c>
      <c r="C185" t="s">
        <v>3416</v>
      </c>
      <c r="D185" t="s">
        <v>3081</v>
      </c>
    </row>
    <row r="186" spans="1:4" x14ac:dyDescent="0.25">
      <c r="A186" s="5">
        <v>185</v>
      </c>
      <c r="B186" t="s">
        <v>2828</v>
      </c>
      <c r="C186" t="s">
        <v>3417</v>
      </c>
      <c r="D186" t="s">
        <v>3082</v>
      </c>
    </row>
    <row r="187" spans="1:4" x14ac:dyDescent="0.25">
      <c r="A187" s="5">
        <v>186</v>
      </c>
      <c r="B187" t="s">
        <v>3527</v>
      </c>
      <c r="C187" t="s">
        <v>3541</v>
      </c>
      <c r="D187" t="s">
        <v>3554</v>
      </c>
    </row>
    <row r="188" spans="1:4" x14ac:dyDescent="0.25">
      <c r="A188" s="5">
        <v>187</v>
      </c>
      <c r="B188" t="s">
        <v>2829</v>
      </c>
      <c r="C188" t="s">
        <v>3418</v>
      </c>
      <c r="D188" t="s">
        <v>3083</v>
      </c>
    </row>
    <row r="189" spans="1:4" x14ac:dyDescent="0.25">
      <c r="A189" s="5">
        <v>188</v>
      </c>
      <c r="B189" t="s">
        <v>2754</v>
      </c>
      <c r="C189" t="s">
        <v>3419</v>
      </c>
      <c r="D189" t="s">
        <v>3084</v>
      </c>
    </row>
    <row r="190" spans="1:4" x14ac:dyDescent="0.25">
      <c r="A190" s="5">
        <v>189</v>
      </c>
      <c r="B190" t="s">
        <v>2755</v>
      </c>
      <c r="C190" t="s">
        <v>3420</v>
      </c>
      <c r="D190" t="s">
        <v>3085</v>
      </c>
    </row>
    <row r="191" spans="1:4" x14ac:dyDescent="0.25">
      <c r="A191" s="5">
        <v>190</v>
      </c>
      <c r="B191" t="s">
        <v>2756</v>
      </c>
      <c r="C191" t="s">
        <v>3421</v>
      </c>
      <c r="D191" t="s">
        <v>3086</v>
      </c>
    </row>
    <row r="192" spans="1:4" x14ac:dyDescent="0.25">
      <c r="A192" s="5">
        <v>191</v>
      </c>
      <c r="B192" t="s">
        <v>2830</v>
      </c>
      <c r="C192" t="s">
        <v>3422</v>
      </c>
      <c r="D192" t="s">
        <v>3087</v>
      </c>
    </row>
    <row r="193" spans="1:4" x14ac:dyDescent="0.25">
      <c r="A193" s="5">
        <v>192</v>
      </c>
      <c r="B193" t="s">
        <v>2667</v>
      </c>
      <c r="C193" t="s">
        <v>3423</v>
      </c>
      <c r="D193" t="s">
        <v>3088</v>
      </c>
    </row>
    <row r="194" spans="1:4" x14ac:dyDescent="0.25">
      <c r="A194" s="5">
        <v>193</v>
      </c>
      <c r="B194" t="s">
        <v>2684</v>
      </c>
      <c r="C194" t="s">
        <v>3424</v>
      </c>
      <c r="D194" t="s">
        <v>3089</v>
      </c>
    </row>
    <row r="195" spans="1:4" x14ac:dyDescent="0.25">
      <c r="A195" s="5">
        <v>194</v>
      </c>
      <c r="B195" t="s">
        <v>2669</v>
      </c>
      <c r="C195" t="s">
        <v>3425</v>
      </c>
      <c r="D195" t="s">
        <v>3090</v>
      </c>
    </row>
    <row r="196" spans="1:4" x14ac:dyDescent="0.25">
      <c r="A196" s="5">
        <v>195</v>
      </c>
      <c r="B196" t="s">
        <v>2831</v>
      </c>
      <c r="C196" t="s">
        <v>3426</v>
      </c>
      <c r="D196" t="s">
        <v>3091</v>
      </c>
    </row>
    <row r="197" spans="1:4" x14ac:dyDescent="0.25">
      <c r="A197" s="5">
        <v>196</v>
      </c>
      <c r="B197" t="s">
        <v>2686</v>
      </c>
      <c r="C197" t="s">
        <v>3427</v>
      </c>
      <c r="D197" t="s">
        <v>3092</v>
      </c>
    </row>
    <row r="198" spans="1:4" x14ac:dyDescent="0.25">
      <c r="A198" s="5">
        <v>197</v>
      </c>
      <c r="B198" t="s">
        <v>2758</v>
      </c>
      <c r="C198" t="s">
        <v>3428</v>
      </c>
      <c r="D198" t="s">
        <v>3093</v>
      </c>
    </row>
    <row r="199" spans="1:4" x14ac:dyDescent="0.25">
      <c r="A199" s="5">
        <v>198</v>
      </c>
      <c r="B199" t="s">
        <v>2601</v>
      </c>
      <c r="C199" t="s">
        <v>3429</v>
      </c>
      <c r="D199" t="s">
        <v>3094</v>
      </c>
    </row>
    <row r="200" spans="1:4" x14ac:dyDescent="0.25">
      <c r="A200" s="5">
        <v>199</v>
      </c>
      <c r="B200" t="s">
        <v>4158</v>
      </c>
      <c r="C200" t="s">
        <v>4180</v>
      </c>
      <c r="D200" t="s">
        <v>4128</v>
      </c>
    </row>
    <row r="201" spans="1:4" x14ac:dyDescent="0.25">
      <c r="A201" s="5">
        <v>200</v>
      </c>
      <c r="B201" t="s">
        <v>4159</v>
      </c>
      <c r="C201" t="s">
        <v>4181</v>
      </c>
      <c r="D201" t="s">
        <v>4129</v>
      </c>
    </row>
    <row r="202" spans="1:4" x14ac:dyDescent="0.25">
      <c r="A202" s="5">
        <v>201</v>
      </c>
      <c r="B202" t="s">
        <v>4160</v>
      </c>
      <c r="C202" t="s">
        <v>4182</v>
      </c>
      <c r="D202" t="s">
        <v>4130</v>
      </c>
    </row>
    <row r="203" spans="1:4" x14ac:dyDescent="0.25">
      <c r="A203" s="5">
        <v>202</v>
      </c>
      <c r="B203" t="s">
        <v>4161</v>
      </c>
      <c r="C203" t="s">
        <v>4183</v>
      </c>
      <c r="D203" t="s">
        <v>4131</v>
      </c>
    </row>
    <row r="204" spans="1:4" x14ac:dyDescent="0.25">
      <c r="A204" s="5">
        <v>203</v>
      </c>
      <c r="B204" t="s">
        <v>4162</v>
      </c>
      <c r="C204" t="s">
        <v>4184</v>
      </c>
      <c r="D204" t="s">
        <v>4132</v>
      </c>
    </row>
    <row r="205" spans="1:4" x14ac:dyDescent="0.25">
      <c r="A205" s="5">
        <v>204</v>
      </c>
      <c r="B205" t="s">
        <v>3528</v>
      </c>
      <c r="C205" t="s">
        <v>3542</v>
      </c>
      <c r="D205" t="s">
        <v>3555</v>
      </c>
    </row>
    <row r="206" spans="1:4" x14ac:dyDescent="0.25">
      <c r="A206" s="5">
        <v>205</v>
      </c>
      <c r="B206" t="s">
        <v>2603</v>
      </c>
      <c r="C206" t="s">
        <v>3430</v>
      </c>
      <c r="D206" t="s">
        <v>3095</v>
      </c>
    </row>
    <row r="207" spans="1:4" x14ac:dyDescent="0.25">
      <c r="A207" s="5">
        <v>206</v>
      </c>
      <c r="B207" t="s">
        <v>3529</v>
      </c>
      <c r="C207" t="s">
        <v>3543</v>
      </c>
      <c r="D207" t="s">
        <v>3556</v>
      </c>
    </row>
    <row r="208" spans="1:4" x14ac:dyDescent="0.25">
      <c r="A208" s="5">
        <v>207</v>
      </c>
      <c r="B208" t="s">
        <v>2832</v>
      </c>
      <c r="C208" t="s">
        <v>3431</v>
      </c>
      <c r="D208" t="s">
        <v>3096</v>
      </c>
    </row>
    <row r="209" spans="1:4" x14ac:dyDescent="0.25">
      <c r="A209" s="5">
        <v>208</v>
      </c>
      <c r="B209" t="s">
        <v>2761</v>
      </c>
      <c r="C209" t="s">
        <v>3432</v>
      </c>
      <c r="D209" t="s">
        <v>3097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3098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3098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3098</v>
      </c>
    </row>
    <row r="214" spans="1:4" x14ac:dyDescent="0.25">
      <c r="A214" s="5">
        <v>213</v>
      </c>
      <c r="B214" t="s">
        <v>2833</v>
      </c>
      <c r="C214" t="s">
        <v>3433</v>
      </c>
      <c r="D214" t="s">
        <v>3099</v>
      </c>
    </row>
    <row r="215" spans="1:4" x14ac:dyDescent="0.25">
      <c r="A215" s="5">
        <v>214</v>
      </c>
      <c r="B215" t="s">
        <v>2834</v>
      </c>
      <c r="C215" t="s">
        <v>3434</v>
      </c>
      <c r="D215" t="s">
        <v>3100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3669</v>
      </c>
    </row>
    <row r="217" spans="1:4" x14ac:dyDescent="0.25">
      <c r="A217" s="5">
        <v>216</v>
      </c>
      <c r="B217" t="s">
        <v>2682</v>
      </c>
      <c r="C217" t="s">
        <v>3435</v>
      </c>
      <c r="D217" t="s">
        <v>3101</v>
      </c>
    </row>
    <row r="218" spans="1:4" x14ac:dyDescent="0.25">
      <c r="A218" s="5">
        <v>217</v>
      </c>
      <c r="B218" t="s">
        <v>2762</v>
      </c>
      <c r="C218" t="s">
        <v>3436</v>
      </c>
      <c r="D218" t="s">
        <v>3102</v>
      </c>
    </row>
    <row r="219" spans="1:4" x14ac:dyDescent="0.25">
      <c r="A219" s="5">
        <v>218</v>
      </c>
      <c r="B219" t="s">
        <v>2763</v>
      </c>
      <c r="C219" t="s">
        <v>3437</v>
      </c>
      <c r="D219" t="s">
        <v>3103</v>
      </c>
    </row>
    <row r="220" spans="1:4" x14ac:dyDescent="0.25">
      <c r="A220" s="5">
        <v>219</v>
      </c>
      <c r="B220" t="s">
        <v>2764</v>
      </c>
      <c r="C220" t="s">
        <v>3438</v>
      </c>
      <c r="D220" t="s">
        <v>3104</v>
      </c>
    </row>
    <row r="221" spans="1:4" x14ac:dyDescent="0.25">
      <c r="A221" s="5">
        <v>220</v>
      </c>
      <c r="B221" t="s">
        <v>2765</v>
      </c>
      <c r="C221" t="s">
        <v>3439</v>
      </c>
      <c r="D221" t="s">
        <v>3105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3626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2767</v>
      </c>
      <c r="C226" t="s">
        <v>3440</v>
      </c>
      <c r="D226" t="s">
        <v>3106</v>
      </c>
    </row>
    <row r="227" spans="1:4" x14ac:dyDescent="0.25">
      <c r="A227" s="5">
        <v>226</v>
      </c>
      <c r="B227" t="s">
        <v>2768</v>
      </c>
      <c r="C227" t="s">
        <v>3441</v>
      </c>
      <c r="D227" t="s">
        <v>3107</v>
      </c>
    </row>
    <row r="228" spans="1:4" x14ac:dyDescent="0.25">
      <c r="A228" s="5">
        <v>227</v>
      </c>
      <c r="B228" t="s">
        <v>2769</v>
      </c>
      <c r="C228" t="s">
        <v>3442</v>
      </c>
      <c r="D228" t="s">
        <v>3108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2771</v>
      </c>
      <c r="C230" t="s">
        <v>3443</v>
      </c>
      <c r="D230" t="s">
        <v>3109</v>
      </c>
    </row>
    <row r="231" spans="1:4" x14ac:dyDescent="0.25">
      <c r="A231" s="5">
        <v>230</v>
      </c>
      <c r="B231" t="s">
        <v>4163</v>
      </c>
      <c r="C231" t="s">
        <v>4185</v>
      </c>
      <c r="D231" t="s">
        <v>4133</v>
      </c>
    </row>
    <row r="232" spans="1:4" x14ac:dyDescent="0.25">
      <c r="A232" s="5">
        <v>231</v>
      </c>
      <c r="B232" t="s">
        <v>4164</v>
      </c>
      <c r="C232" t="s">
        <v>4186</v>
      </c>
      <c r="D232" t="s">
        <v>4134</v>
      </c>
    </row>
    <row r="233" spans="1:4" x14ac:dyDescent="0.25">
      <c r="A233" s="5">
        <v>232</v>
      </c>
      <c r="B233" t="s">
        <v>4165</v>
      </c>
      <c r="C233" t="s">
        <v>4187</v>
      </c>
      <c r="D233" t="s">
        <v>4135</v>
      </c>
    </row>
    <row r="234" spans="1:4" x14ac:dyDescent="0.25">
      <c r="A234" s="5">
        <v>233</v>
      </c>
      <c r="B234" t="s">
        <v>2772</v>
      </c>
      <c r="C234" t="s">
        <v>3444</v>
      </c>
      <c r="D234" t="s">
        <v>3110</v>
      </c>
    </row>
    <row r="235" spans="1:4" x14ac:dyDescent="0.25">
      <c r="A235" s="5">
        <v>234</v>
      </c>
      <c r="B235" t="s">
        <v>2773</v>
      </c>
      <c r="C235" t="s">
        <v>3445</v>
      </c>
      <c r="D235" t="s">
        <v>3111</v>
      </c>
    </row>
    <row r="236" spans="1:4" x14ac:dyDescent="0.25">
      <c r="A236" s="5">
        <v>235</v>
      </c>
      <c r="B236" t="s">
        <v>2774</v>
      </c>
      <c r="C236" t="s">
        <v>3446</v>
      </c>
      <c r="D236" t="s">
        <v>3112</v>
      </c>
    </row>
    <row r="237" spans="1:4" x14ac:dyDescent="0.25">
      <c r="A237" s="5">
        <v>236</v>
      </c>
      <c r="B237" t="s">
        <v>4166</v>
      </c>
      <c r="C237" t="s">
        <v>4188</v>
      </c>
      <c r="D237" t="s">
        <v>4136</v>
      </c>
    </row>
    <row r="238" spans="1:4" x14ac:dyDescent="0.25">
      <c r="A238" s="5">
        <v>237</v>
      </c>
      <c r="B238" t="s">
        <v>2775</v>
      </c>
      <c r="C238" t="s">
        <v>3447</v>
      </c>
      <c r="D238" t="s">
        <v>3113</v>
      </c>
    </row>
    <row r="239" spans="1:4" x14ac:dyDescent="0.25">
      <c r="A239" s="5">
        <v>238</v>
      </c>
      <c r="B239" t="s">
        <v>2776</v>
      </c>
      <c r="C239" t="s">
        <v>3448</v>
      </c>
      <c r="D239" t="s">
        <v>3114</v>
      </c>
    </row>
    <row r="240" spans="1:4" x14ac:dyDescent="0.25">
      <c r="A240" s="5">
        <v>239</v>
      </c>
      <c r="B240" t="s">
        <v>2777</v>
      </c>
      <c r="C240" t="s">
        <v>3449</v>
      </c>
      <c r="D240" t="s">
        <v>3115</v>
      </c>
    </row>
    <row r="241" spans="1:4" x14ac:dyDescent="0.25">
      <c r="A241" s="5">
        <v>240</v>
      </c>
      <c r="B241" t="s">
        <v>2778</v>
      </c>
      <c r="C241" t="s">
        <v>3450</v>
      </c>
      <c r="D241" t="s">
        <v>3116</v>
      </c>
    </row>
    <row r="242" spans="1:4" x14ac:dyDescent="0.25">
      <c r="A242" s="5">
        <v>241</v>
      </c>
      <c r="B242" t="s">
        <v>2779</v>
      </c>
      <c r="C242" t="s">
        <v>3451</v>
      </c>
      <c r="D242" t="s">
        <v>3117</v>
      </c>
    </row>
    <row r="243" spans="1:4" x14ac:dyDescent="0.25">
      <c r="A243" s="5">
        <v>242</v>
      </c>
      <c r="B243" t="s">
        <v>2780</v>
      </c>
      <c r="C243" t="s">
        <v>3452</v>
      </c>
      <c r="D243" t="s">
        <v>3118</v>
      </c>
    </row>
    <row r="244" spans="1:4" x14ac:dyDescent="0.25">
      <c r="A244" s="5">
        <v>243</v>
      </c>
      <c r="B244" t="s">
        <v>2781</v>
      </c>
      <c r="C244" t="s">
        <v>3453</v>
      </c>
      <c r="D244" t="s">
        <v>3119</v>
      </c>
    </row>
    <row r="245" spans="1:4" x14ac:dyDescent="0.25">
      <c r="A245" s="5">
        <v>244</v>
      </c>
      <c r="B245" t="s">
        <v>2782</v>
      </c>
      <c r="C245" t="s">
        <v>3454</v>
      </c>
      <c r="D245" t="s">
        <v>3120</v>
      </c>
    </row>
    <row r="246" spans="1:4" x14ac:dyDescent="0.25">
      <c r="A246" s="5">
        <v>245</v>
      </c>
      <c r="B246" t="s">
        <v>2783</v>
      </c>
      <c r="C246" t="s">
        <v>3455</v>
      </c>
      <c r="D246" t="s">
        <v>3121</v>
      </c>
    </row>
    <row r="247" spans="1:4" x14ac:dyDescent="0.25">
      <c r="A247" s="5">
        <v>246</v>
      </c>
      <c r="B247" t="s">
        <v>2784</v>
      </c>
      <c r="C247" t="s">
        <v>3456</v>
      </c>
      <c r="D247" t="s">
        <v>3122</v>
      </c>
    </row>
    <row r="248" spans="1:4" x14ac:dyDescent="0.25">
      <c r="A248" s="5">
        <v>247</v>
      </c>
      <c r="B248" t="s">
        <v>4167</v>
      </c>
      <c r="C248" t="s">
        <v>4189</v>
      </c>
      <c r="D248" t="s">
        <v>4137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3123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3124</v>
      </c>
    </row>
    <row r="252" spans="1:4" x14ac:dyDescent="0.25">
      <c r="A252" s="5">
        <v>251</v>
      </c>
      <c r="B252" t="s">
        <v>2710</v>
      </c>
      <c r="C252" t="s">
        <v>3457</v>
      </c>
      <c r="D252" t="s">
        <v>3125</v>
      </c>
    </row>
    <row r="253" spans="1:4" x14ac:dyDescent="0.25">
      <c r="A253" s="5">
        <v>252</v>
      </c>
      <c r="B253" t="s">
        <v>2711</v>
      </c>
      <c r="C253" t="s">
        <v>3458</v>
      </c>
      <c r="D253" t="s">
        <v>3126</v>
      </c>
    </row>
    <row r="254" spans="1:4" x14ac:dyDescent="0.25">
      <c r="A254" s="5">
        <v>253</v>
      </c>
      <c r="B254" t="s">
        <v>2712</v>
      </c>
      <c r="C254" t="s">
        <v>3459</v>
      </c>
      <c r="D254" t="s">
        <v>3127</v>
      </c>
    </row>
    <row r="255" spans="1:4" x14ac:dyDescent="0.25">
      <c r="A255" s="5">
        <v>254</v>
      </c>
      <c r="B255" t="s">
        <v>2713</v>
      </c>
      <c r="C255" t="s">
        <v>3460</v>
      </c>
      <c r="D255" t="s">
        <v>3128</v>
      </c>
    </row>
    <row r="256" spans="1:4" x14ac:dyDescent="0.25">
      <c r="A256" s="5">
        <v>255</v>
      </c>
      <c r="B256" t="s">
        <v>2714</v>
      </c>
      <c r="C256" t="s">
        <v>3461</v>
      </c>
      <c r="D256" t="s">
        <v>3129</v>
      </c>
    </row>
    <row r="257" spans="1:4" x14ac:dyDescent="0.25">
      <c r="A257" s="5">
        <v>256</v>
      </c>
      <c r="B257" t="s">
        <v>2647</v>
      </c>
      <c r="C257" t="s">
        <v>3462</v>
      </c>
      <c r="D257" t="s">
        <v>3130</v>
      </c>
    </row>
    <row r="258" spans="1:4" x14ac:dyDescent="0.25">
      <c r="A258" s="5">
        <v>257</v>
      </c>
      <c r="B258" t="s">
        <v>2648</v>
      </c>
      <c r="C258" t="s">
        <v>3463</v>
      </c>
      <c r="D258" t="s">
        <v>3131</v>
      </c>
    </row>
    <row r="259" spans="1:4" x14ac:dyDescent="0.25">
      <c r="A259" s="5">
        <v>258</v>
      </c>
      <c r="B259" t="s">
        <v>4168</v>
      </c>
      <c r="C259" t="s">
        <v>4190</v>
      </c>
      <c r="D259" t="s">
        <v>4138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2649</v>
      </c>
      <c r="C261" t="s">
        <v>3464</v>
      </c>
      <c r="D261" t="s">
        <v>3132</v>
      </c>
    </row>
    <row r="262" spans="1:4" x14ac:dyDescent="0.25">
      <c r="A262" s="5">
        <v>261</v>
      </c>
      <c r="B262" t="s">
        <v>2650</v>
      </c>
      <c r="C262" t="s">
        <v>3465</v>
      </c>
      <c r="D262" t="s">
        <v>3133</v>
      </c>
    </row>
    <row r="263" spans="1:4" x14ac:dyDescent="0.25">
      <c r="A263" s="5">
        <v>262</v>
      </c>
      <c r="B263" t="s">
        <v>2666</v>
      </c>
      <c r="C263" t="s">
        <v>3466</v>
      </c>
      <c r="D263" t="s">
        <v>3134</v>
      </c>
    </row>
    <row r="264" spans="1:4" x14ac:dyDescent="0.25">
      <c r="A264" s="5">
        <v>263</v>
      </c>
      <c r="B264" t="s">
        <v>2760</v>
      </c>
      <c r="C264" t="s">
        <v>3467</v>
      </c>
      <c r="D264" t="s">
        <v>3135</v>
      </c>
    </row>
    <row r="265" spans="1:4" x14ac:dyDescent="0.25">
      <c r="A265" s="5">
        <v>264</v>
      </c>
      <c r="B265" t="s">
        <v>2602</v>
      </c>
      <c r="C265" t="s">
        <v>3468</v>
      </c>
      <c r="D265" t="s">
        <v>3136</v>
      </c>
    </row>
    <row r="266" spans="1:4" x14ac:dyDescent="0.25">
      <c r="A266" s="5">
        <v>265</v>
      </c>
      <c r="B266" t="s">
        <v>2835</v>
      </c>
      <c r="C266" t="s">
        <v>3469</v>
      </c>
      <c r="D266" t="s">
        <v>3137</v>
      </c>
    </row>
    <row r="267" spans="1:4" x14ac:dyDescent="0.25">
      <c r="A267" s="5">
        <v>266</v>
      </c>
      <c r="B267" t="s">
        <v>2683</v>
      </c>
      <c r="C267" t="s">
        <v>3470</v>
      </c>
      <c r="D267" t="s">
        <v>3138</v>
      </c>
    </row>
    <row r="268" spans="1:4" x14ac:dyDescent="0.25">
      <c r="A268" s="5">
        <v>267</v>
      </c>
      <c r="B268" t="s">
        <v>2654</v>
      </c>
      <c r="C268" t="s">
        <v>3471</v>
      </c>
      <c r="D268" t="s">
        <v>3139</v>
      </c>
    </row>
    <row r="269" spans="1:4" x14ac:dyDescent="0.25">
      <c r="A269" s="5">
        <v>268</v>
      </c>
      <c r="B269" t="s">
        <v>2744</v>
      </c>
      <c r="C269" t="s">
        <v>3472</v>
      </c>
      <c r="D269" t="s">
        <v>3140</v>
      </c>
    </row>
    <row r="270" spans="1:4" x14ac:dyDescent="0.25">
      <c r="A270" s="5">
        <v>269</v>
      </c>
      <c r="B270" t="s">
        <v>2770</v>
      </c>
      <c r="C270" t="s">
        <v>3473</v>
      </c>
      <c r="D270" t="s">
        <v>3141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3142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2836</v>
      </c>
      <c r="C273" t="s">
        <v>3474</v>
      </c>
      <c r="D273" t="s">
        <v>3143</v>
      </c>
    </row>
    <row r="274" spans="1:4" x14ac:dyDescent="0.25">
      <c r="A274" s="5">
        <v>273</v>
      </c>
      <c r="B274" t="s">
        <v>2837</v>
      </c>
      <c r="C274" t="s">
        <v>3475</v>
      </c>
      <c r="D274" t="s">
        <v>3144</v>
      </c>
    </row>
    <row r="275" spans="1:4" x14ac:dyDescent="0.25">
      <c r="A275" s="5">
        <v>274</v>
      </c>
      <c r="B275" t="s">
        <v>2838</v>
      </c>
      <c r="C275" t="s">
        <v>3476</v>
      </c>
      <c r="D275" t="s">
        <v>3145</v>
      </c>
    </row>
    <row r="276" spans="1:4" x14ac:dyDescent="0.25">
      <c r="A276" s="5">
        <v>275</v>
      </c>
      <c r="B276" t="s">
        <v>2839</v>
      </c>
      <c r="C276" t="s">
        <v>3477</v>
      </c>
      <c r="D276" t="s">
        <v>3146</v>
      </c>
    </row>
    <row r="277" spans="1:4" x14ac:dyDescent="0.25">
      <c r="A277" s="5">
        <v>276</v>
      </c>
      <c r="B277" t="s">
        <v>2840</v>
      </c>
      <c r="C277" t="s">
        <v>3478</v>
      </c>
      <c r="D277" t="s">
        <v>3147</v>
      </c>
    </row>
    <row r="278" spans="1:4" x14ac:dyDescent="0.25">
      <c r="A278" s="5">
        <v>277</v>
      </c>
      <c r="B278" t="s">
        <v>2841</v>
      </c>
      <c r="C278" t="s">
        <v>3479</v>
      </c>
      <c r="D278" t="s">
        <v>3148</v>
      </c>
    </row>
    <row r="279" spans="1:4" x14ac:dyDescent="0.25">
      <c r="A279" s="5">
        <v>278</v>
      </c>
      <c r="B279" t="s">
        <v>2842</v>
      </c>
      <c r="C279" t="s">
        <v>3480</v>
      </c>
      <c r="D279" t="s">
        <v>3149</v>
      </c>
    </row>
    <row r="280" spans="1:4" x14ac:dyDescent="0.25">
      <c r="A280" s="5">
        <v>279</v>
      </c>
      <c r="B280" t="s">
        <v>2843</v>
      </c>
      <c r="C280" t="s">
        <v>3481</v>
      </c>
      <c r="D280" t="s">
        <v>3150</v>
      </c>
    </row>
    <row r="281" spans="1:4" x14ac:dyDescent="0.25">
      <c r="A281" s="5">
        <v>280</v>
      </c>
      <c r="B281" t="s">
        <v>2844</v>
      </c>
      <c r="C281" t="s">
        <v>3482</v>
      </c>
      <c r="D281" t="s">
        <v>3151</v>
      </c>
    </row>
    <row r="282" spans="1:4" x14ac:dyDescent="0.25">
      <c r="A282" s="5">
        <v>281</v>
      </c>
      <c r="B282" t="s">
        <v>2845</v>
      </c>
      <c r="C282" t="s">
        <v>3483</v>
      </c>
      <c r="D282" t="s">
        <v>3152</v>
      </c>
    </row>
    <row r="283" spans="1:4" x14ac:dyDescent="0.25">
      <c r="A283" s="5">
        <v>282</v>
      </c>
      <c r="B283" t="s">
        <v>2846</v>
      </c>
      <c r="C283" t="s">
        <v>3484</v>
      </c>
      <c r="D283" t="s">
        <v>3153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2847</v>
      </c>
      <c r="C285" t="s">
        <v>3485</v>
      </c>
      <c r="D285" t="s">
        <v>3154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3155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3156</v>
      </c>
    </row>
    <row r="288" spans="1:4" x14ac:dyDescent="0.25">
      <c r="A288" s="5">
        <v>287</v>
      </c>
      <c r="B288" t="s">
        <v>2614</v>
      </c>
      <c r="C288" t="s">
        <v>687</v>
      </c>
      <c r="D288" t="s">
        <v>3157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3158</v>
      </c>
    </row>
    <row r="290" spans="1:4" x14ac:dyDescent="0.25">
      <c r="A290" s="5">
        <v>289</v>
      </c>
      <c r="B290" t="s">
        <v>2656</v>
      </c>
      <c r="C290" t="s">
        <v>692</v>
      </c>
      <c r="D290" t="s">
        <v>3159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3160</v>
      </c>
    </row>
    <row r="292" spans="1:4" x14ac:dyDescent="0.25">
      <c r="A292" s="5">
        <v>291</v>
      </c>
      <c r="B292" t="s">
        <v>2848</v>
      </c>
      <c r="C292" t="s">
        <v>694</v>
      </c>
      <c r="D292" t="s">
        <v>3161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3162</v>
      </c>
    </row>
    <row r="294" spans="1:4" x14ac:dyDescent="0.25">
      <c r="A294" s="5">
        <v>293</v>
      </c>
      <c r="B294" t="s">
        <v>2657</v>
      </c>
      <c r="C294" t="s">
        <v>695</v>
      </c>
      <c r="D294" t="s">
        <v>3163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3164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3165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3166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3167</v>
      </c>
    </row>
    <row r="299" spans="1:4" x14ac:dyDescent="0.25">
      <c r="A299" s="5">
        <v>298</v>
      </c>
      <c r="B299" t="s">
        <v>2658</v>
      </c>
      <c r="C299" t="s">
        <v>629</v>
      </c>
      <c r="D299" t="s">
        <v>3168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3169</v>
      </c>
    </row>
    <row r="301" spans="1:4" x14ac:dyDescent="0.25">
      <c r="A301" s="5">
        <v>300</v>
      </c>
      <c r="B301" t="s">
        <v>2849</v>
      </c>
      <c r="C301" t="s">
        <v>625</v>
      </c>
      <c r="D301" t="s">
        <v>3170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3171</v>
      </c>
    </row>
    <row r="303" spans="1:4" x14ac:dyDescent="0.25">
      <c r="A303" s="5">
        <v>302</v>
      </c>
      <c r="B303" t="s">
        <v>2766</v>
      </c>
      <c r="C303" t="s">
        <v>617</v>
      </c>
      <c r="D303" t="s">
        <v>3172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3557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3173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3174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3175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3176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3177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3178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3179</v>
      </c>
    </row>
    <row r="314" spans="1:4" x14ac:dyDescent="0.25">
      <c r="A314" s="5">
        <v>313</v>
      </c>
      <c r="B314" t="s">
        <v>3530</v>
      </c>
      <c r="C314" t="s">
        <v>616</v>
      </c>
      <c r="D314" t="s">
        <v>3558</v>
      </c>
    </row>
    <row r="315" spans="1:4" x14ac:dyDescent="0.25">
      <c r="A315" s="5">
        <v>314</v>
      </c>
      <c r="B315" t="s">
        <v>2665</v>
      </c>
      <c r="C315" t="s">
        <v>619</v>
      </c>
      <c r="D315" t="s">
        <v>3180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3181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3182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3183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3184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3185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3186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3187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3559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3188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3189</v>
      </c>
    </row>
    <row r="327" spans="1:4" x14ac:dyDescent="0.25">
      <c r="A327" s="5">
        <v>326</v>
      </c>
      <c r="B327" t="s">
        <v>2728</v>
      </c>
      <c r="C327" t="s">
        <v>3486</v>
      </c>
      <c r="D327" t="s">
        <v>3190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3191</v>
      </c>
    </row>
    <row r="329" spans="1:4" x14ac:dyDescent="0.25">
      <c r="A329" s="5">
        <v>328</v>
      </c>
      <c r="B329" t="s">
        <v>2850</v>
      </c>
      <c r="C329" t="s">
        <v>3487</v>
      </c>
      <c r="D329" t="s">
        <v>3192</v>
      </c>
    </row>
    <row r="330" spans="1:4" x14ac:dyDescent="0.25">
      <c r="A330" s="5">
        <v>329</v>
      </c>
      <c r="B330" t="s">
        <v>2851</v>
      </c>
      <c r="C330" t="s">
        <v>3488</v>
      </c>
      <c r="D330" t="s">
        <v>3193</v>
      </c>
    </row>
    <row r="331" spans="1:4" x14ac:dyDescent="0.25">
      <c r="A331" s="5">
        <v>330</v>
      </c>
      <c r="B331" t="s">
        <v>2852</v>
      </c>
      <c r="C331" t="s">
        <v>3489</v>
      </c>
      <c r="D331" t="s">
        <v>3194</v>
      </c>
    </row>
    <row r="332" spans="1:4" x14ac:dyDescent="0.25">
      <c r="A332" s="5">
        <v>331</v>
      </c>
      <c r="B332" t="s">
        <v>1345</v>
      </c>
      <c r="C332" t="s">
        <v>4191</v>
      </c>
      <c r="D332" t="s">
        <v>4139</v>
      </c>
    </row>
    <row r="333" spans="1:4" x14ac:dyDescent="0.25">
      <c r="A333" s="5">
        <v>332</v>
      </c>
      <c r="B333" t="s">
        <v>2753</v>
      </c>
      <c r="C333" t="s">
        <v>3490</v>
      </c>
      <c r="D333" t="s">
        <v>3196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3197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3198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3199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2878</v>
      </c>
      <c r="C338" t="s">
        <v>3491</v>
      </c>
      <c r="D338" t="s">
        <v>3200</v>
      </c>
    </row>
    <row r="339" spans="1:4" x14ac:dyDescent="0.25">
      <c r="A339" s="5">
        <v>338</v>
      </c>
      <c r="B339" t="s">
        <v>2879</v>
      </c>
      <c r="C339" t="s">
        <v>3492</v>
      </c>
      <c r="D339" t="s">
        <v>3201</v>
      </c>
    </row>
    <row r="340" spans="1:4" x14ac:dyDescent="0.25">
      <c r="A340" s="5">
        <v>339</v>
      </c>
      <c r="B340" t="s">
        <v>2880</v>
      </c>
      <c r="C340" t="s">
        <v>3493</v>
      </c>
      <c r="D340" t="s">
        <v>3202</v>
      </c>
    </row>
    <row r="341" spans="1:4" x14ac:dyDescent="0.25">
      <c r="A341" s="5">
        <v>340</v>
      </c>
      <c r="B341" t="s">
        <v>2881</v>
      </c>
      <c r="C341" t="s">
        <v>3494</v>
      </c>
      <c r="D341" t="s">
        <v>3203</v>
      </c>
    </row>
    <row r="342" spans="1:4" x14ac:dyDescent="0.25">
      <c r="A342" s="5">
        <v>341</v>
      </c>
      <c r="B342" t="s">
        <v>3531</v>
      </c>
      <c r="C342" t="s">
        <v>3544</v>
      </c>
      <c r="D342" t="s">
        <v>3560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3204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3205</v>
      </c>
    </row>
    <row r="345" spans="1:4" x14ac:dyDescent="0.25">
      <c r="A345" s="5">
        <v>344</v>
      </c>
      <c r="B345" t="s">
        <v>2882</v>
      </c>
      <c r="C345" t="s">
        <v>748</v>
      </c>
      <c r="D345" t="s">
        <v>3206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3207</v>
      </c>
    </row>
    <row r="347" spans="1:4" x14ac:dyDescent="0.25">
      <c r="A347" s="5">
        <v>346</v>
      </c>
      <c r="B347" t="s">
        <v>1364</v>
      </c>
      <c r="C347" t="s">
        <v>4192</v>
      </c>
      <c r="D347" t="s">
        <v>4140</v>
      </c>
    </row>
    <row r="348" spans="1:4" x14ac:dyDescent="0.25">
      <c r="A348" s="5">
        <v>347</v>
      </c>
      <c r="B348" t="s">
        <v>2883</v>
      </c>
      <c r="C348" t="s">
        <v>777</v>
      </c>
      <c r="D348" t="s">
        <v>3209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3210</v>
      </c>
    </row>
    <row r="350" spans="1:4" x14ac:dyDescent="0.25">
      <c r="A350" s="5">
        <v>349</v>
      </c>
      <c r="B350" t="s">
        <v>2687</v>
      </c>
      <c r="C350" t="s">
        <v>3495</v>
      </c>
      <c r="D350" t="s">
        <v>3211</v>
      </c>
    </row>
    <row r="351" spans="1:4" x14ac:dyDescent="0.25">
      <c r="A351" s="5">
        <v>350</v>
      </c>
      <c r="B351" t="s">
        <v>2688</v>
      </c>
      <c r="C351" t="s">
        <v>3496</v>
      </c>
      <c r="D351" t="s">
        <v>3212</v>
      </c>
    </row>
    <row r="352" spans="1:4" x14ac:dyDescent="0.25">
      <c r="A352" s="5">
        <v>351</v>
      </c>
      <c r="B352" t="s">
        <v>2689</v>
      </c>
      <c r="C352" t="s">
        <v>3497</v>
      </c>
      <c r="D352" t="s">
        <v>3213</v>
      </c>
    </row>
    <row r="353" spans="1:4" x14ac:dyDescent="0.25">
      <c r="A353" s="5">
        <v>352</v>
      </c>
      <c r="B353" t="s">
        <v>2690</v>
      </c>
      <c r="C353" t="s">
        <v>3498</v>
      </c>
      <c r="D353" t="s">
        <v>3214</v>
      </c>
    </row>
    <row r="354" spans="1:4" x14ac:dyDescent="0.25">
      <c r="A354" s="5">
        <v>353</v>
      </c>
      <c r="B354" t="s">
        <v>2691</v>
      </c>
      <c r="C354" t="s">
        <v>3499</v>
      </c>
      <c r="D354" t="s">
        <v>3215</v>
      </c>
    </row>
    <row r="355" spans="1:4" x14ac:dyDescent="0.25">
      <c r="A355" s="5">
        <v>354</v>
      </c>
      <c r="B355" t="s">
        <v>2706</v>
      </c>
      <c r="C355" t="s">
        <v>3500</v>
      </c>
      <c r="D355" t="s">
        <v>3216</v>
      </c>
    </row>
    <row r="356" spans="1:4" x14ac:dyDescent="0.25">
      <c r="A356" s="5">
        <v>355</v>
      </c>
      <c r="B356" t="s">
        <v>2693</v>
      </c>
      <c r="C356" t="s">
        <v>3501</v>
      </c>
      <c r="D356" t="s">
        <v>3217</v>
      </c>
    </row>
    <row r="357" spans="1:4" x14ac:dyDescent="0.25">
      <c r="A357" s="5">
        <v>356</v>
      </c>
      <c r="B357" t="s">
        <v>2694</v>
      </c>
      <c r="C357" t="s">
        <v>3502</v>
      </c>
      <c r="D357" t="s">
        <v>3218</v>
      </c>
    </row>
    <row r="358" spans="1:4" x14ac:dyDescent="0.25">
      <c r="A358" s="5">
        <v>357</v>
      </c>
      <c r="B358" t="s">
        <v>2695</v>
      </c>
      <c r="C358" t="s">
        <v>3503</v>
      </c>
      <c r="D358" t="s">
        <v>3219</v>
      </c>
    </row>
    <row r="359" spans="1:4" x14ac:dyDescent="0.25">
      <c r="A359" s="5">
        <v>358</v>
      </c>
      <c r="B359" t="s">
        <v>2696</v>
      </c>
      <c r="C359" t="s">
        <v>3504</v>
      </c>
      <c r="D359" t="s">
        <v>3220</v>
      </c>
    </row>
    <row r="360" spans="1:4" x14ac:dyDescent="0.25">
      <c r="A360" s="5">
        <v>359</v>
      </c>
      <c r="B360" t="s">
        <v>2697</v>
      </c>
      <c r="C360" t="s">
        <v>3505</v>
      </c>
      <c r="D360" t="s">
        <v>3221</v>
      </c>
    </row>
    <row r="361" spans="1:4" x14ac:dyDescent="0.25">
      <c r="A361" s="5">
        <v>360</v>
      </c>
      <c r="B361" t="s">
        <v>2884</v>
      </c>
      <c r="C361" t="s">
        <v>3506</v>
      </c>
      <c r="D361" t="s">
        <v>3222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3223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3224</v>
      </c>
    </row>
    <row r="364" spans="1:4" x14ac:dyDescent="0.25">
      <c r="A364" s="5">
        <v>363</v>
      </c>
      <c r="B364" t="s">
        <v>2733</v>
      </c>
      <c r="C364" t="s">
        <v>3507</v>
      </c>
      <c r="D364" t="s">
        <v>3225</v>
      </c>
    </row>
    <row r="365" spans="1:4" x14ac:dyDescent="0.25">
      <c r="A365" s="5">
        <v>364</v>
      </c>
      <c r="B365" t="s">
        <v>831</v>
      </c>
      <c r="C365" t="s">
        <v>4193</v>
      </c>
      <c r="D365" t="s">
        <v>4141</v>
      </c>
    </row>
    <row r="366" spans="1:4" x14ac:dyDescent="0.25">
      <c r="A366" s="5">
        <v>365</v>
      </c>
      <c r="B366" t="s">
        <v>2701</v>
      </c>
      <c r="C366" t="s">
        <v>3508</v>
      </c>
      <c r="D366" t="s">
        <v>3227</v>
      </c>
    </row>
    <row r="367" spans="1:4" x14ac:dyDescent="0.25">
      <c r="A367" s="5">
        <v>366</v>
      </c>
      <c r="B367" t="s">
        <v>2702</v>
      </c>
      <c r="C367" t="s">
        <v>785</v>
      </c>
      <c r="D367" t="s">
        <v>3228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3229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3230</v>
      </c>
    </row>
    <row r="370" spans="1:4" x14ac:dyDescent="0.25">
      <c r="A370" s="5">
        <v>369</v>
      </c>
      <c r="B370" t="s">
        <v>2703</v>
      </c>
      <c r="C370" t="s">
        <v>3509</v>
      </c>
      <c r="D370" t="s">
        <v>3231</v>
      </c>
    </row>
    <row r="371" spans="1:4" x14ac:dyDescent="0.25">
      <c r="A371" s="5">
        <v>370</v>
      </c>
      <c r="B371" t="s">
        <v>2734</v>
      </c>
      <c r="C371" t="s">
        <v>3510</v>
      </c>
      <c r="D371" t="s">
        <v>3232</v>
      </c>
    </row>
    <row r="372" spans="1:4" x14ac:dyDescent="0.25">
      <c r="A372" s="5">
        <v>371</v>
      </c>
      <c r="B372" t="s">
        <v>2853</v>
      </c>
      <c r="C372" t="s">
        <v>3511</v>
      </c>
      <c r="D372" t="s">
        <v>3233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3234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3235</v>
      </c>
    </row>
    <row r="375" spans="1:4" x14ac:dyDescent="0.25">
      <c r="A375" s="5">
        <v>374</v>
      </c>
      <c r="B375" t="s">
        <v>2854</v>
      </c>
      <c r="C375" t="s">
        <v>3512</v>
      </c>
      <c r="D375" t="s">
        <v>3236</v>
      </c>
    </row>
    <row r="376" spans="1:4" x14ac:dyDescent="0.25">
      <c r="A376" s="5">
        <v>375</v>
      </c>
      <c r="B376" t="s">
        <v>2855</v>
      </c>
      <c r="C376" t="s">
        <v>3513</v>
      </c>
      <c r="D376" t="s">
        <v>3237</v>
      </c>
    </row>
    <row r="377" spans="1:4" x14ac:dyDescent="0.25">
      <c r="A377" s="5">
        <v>376</v>
      </c>
      <c r="B377" t="s">
        <v>2856</v>
      </c>
      <c r="C377" t="s">
        <v>3514</v>
      </c>
      <c r="D377" t="s">
        <v>3238</v>
      </c>
    </row>
    <row r="378" spans="1:4" x14ac:dyDescent="0.25">
      <c r="A378" s="5">
        <v>377</v>
      </c>
      <c r="B378" t="s">
        <v>2857</v>
      </c>
      <c r="C378" t="s">
        <v>3515</v>
      </c>
      <c r="D378" t="s">
        <v>3239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3240</v>
      </c>
    </row>
    <row r="380" spans="1:4" x14ac:dyDescent="0.25">
      <c r="A380" s="5">
        <v>379</v>
      </c>
      <c r="B380" t="s">
        <v>2858</v>
      </c>
      <c r="C380" t="s">
        <v>4194</v>
      </c>
      <c r="D380" t="s">
        <v>4142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3241</v>
      </c>
    </row>
    <row r="382" spans="1:4" x14ac:dyDescent="0.25">
      <c r="A382" s="5">
        <v>381</v>
      </c>
      <c r="B382" t="s">
        <v>4169</v>
      </c>
      <c r="C382" t="s">
        <v>4195</v>
      </c>
      <c r="D382" t="s">
        <v>4143</v>
      </c>
    </row>
    <row r="383" spans="1:4" x14ac:dyDescent="0.25">
      <c r="A383" s="5">
        <v>382</v>
      </c>
      <c r="B383" t="s">
        <v>4170</v>
      </c>
      <c r="C383" t="s">
        <v>4196</v>
      </c>
      <c r="D383" t="s">
        <v>4144</v>
      </c>
    </row>
    <row r="384" spans="1:4" x14ac:dyDescent="0.25">
      <c r="A384" s="5">
        <v>383</v>
      </c>
      <c r="B384" t="s">
        <v>4171</v>
      </c>
      <c r="C384" t="s">
        <v>4197</v>
      </c>
      <c r="D384" t="s">
        <v>4145</v>
      </c>
    </row>
    <row r="385" spans="1:4" x14ac:dyDescent="0.25">
      <c r="A385" s="5">
        <v>384</v>
      </c>
      <c r="B385" t="s">
        <v>4172</v>
      </c>
      <c r="C385" t="s">
        <v>4198</v>
      </c>
      <c r="D385" t="s">
        <v>4146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4173</v>
      </c>
      <c r="C387" t="s">
        <v>4199</v>
      </c>
      <c r="D387" t="s">
        <v>4147</v>
      </c>
    </row>
    <row r="388" spans="1:4" x14ac:dyDescent="0.25">
      <c r="A388" s="5">
        <v>387</v>
      </c>
      <c r="B388" t="s">
        <v>4174</v>
      </c>
      <c r="C388" t="s">
        <v>4200</v>
      </c>
      <c r="D388" t="s">
        <v>4148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3242</v>
      </c>
    </row>
    <row r="390" spans="1:4" x14ac:dyDescent="0.25">
      <c r="A390" s="5">
        <v>389</v>
      </c>
      <c r="B390" t="s">
        <v>2859</v>
      </c>
      <c r="C390" t="s">
        <v>3516</v>
      </c>
      <c r="D390" t="s">
        <v>3243</v>
      </c>
    </row>
    <row r="391" spans="1:4" x14ac:dyDescent="0.25">
      <c r="A391" s="5">
        <v>390</v>
      </c>
      <c r="B391" t="s">
        <v>2651</v>
      </c>
      <c r="C391" t="s">
        <v>3517</v>
      </c>
      <c r="D391" t="s">
        <v>3244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3245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3246</v>
      </c>
    </row>
    <row r="397" spans="1:4" x14ac:dyDescent="0.25">
      <c r="A397" s="5">
        <v>396</v>
      </c>
      <c r="B397" t="s">
        <v>4119</v>
      </c>
      <c r="C397" t="s">
        <v>4201</v>
      </c>
      <c r="D397" t="s">
        <v>4149</v>
      </c>
    </row>
    <row r="398" spans="1:4" x14ac:dyDescent="0.25">
      <c r="A398" s="5">
        <v>397</v>
      </c>
      <c r="B398" t="s">
        <v>4175</v>
      </c>
      <c r="C398" t="s">
        <v>4202</v>
      </c>
      <c r="D398" t="s">
        <v>4150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2545</v>
      </c>
      <c r="C400" t="s">
        <v>4203</v>
      </c>
      <c r="D400" t="s">
        <v>4151</v>
      </c>
    </row>
    <row r="401" spans="1:4" x14ac:dyDescent="0.25">
      <c r="A401" s="5">
        <v>400</v>
      </c>
      <c r="B401" t="s">
        <v>4120</v>
      </c>
      <c r="C401" t="s">
        <v>4204</v>
      </c>
      <c r="D401" t="s">
        <v>4152</v>
      </c>
    </row>
    <row r="402" spans="1:4" x14ac:dyDescent="0.25">
      <c r="A402" s="5">
        <v>401</v>
      </c>
      <c r="B402" t="s">
        <v>4121</v>
      </c>
      <c r="C402" t="s">
        <v>4205</v>
      </c>
      <c r="D402" t="s">
        <v>4153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F23" sqref="F2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  <c r="H1" s="1" t="s">
        <v>2455</v>
      </c>
    </row>
    <row r="2" spans="1:8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  <c r="H3">
        <v>21</v>
      </c>
    </row>
    <row r="4" spans="1:8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4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1387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1388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2019-05-14T02:26:21Z</dcterms:modified>
</cp:coreProperties>
</file>