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ools\TESO\Sets\"/>
    </mc:Choice>
  </mc:AlternateContent>
  <bookViews>
    <workbookView xWindow="0" yWindow="0" windowWidth="21570" windowHeight="9255"/>
  </bookViews>
  <sheets>
    <sheet name="Sets data" sheetId="4" r:id="rId1"/>
    <sheet name="ESO Dungeon constants" sheetId="5" r:id="rId2"/>
    <sheet name="ESO zone constants" sheetId="7" r:id="rId3"/>
    <sheet name="ESO wayshrine node constants" sheetId="8" r:id="rId4"/>
    <sheet name="LibSets constants" sheetId="2" r:id="rId5"/>
  </sheets>
  <definedNames>
    <definedName name="_xlnm._FilterDatabase" localSheetId="1" hidden="1">'ESO Dungeon constants'!$A$2:$H$2</definedName>
    <definedName name="_xlnm._FilterDatabase" localSheetId="2" hidden="1">'ESO zone constants'!$A$2:$I$718</definedName>
    <definedName name="_xlnm._FilterDatabase" localSheetId="4" hidden="1">'LibSets constants'!$M$1:$M$138</definedName>
    <definedName name="_xlnm._FilterDatabase" localSheetId="0" hidden="1">'Sets data'!$A$1:$AC$409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" i="4" l="1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Y110" i="4"/>
  <c r="Y111" i="4"/>
  <c r="Y112" i="4"/>
  <c r="Y113" i="4"/>
  <c r="Y114" i="4"/>
  <c r="Y115" i="4"/>
  <c r="Y116" i="4"/>
  <c r="Y117" i="4"/>
  <c r="Y118" i="4"/>
  <c r="Y119" i="4"/>
  <c r="Y120" i="4"/>
  <c r="Y121" i="4"/>
  <c r="Y122" i="4"/>
  <c r="Y123" i="4"/>
  <c r="Y124" i="4"/>
  <c r="Y125" i="4"/>
  <c r="Y126" i="4"/>
  <c r="Y127" i="4"/>
  <c r="Y128" i="4"/>
  <c r="Y129" i="4"/>
  <c r="Y130" i="4"/>
  <c r="Y131" i="4"/>
  <c r="Y132" i="4"/>
  <c r="Y133" i="4"/>
  <c r="Y134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67" i="4"/>
  <c r="Y168" i="4"/>
  <c r="Y169" i="4"/>
  <c r="Y170" i="4"/>
  <c r="Y171" i="4"/>
  <c r="Y172" i="4"/>
  <c r="Y173" i="4"/>
  <c r="Y174" i="4"/>
  <c r="Y175" i="4"/>
  <c r="Y176" i="4"/>
  <c r="Y177" i="4"/>
  <c r="Y178" i="4"/>
  <c r="Y179" i="4"/>
  <c r="Y180" i="4"/>
  <c r="Y181" i="4"/>
  <c r="Y182" i="4"/>
  <c r="Y183" i="4"/>
  <c r="Y184" i="4"/>
  <c r="Y185" i="4"/>
  <c r="Y186" i="4"/>
  <c r="Y187" i="4"/>
  <c r="Y188" i="4"/>
  <c r="Y189" i="4"/>
  <c r="Y190" i="4"/>
  <c r="Y191" i="4"/>
  <c r="Y192" i="4"/>
  <c r="Y193" i="4"/>
  <c r="Y194" i="4"/>
  <c r="Y195" i="4"/>
  <c r="Y196" i="4"/>
  <c r="Y197" i="4"/>
  <c r="Y198" i="4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2" i="4"/>
  <c r="T422" i="4"/>
  <c r="T421" i="4"/>
  <c r="T420" i="4"/>
  <c r="T419" i="4"/>
  <c r="T418" i="4"/>
  <c r="T417" i="4"/>
  <c r="T416" i="4"/>
  <c r="T415" i="4"/>
  <c r="T414" i="4"/>
  <c r="T413" i="4"/>
  <c r="T412" i="4"/>
  <c r="T411" i="4"/>
  <c r="T410" i="4"/>
  <c r="T409" i="4"/>
  <c r="T408" i="4"/>
  <c r="T407" i="4"/>
  <c r="T406" i="4"/>
  <c r="T405" i="4"/>
  <c r="T404" i="4"/>
  <c r="T403" i="4"/>
  <c r="T402" i="4"/>
  <c r="T401" i="4"/>
  <c r="T400" i="4"/>
  <c r="T399" i="4"/>
  <c r="T398" i="4"/>
  <c r="T397" i="4"/>
  <c r="T396" i="4"/>
  <c r="T395" i="4"/>
  <c r="T394" i="4"/>
  <c r="T393" i="4"/>
  <c r="T392" i="4"/>
  <c r="T391" i="4"/>
  <c r="T390" i="4"/>
  <c r="T389" i="4"/>
  <c r="T388" i="4"/>
  <c r="T387" i="4"/>
  <c r="T386" i="4"/>
  <c r="T385" i="4"/>
  <c r="T384" i="4"/>
  <c r="T383" i="4"/>
  <c r="T382" i="4"/>
  <c r="T381" i="4"/>
  <c r="T380" i="4"/>
  <c r="T379" i="4"/>
  <c r="T378" i="4"/>
  <c r="T377" i="4"/>
  <c r="T376" i="4"/>
  <c r="T375" i="4"/>
  <c r="T374" i="4"/>
  <c r="T373" i="4"/>
  <c r="T372" i="4"/>
  <c r="T371" i="4"/>
  <c r="T370" i="4"/>
  <c r="T369" i="4"/>
  <c r="T368" i="4"/>
  <c r="T367" i="4"/>
  <c r="T366" i="4"/>
  <c r="T365" i="4"/>
  <c r="T364" i="4"/>
  <c r="T363" i="4"/>
  <c r="T362" i="4"/>
  <c r="T361" i="4"/>
  <c r="T360" i="4"/>
  <c r="T359" i="4"/>
  <c r="T358" i="4"/>
  <c r="T357" i="4"/>
  <c r="T356" i="4"/>
  <c r="T355" i="4"/>
  <c r="T354" i="4"/>
  <c r="T353" i="4"/>
  <c r="T352" i="4"/>
  <c r="T351" i="4"/>
  <c r="T350" i="4"/>
  <c r="T349" i="4"/>
  <c r="T348" i="4"/>
  <c r="T347" i="4"/>
  <c r="T346" i="4"/>
  <c r="T345" i="4"/>
  <c r="T344" i="4"/>
  <c r="T343" i="4"/>
  <c r="T342" i="4"/>
  <c r="T341" i="4"/>
  <c r="T340" i="4"/>
  <c r="T339" i="4"/>
  <c r="T312" i="4"/>
  <c r="T311" i="4"/>
  <c r="T310" i="4"/>
  <c r="T309" i="4"/>
  <c r="T308" i="4"/>
  <c r="T307" i="4"/>
  <c r="T306" i="4"/>
  <c r="T305" i="4"/>
  <c r="T304" i="4"/>
  <c r="T303" i="4"/>
  <c r="T302" i="4"/>
  <c r="T301" i="4"/>
  <c r="T300" i="4"/>
  <c r="T299" i="4"/>
  <c r="T298" i="4"/>
  <c r="T297" i="4"/>
  <c r="T296" i="4"/>
  <c r="T295" i="4"/>
  <c r="T294" i="4"/>
  <c r="T293" i="4"/>
  <c r="T292" i="4"/>
  <c r="T291" i="4"/>
  <c r="T290" i="4"/>
  <c r="T289" i="4"/>
  <c r="T288" i="4"/>
  <c r="T287" i="4"/>
  <c r="T286" i="4"/>
  <c r="T285" i="4"/>
  <c r="T284" i="4"/>
  <c r="T283" i="4"/>
  <c r="T282" i="4"/>
  <c r="T281" i="4"/>
  <c r="T280" i="4"/>
  <c r="T279" i="4"/>
  <c r="T278" i="4"/>
  <c r="T277" i="4"/>
  <c r="T276" i="4"/>
  <c r="T275" i="4"/>
  <c r="T274" i="4"/>
  <c r="T273" i="4"/>
  <c r="T272" i="4"/>
  <c r="T271" i="4"/>
  <c r="T270" i="4"/>
  <c r="T269" i="4"/>
  <c r="T268" i="4"/>
  <c r="T267" i="4"/>
  <c r="T266" i="4"/>
  <c r="T265" i="4"/>
  <c r="T264" i="4"/>
  <c r="T263" i="4"/>
  <c r="T262" i="4"/>
  <c r="T261" i="4"/>
  <c r="T260" i="4"/>
  <c r="T259" i="4"/>
  <c r="T258" i="4"/>
  <c r="T257" i="4"/>
  <c r="T256" i="4"/>
  <c r="T255" i="4"/>
  <c r="T254" i="4"/>
  <c r="T253" i="4"/>
  <c r="T252" i="4"/>
  <c r="T251" i="4"/>
  <c r="T250" i="4"/>
  <c r="T249" i="4"/>
  <c r="T248" i="4"/>
  <c r="T247" i="4"/>
  <c r="T246" i="4"/>
  <c r="T245" i="4"/>
  <c r="T244" i="4"/>
  <c r="T243" i="4"/>
  <c r="T242" i="4"/>
  <c r="T241" i="4"/>
  <c r="T240" i="4"/>
  <c r="T239" i="4"/>
  <c r="T238" i="4"/>
  <c r="T237" i="4"/>
  <c r="T236" i="4"/>
  <c r="T235" i="4"/>
  <c r="T234" i="4"/>
  <c r="T233" i="4"/>
  <c r="T232" i="4"/>
  <c r="T231" i="4"/>
  <c r="T230" i="4"/>
  <c r="T229" i="4"/>
  <c r="T228" i="4"/>
  <c r="T227" i="4"/>
  <c r="T226" i="4"/>
  <c r="T225" i="4"/>
  <c r="T224" i="4"/>
  <c r="T223" i="4"/>
  <c r="T222" i="4"/>
  <c r="T221" i="4"/>
  <c r="T220" i="4"/>
  <c r="T219" i="4"/>
  <c r="T218" i="4"/>
  <c r="T217" i="4"/>
  <c r="T216" i="4"/>
  <c r="T215" i="4"/>
  <c r="T214" i="4"/>
  <c r="T213" i="4"/>
  <c r="T212" i="4"/>
  <c r="T211" i="4"/>
  <c r="T210" i="4"/>
  <c r="T209" i="4"/>
  <c r="T208" i="4"/>
  <c r="T207" i="4"/>
  <c r="T206" i="4"/>
  <c r="T205" i="4"/>
  <c r="T204" i="4"/>
  <c r="T203" i="4"/>
  <c r="T202" i="4"/>
  <c r="T201" i="4"/>
  <c r="T200" i="4"/>
  <c r="T199" i="4"/>
  <c r="T198" i="4"/>
  <c r="T197" i="4"/>
  <c r="T196" i="4"/>
  <c r="T195" i="4"/>
  <c r="T194" i="4"/>
  <c r="T193" i="4"/>
  <c r="T192" i="4"/>
  <c r="T191" i="4"/>
  <c r="T190" i="4"/>
  <c r="T189" i="4"/>
  <c r="T188" i="4"/>
  <c r="T187" i="4"/>
  <c r="T186" i="4"/>
  <c r="T185" i="4"/>
  <c r="T184" i="4"/>
  <c r="T183" i="4"/>
  <c r="T182" i="4"/>
  <c r="T181" i="4"/>
  <c r="T180" i="4"/>
  <c r="T179" i="4"/>
  <c r="T178" i="4"/>
  <c r="T177" i="4"/>
  <c r="T176" i="4"/>
  <c r="T175" i="4"/>
  <c r="T174" i="4"/>
  <c r="T173" i="4"/>
  <c r="T172" i="4"/>
  <c r="T171" i="4"/>
  <c r="T170" i="4"/>
  <c r="T169" i="4"/>
  <c r="T168" i="4"/>
  <c r="T167" i="4"/>
  <c r="T166" i="4"/>
  <c r="T165" i="4"/>
  <c r="T164" i="4"/>
  <c r="T163" i="4"/>
  <c r="T162" i="4"/>
  <c r="T161" i="4"/>
  <c r="T160" i="4"/>
  <c r="T159" i="4"/>
  <c r="T158" i="4"/>
  <c r="T157" i="4"/>
  <c r="T156" i="4"/>
  <c r="T155" i="4"/>
  <c r="T154" i="4"/>
  <c r="T153" i="4"/>
  <c r="T152" i="4"/>
  <c r="T151" i="4"/>
  <c r="T150" i="4"/>
  <c r="T149" i="4"/>
  <c r="T148" i="4"/>
  <c r="T147" i="4"/>
  <c r="T146" i="4"/>
  <c r="T145" i="4"/>
  <c r="T144" i="4"/>
  <c r="T143" i="4"/>
  <c r="T142" i="4"/>
  <c r="T141" i="4"/>
  <c r="T140" i="4"/>
  <c r="T139" i="4"/>
  <c r="T138" i="4"/>
  <c r="T137" i="4"/>
  <c r="T136" i="4"/>
  <c r="T135" i="4"/>
  <c r="T134" i="4"/>
  <c r="T133" i="4"/>
  <c r="T132" i="4"/>
  <c r="T131" i="4"/>
  <c r="T130" i="4"/>
  <c r="T129" i="4"/>
  <c r="T128" i="4"/>
  <c r="T127" i="4"/>
  <c r="T126" i="4"/>
  <c r="T125" i="4"/>
  <c r="T124" i="4"/>
  <c r="T123" i="4"/>
  <c r="T122" i="4"/>
  <c r="T121" i="4"/>
  <c r="T120" i="4"/>
  <c r="T119" i="4"/>
  <c r="T118" i="4"/>
  <c r="T117" i="4"/>
  <c r="T116" i="4"/>
  <c r="T115" i="4"/>
  <c r="T114" i="4"/>
  <c r="T113" i="4"/>
  <c r="T112" i="4"/>
  <c r="T111" i="4"/>
  <c r="T110" i="4"/>
  <c r="T109" i="4"/>
  <c r="T108" i="4"/>
  <c r="T107" i="4"/>
  <c r="T106" i="4"/>
  <c r="T105" i="4"/>
  <c r="T104" i="4"/>
  <c r="T103" i="4"/>
  <c r="T102" i="4"/>
  <c r="T101" i="4"/>
  <c r="T100" i="4"/>
  <c r="T99" i="4"/>
  <c r="T98" i="4"/>
  <c r="T97" i="4"/>
  <c r="T96" i="4"/>
  <c r="T95" i="4"/>
  <c r="T94" i="4"/>
  <c r="T93" i="4"/>
  <c r="T92" i="4"/>
  <c r="T91" i="4"/>
  <c r="T90" i="4"/>
  <c r="T89" i="4"/>
  <c r="T88" i="4"/>
  <c r="T87" i="4"/>
  <c r="T86" i="4"/>
  <c r="T85" i="4"/>
  <c r="T84" i="4"/>
  <c r="T83" i="4"/>
  <c r="T82" i="4"/>
  <c r="T81" i="4"/>
  <c r="T80" i="4"/>
  <c r="T79" i="4"/>
  <c r="T78" i="4"/>
  <c r="T77" i="4"/>
  <c r="T76" i="4"/>
  <c r="T75" i="4"/>
  <c r="T74" i="4"/>
  <c r="T73" i="4"/>
  <c r="T72" i="4"/>
  <c r="T71" i="4"/>
  <c r="T70" i="4"/>
  <c r="T69" i="4"/>
  <c r="T68" i="4"/>
  <c r="T67" i="4"/>
  <c r="T66" i="4"/>
  <c r="T65" i="4"/>
  <c r="T64" i="4"/>
  <c r="T63" i="4"/>
  <c r="T62" i="4"/>
  <c r="T61" i="4"/>
  <c r="T60" i="4"/>
  <c r="T59" i="4"/>
  <c r="T58" i="4"/>
  <c r="T57" i="4"/>
  <c r="T56" i="4"/>
  <c r="T55" i="4"/>
  <c r="T54" i="4"/>
  <c r="T53" i="4"/>
  <c r="T52" i="4"/>
  <c r="T51" i="4"/>
  <c r="T50" i="4"/>
  <c r="T49" i="4"/>
  <c r="T48" i="4"/>
  <c r="T47" i="4"/>
  <c r="T46" i="4"/>
  <c r="T45" i="4"/>
  <c r="T44" i="4"/>
  <c r="T43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3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T3" i="4"/>
  <c r="T2" i="4"/>
  <c r="U2" i="4"/>
  <c r="U3" i="4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Z188" i="4" s="1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U248" i="4"/>
  <c r="U249" i="4"/>
  <c r="U250" i="4"/>
  <c r="U251" i="4"/>
  <c r="U252" i="4"/>
  <c r="U253" i="4"/>
  <c r="U254" i="4"/>
  <c r="U255" i="4"/>
  <c r="U256" i="4"/>
  <c r="U257" i="4"/>
  <c r="U258" i="4"/>
  <c r="U259" i="4"/>
  <c r="U260" i="4"/>
  <c r="U261" i="4"/>
  <c r="U262" i="4"/>
  <c r="U263" i="4"/>
  <c r="U264" i="4"/>
  <c r="U265" i="4"/>
  <c r="U266" i="4"/>
  <c r="U267" i="4"/>
  <c r="U268" i="4"/>
  <c r="U269" i="4"/>
  <c r="U270" i="4"/>
  <c r="U271" i="4"/>
  <c r="U272" i="4"/>
  <c r="U273" i="4"/>
  <c r="U274" i="4"/>
  <c r="U275" i="4"/>
  <c r="U276" i="4"/>
  <c r="U277" i="4"/>
  <c r="U278" i="4"/>
  <c r="U279" i="4"/>
  <c r="U280" i="4"/>
  <c r="U281" i="4"/>
  <c r="U282" i="4"/>
  <c r="U283" i="4"/>
  <c r="U284" i="4"/>
  <c r="U285" i="4"/>
  <c r="U286" i="4"/>
  <c r="U287" i="4"/>
  <c r="U288" i="4"/>
  <c r="U289" i="4"/>
  <c r="U290" i="4"/>
  <c r="U291" i="4"/>
  <c r="U292" i="4"/>
  <c r="U293" i="4"/>
  <c r="U294" i="4"/>
  <c r="U295" i="4"/>
  <c r="U296" i="4"/>
  <c r="U297" i="4"/>
  <c r="U298" i="4"/>
  <c r="U299" i="4"/>
  <c r="U300" i="4"/>
  <c r="U301" i="4"/>
  <c r="U302" i="4"/>
  <c r="U303" i="4"/>
  <c r="U304" i="4"/>
  <c r="U305" i="4"/>
  <c r="U306" i="4"/>
  <c r="U307" i="4"/>
  <c r="U308" i="4"/>
  <c r="U309" i="4"/>
  <c r="U310" i="4"/>
  <c r="U311" i="4"/>
  <c r="U312" i="4"/>
  <c r="U313" i="4"/>
  <c r="U314" i="4"/>
  <c r="U315" i="4"/>
  <c r="U316" i="4"/>
  <c r="U317" i="4"/>
  <c r="U318" i="4"/>
  <c r="U319" i="4"/>
  <c r="U320" i="4"/>
  <c r="U321" i="4"/>
  <c r="U322" i="4"/>
  <c r="U323" i="4"/>
  <c r="U324" i="4"/>
  <c r="U325" i="4"/>
  <c r="U326" i="4"/>
  <c r="U327" i="4"/>
  <c r="U328" i="4"/>
  <c r="U329" i="4"/>
  <c r="U330" i="4"/>
  <c r="U331" i="4"/>
  <c r="U332" i="4"/>
  <c r="U333" i="4"/>
  <c r="U334" i="4"/>
  <c r="U335" i="4"/>
  <c r="U336" i="4"/>
  <c r="U337" i="4"/>
  <c r="U338" i="4"/>
  <c r="U339" i="4"/>
  <c r="U340" i="4"/>
  <c r="U341" i="4"/>
  <c r="U342" i="4"/>
  <c r="U343" i="4"/>
  <c r="U344" i="4"/>
  <c r="U345" i="4"/>
  <c r="U346" i="4"/>
  <c r="U347" i="4"/>
  <c r="U348" i="4"/>
  <c r="U349" i="4"/>
  <c r="U350" i="4"/>
  <c r="U351" i="4"/>
  <c r="U352" i="4"/>
  <c r="U353" i="4"/>
  <c r="U354" i="4"/>
  <c r="U355" i="4"/>
  <c r="U356" i="4"/>
  <c r="U357" i="4"/>
  <c r="U358" i="4"/>
  <c r="U359" i="4"/>
  <c r="U360" i="4"/>
  <c r="U361" i="4"/>
  <c r="U362" i="4"/>
  <c r="U363" i="4"/>
  <c r="U364" i="4"/>
  <c r="U365" i="4"/>
  <c r="U366" i="4"/>
  <c r="U367" i="4"/>
  <c r="U368" i="4"/>
  <c r="U369" i="4"/>
  <c r="U370" i="4"/>
  <c r="U371" i="4"/>
  <c r="U372" i="4"/>
  <c r="U373" i="4"/>
  <c r="U374" i="4"/>
  <c r="U375" i="4"/>
  <c r="U376" i="4"/>
  <c r="U377" i="4"/>
  <c r="U378" i="4"/>
  <c r="U379" i="4"/>
  <c r="U380" i="4"/>
  <c r="U381" i="4"/>
  <c r="U382" i="4"/>
  <c r="U383" i="4"/>
  <c r="U384" i="4"/>
  <c r="U385" i="4"/>
  <c r="U386" i="4"/>
  <c r="U387" i="4"/>
  <c r="U388" i="4"/>
  <c r="U389" i="4"/>
  <c r="U390" i="4"/>
  <c r="U391" i="4"/>
  <c r="U392" i="4"/>
  <c r="U393" i="4"/>
  <c r="U394" i="4"/>
  <c r="U395" i="4"/>
  <c r="U396" i="4"/>
  <c r="U397" i="4"/>
  <c r="U398" i="4"/>
  <c r="U399" i="4"/>
  <c r="U400" i="4"/>
  <c r="U401" i="4"/>
  <c r="U402" i="4"/>
  <c r="U403" i="4"/>
  <c r="U404" i="4"/>
  <c r="U405" i="4"/>
  <c r="U406" i="4"/>
  <c r="U407" i="4"/>
  <c r="U408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Z126" i="4" s="1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Z222" i="4" s="1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248" i="4"/>
  <c r="W249" i="4"/>
  <c r="W250" i="4"/>
  <c r="W251" i="4"/>
  <c r="W252" i="4"/>
  <c r="W253" i="4"/>
  <c r="W254" i="4"/>
  <c r="W255" i="4"/>
  <c r="W256" i="4"/>
  <c r="W257" i="4"/>
  <c r="W258" i="4"/>
  <c r="W259" i="4"/>
  <c r="W260" i="4"/>
  <c r="W261" i="4"/>
  <c r="W262" i="4"/>
  <c r="W263" i="4"/>
  <c r="W264" i="4"/>
  <c r="W265" i="4"/>
  <c r="W266" i="4"/>
  <c r="W267" i="4"/>
  <c r="W268" i="4"/>
  <c r="W269" i="4"/>
  <c r="W270" i="4"/>
  <c r="W271" i="4"/>
  <c r="W272" i="4"/>
  <c r="W273" i="4"/>
  <c r="W274" i="4"/>
  <c r="W275" i="4"/>
  <c r="W276" i="4"/>
  <c r="W277" i="4"/>
  <c r="W278" i="4"/>
  <c r="W279" i="4"/>
  <c r="W280" i="4"/>
  <c r="W281" i="4"/>
  <c r="W282" i="4"/>
  <c r="W283" i="4"/>
  <c r="W284" i="4"/>
  <c r="W285" i="4"/>
  <c r="W286" i="4"/>
  <c r="W287" i="4"/>
  <c r="W288" i="4"/>
  <c r="W289" i="4"/>
  <c r="W290" i="4"/>
  <c r="W291" i="4"/>
  <c r="W292" i="4"/>
  <c r="W293" i="4"/>
  <c r="W294" i="4"/>
  <c r="W295" i="4"/>
  <c r="W296" i="4"/>
  <c r="W297" i="4"/>
  <c r="W298" i="4"/>
  <c r="W299" i="4"/>
  <c r="W300" i="4"/>
  <c r="W301" i="4"/>
  <c r="W302" i="4"/>
  <c r="W303" i="4"/>
  <c r="W304" i="4"/>
  <c r="W305" i="4"/>
  <c r="W306" i="4"/>
  <c r="W307" i="4"/>
  <c r="W308" i="4"/>
  <c r="W309" i="4"/>
  <c r="W310" i="4"/>
  <c r="W311" i="4"/>
  <c r="W312" i="4"/>
  <c r="W313" i="4"/>
  <c r="W314" i="4"/>
  <c r="W315" i="4"/>
  <c r="W316" i="4"/>
  <c r="W317" i="4"/>
  <c r="W318" i="4"/>
  <c r="W319" i="4"/>
  <c r="W320" i="4"/>
  <c r="W321" i="4"/>
  <c r="W322" i="4"/>
  <c r="W323" i="4"/>
  <c r="W324" i="4"/>
  <c r="W325" i="4"/>
  <c r="W326" i="4"/>
  <c r="W327" i="4"/>
  <c r="W328" i="4"/>
  <c r="W329" i="4"/>
  <c r="W330" i="4"/>
  <c r="W331" i="4"/>
  <c r="W332" i="4"/>
  <c r="W333" i="4"/>
  <c r="W334" i="4"/>
  <c r="W335" i="4"/>
  <c r="W336" i="4"/>
  <c r="W337" i="4"/>
  <c r="W338" i="4"/>
  <c r="W339" i="4"/>
  <c r="W340" i="4"/>
  <c r="W341" i="4"/>
  <c r="W342" i="4"/>
  <c r="W343" i="4"/>
  <c r="W344" i="4"/>
  <c r="W345" i="4"/>
  <c r="W346" i="4"/>
  <c r="W347" i="4"/>
  <c r="W348" i="4"/>
  <c r="W349" i="4"/>
  <c r="W350" i="4"/>
  <c r="W351" i="4"/>
  <c r="W352" i="4"/>
  <c r="W353" i="4"/>
  <c r="W354" i="4"/>
  <c r="W355" i="4"/>
  <c r="W356" i="4"/>
  <c r="W357" i="4"/>
  <c r="W358" i="4"/>
  <c r="W359" i="4"/>
  <c r="W360" i="4"/>
  <c r="W361" i="4"/>
  <c r="W362" i="4"/>
  <c r="W363" i="4"/>
  <c r="W364" i="4"/>
  <c r="W365" i="4"/>
  <c r="W366" i="4"/>
  <c r="W367" i="4"/>
  <c r="W368" i="4"/>
  <c r="W369" i="4"/>
  <c r="W370" i="4"/>
  <c r="W371" i="4"/>
  <c r="W372" i="4"/>
  <c r="W373" i="4"/>
  <c r="W374" i="4"/>
  <c r="W375" i="4"/>
  <c r="W376" i="4"/>
  <c r="W377" i="4"/>
  <c r="W378" i="4"/>
  <c r="W379" i="4"/>
  <c r="W380" i="4"/>
  <c r="W381" i="4"/>
  <c r="W382" i="4"/>
  <c r="W383" i="4"/>
  <c r="W384" i="4"/>
  <c r="W385" i="4"/>
  <c r="W386" i="4"/>
  <c r="W387" i="4"/>
  <c r="W388" i="4"/>
  <c r="W389" i="4"/>
  <c r="W390" i="4"/>
  <c r="W391" i="4"/>
  <c r="W392" i="4"/>
  <c r="W393" i="4"/>
  <c r="W394" i="4"/>
  <c r="W395" i="4"/>
  <c r="W396" i="4"/>
  <c r="W397" i="4"/>
  <c r="W398" i="4"/>
  <c r="W399" i="4"/>
  <c r="W400" i="4"/>
  <c r="W401" i="4"/>
  <c r="W402" i="4"/>
  <c r="W403" i="4"/>
  <c r="W404" i="4"/>
  <c r="W405" i="4"/>
  <c r="W406" i="4"/>
  <c r="W407" i="4"/>
  <c r="W408" i="4"/>
  <c r="W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Z207" i="4" s="1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Z223" i="4" s="1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Z279" i="4" s="1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Z341" i="4" s="1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Z457" i="4" s="1"/>
  <c r="Q458" i="4"/>
  <c r="Z458" i="4" s="1"/>
  <c r="Q459" i="4"/>
  <c r="Q460" i="4"/>
  <c r="Z460" i="4" s="1"/>
  <c r="Q461" i="4"/>
  <c r="Z461" i="4" s="1"/>
  <c r="Q462" i="4"/>
  <c r="Z462" i="4" s="1"/>
  <c r="Q463" i="4"/>
  <c r="Z463" i="4" s="1"/>
  <c r="Q2" i="4"/>
  <c r="AC3" i="4"/>
  <c r="AC4" i="4"/>
  <c r="AC5" i="4"/>
  <c r="AC6" i="4"/>
  <c r="AC7" i="4"/>
  <c r="AC8" i="4"/>
  <c r="AC9" i="4"/>
  <c r="AC10" i="4"/>
  <c r="AC11" i="4"/>
  <c r="AC12" i="4"/>
  <c r="AC13" i="4"/>
  <c r="AC14" i="4"/>
  <c r="AC15" i="4"/>
  <c r="AC16" i="4"/>
  <c r="AC17" i="4"/>
  <c r="AC18" i="4"/>
  <c r="AC19" i="4"/>
  <c r="AC20" i="4"/>
  <c r="AC21" i="4"/>
  <c r="AC22" i="4"/>
  <c r="AC23" i="4"/>
  <c r="AC24" i="4"/>
  <c r="AC25" i="4"/>
  <c r="AC26" i="4"/>
  <c r="AC27" i="4"/>
  <c r="AC28" i="4"/>
  <c r="AC29" i="4"/>
  <c r="AC30" i="4"/>
  <c r="AC31" i="4"/>
  <c r="AC32" i="4"/>
  <c r="AC33" i="4"/>
  <c r="AC34" i="4"/>
  <c r="AC35" i="4"/>
  <c r="AC36" i="4"/>
  <c r="AC37" i="4"/>
  <c r="AC38" i="4"/>
  <c r="AC39" i="4"/>
  <c r="AC40" i="4"/>
  <c r="AC41" i="4"/>
  <c r="AC42" i="4"/>
  <c r="AC43" i="4"/>
  <c r="AC44" i="4"/>
  <c r="AC45" i="4"/>
  <c r="AC46" i="4"/>
  <c r="AC47" i="4"/>
  <c r="AC48" i="4"/>
  <c r="AC49" i="4"/>
  <c r="AC50" i="4"/>
  <c r="AC51" i="4"/>
  <c r="AC52" i="4"/>
  <c r="AC53" i="4"/>
  <c r="AC54" i="4"/>
  <c r="AC55" i="4"/>
  <c r="AC56" i="4"/>
  <c r="AC57" i="4"/>
  <c r="AC58" i="4"/>
  <c r="AC59" i="4"/>
  <c r="AC60" i="4"/>
  <c r="AC61" i="4"/>
  <c r="AC62" i="4"/>
  <c r="AC63" i="4"/>
  <c r="AC64" i="4"/>
  <c r="AC65" i="4"/>
  <c r="AC66" i="4"/>
  <c r="AC67" i="4"/>
  <c r="AC68" i="4"/>
  <c r="AC69" i="4"/>
  <c r="AC70" i="4"/>
  <c r="AC71" i="4"/>
  <c r="AC72" i="4"/>
  <c r="AC73" i="4"/>
  <c r="AC74" i="4"/>
  <c r="AC75" i="4"/>
  <c r="AC76" i="4"/>
  <c r="AC77" i="4"/>
  <c r="AC78" i="4"/>
  <c r="AC79" i="4"/>
  <c r="AC80" i="4"/>
  <c r="AC81" i="4"/>
  <c r="AC82" i="4"/>
  <c r="AC83" i="4"/>
  <c r="AC84" i="4"/>
  <c r="AC85" i="4"/>
  <c r="AC86" i="4"/>
  <c r="AC87" i="4"/>
  <c r="AC88" i="4"/>
  <c r="AC89" i="4"/>
  <c r="AC90" i="4"/>
  <c r="AC91" i="4"/>
  <c r="AC92" i="4"/>
  <c r="AC93" i="4"/>
  <c r="AC94" i="4"/>
  <c r="AC95" i="4"/>
  <c r="AC96" i="4"/>
  <c r="AC97" i="4"/>
  <c r="AC98" i="4"/>
  <c r="AC99" i="4"/>
  <c r="AC100" i="4"/>
  <c r="AC101" i="4"/>
  <c r="AC102" i="4"/>
  <c r="AC103" i="4"/>
  <c r="AC104" i="4"/>
  <c r="AC105" i="4"/>
  <c r="AC106" i="4"/>
  <c r="AC107" i="4"/>
  <c r="AC108" i="4"/>
  <c r="AC109" i="4"/>
  <c r="AC110" i="4"/>
  <c r="AC111" i="4"/>
  <c r="AC112" i="4"/>
  <c r="AC113" i="4"/>
  <c r="AC114" i="4"/>
  <c r="AC115" i="4"/>
  <c r="AC116" i="4"/>
  <c r="AC117" i="4"/>
  <c r="AC118" i="4"/>
  <c r="AC119" i="4"/>
  <c r="AC120" i="4"/>
  <c r="AC121" i="4"/>
  <c r="AC122" i="4"/>
  <c r="AC123" i="4"/>
  <c r="AC124" i="4"/>
  <c r="AC125" i="4"/>
  <c r="AC126" i="4"/>
  <c r="AC127" i="4"/>
  <c r="AC128" i="4"/>
  <c r="AC129" i="4"/>
  <c r="AC130" i="4"/>
  <c r="AC131" i="4"/>
  <c r="AC132" i="4"/>
  <c r="AC133" i="4"/>
  <c r="AC134" i="4"/>
  <c r="AC135" i="4"/>
  <c r="AC136" i="4"/>
  <c r="AC137" i="4"/>
  <c r="AC138" i="4"/>
  <c r="AC139" i="4"/>
  <c r="AC140" i="4"/>
  <c r="AC141" i="4"/>
  <c r="AC142" i="4"/>
  <c r="AC143" i="4"/>
  <c r="AC144" i="4"/>
  <c r="AC145" i="4"/>
  <c r="AC146" i="4"/>
  <c r="AC147" i="4"/>
  <c r="AC148" i="4"/>
  <c r="AC149" i="4"/>
  <c r="AC150" i="4"/>
  <c r="AC151" i="4"/>
  <c r="AC152" i="4"/>
  <c r="AC153" i="4"/>
  <c r="AC154" i="4"/>
  <c r="AC155" i="4"/>
  <c r="AC156" i="4"/>
  <c r="AC157" i="4"/>
  <c r="AC158" i="4"/>
  <c r="AC159" i="4"/>
  <c r="AC160" i="4"/>
  <c r="AC161" i="4"/>
  <c r="AC162" i="4"/>
  <c r="AC163" i="4"/>
  <c r="AC164" i="4"/>
  <c r="AC165" i="4"/>
  <c r="AC166" i="4"/>
  <c r="AC167" i="4"/>
  <c r="AC168" i="4"/>
  <c r="AC169" i="4"/>
  <c r="AC170" i="4"/>
  <c r="AC171" i="4"/>
  <c r="AC172" i="4"/>
  <c r="AC173" i="4"/>
  <c r="AC174" i="4"/>
  <c r="AC175" i="4"/>
  <c r="AC176" i="4"/>
  <c r="AC177" i="4"/>
  <c r="AC178" i="4"/>
  <c r="AC179" i="4"/>
  <c r="AC180" i="4"/>
  <c r="AC181" i="4"/>
  <c r="AC182" i="4"/>
  <c r="AC183" i="4"/>
  <c r="AC184" i="4"/>
  <c r="AC185" i="4"/>
  <c r="AC186" i="4"/>
  <c r="AC187" i="4"/>
  <c r="AC188" i="4"/>
  <c r="AC189" i="4"/>
  <c r="AC190" i="4"/>
  <c r="AC191" i="4"/>
  <c r="AC192" i="4"/>
  <c r="AC193" i="4"/>
  <c r="AC194" i="4"/>
  <c r="AC195" i="4"/>
  <c r="AC196" i="4"/>
  <c r="AC197" i="4"/>
  <c r="AC198" i="4"/>
  <c r="AC199" i="4"/>
  <c r="AC200" i="4"/>
  <c r="AC201" i="4"/>
  <c r="AC202" i="4"/>
  <c r="AC203" i="4"/>
  <c r="AC204" i="4"/>
  <c r="AC205" i="4"/>
  <c r="AC206" i="4"/>
  <c r="AC207" i="4"/>
  <c r="AC208" i="4"/>
  <c r="AC209" i="4"/>
  <c r="AC210" i="4"/>
  <c r="AC211" i="4"/>
  <c r="AC212" i="4"/>
  <c r="AC213" i="4"/>
  <c r="AC214" i="4"/>
  <c r="AC215" i="4"/>
  <c r="AC216" i="4"/>
  <c r="AC217" i="4"/>
  <c r="AC218" i="4"/>
  <c r="AC219" i="4"/>
  <c r="AC220" i="4"/>
  <c r="AC221" i="4"/>
  <c r="AC222" i="4"/>
  <c r="AC223" i="4"/>
  <c r="AC224" i="4"/>
  <c r="AC225" i="4"/>
  <c r="AC226" i="4"/>
  <c r="AC227" i="4"/>
  <c r="AC228" i="4"/>
  <c r="AC229" i="4"/>
  <c r="AC230" i="4"/>
  <c r="AC231" i="4"/>
  <c r="AC232" i="4"/>
  <c r="AC233" i="4"/>
  <c r="AC234" i="4"/>
  <c r="AC235" i="4"/>
  <c r="AC236" i="4"/>
  <c r="AC237" i="4"/>
  <c r="AC238" i="4"/>
  <c r="AC239" i="4"/>
  <c r="AC240" i="4"/>
  <c r="AC241" i="4"/>
  <c r="AC242" i="4"/>
  <c r="AC243" i="4"/>
  <c r="AC244" i="4"/>
  <c r="AC245" i="4"/>
  <c r="AC246" i="4"/>
  <c r="AC247" i="4"/>
  <c r="AC248" i="4"/>
  <c r="AC249" i="4"/>
  <c r="AC250" i="4"/>
  <c r="AC251" i="4"/>
  <c r="AC252" i="4"/>
  <c r="AC253" i="4"/>
  <c r="AC254" i="4"/>
  <c r="AC255" i="4"/>
  <c r="AC256" i="4"/>
  <c r="AC257" i="4"/>
  <c r="AC258" i="4"/>
  <c r="AC259" i="4"/>
  <c r="AC260" i="4"/>
  <c r="AC261" i="4"/>
  <c r="AC262" i="4"/>
  <c r="AC263" i="4"/>
  <c r="AC264" i="4"/>
  <c r="AC265" i="4"/>
  <c r="AC266" i="4"/>
  <c r="AC267" i="4"/>
  <c r="AC268" i="4"/>
  <c r="AC269" i="4"/>
  <c r="AC270" i="4"/>
  <c r="AC271" i="4"/>
  <c r="AC272" i="4"/>
  <c r="AC273" i="4"/>
  <c r="AC274" i="4"/>
  <c r="AC275" i="4"/>
  <c r="AC276" i="4"/>
  <c r="AC277" i="4"/>
  <c r="AC278" i="4"/>
  <c r="AC279" i="4"/>
  <c r="AC280" i="4"/>
  <c r="AC281" i="4"/>
  <c r="AC282" i="4"/>
  <c r="AC283" i="4"/>
  <c r="AC284" i="4"/>
  <c r="AC285" i="4"/>
  <c r="AC286" i="4"/>
  <c r="AC287" i="4"/>
  <c r="AC288" i="4"/>
  <c r="AC289" i="4"/>
  <c r="AC290" i="4"/>
  <c r="AC291" i="4"/>
  <c r="AC292" i="4"/>
  <c r="AC293" i="4"/>
  <c r="AC294" i="4"/>
  <c r="AC295" i="4"/>
  <c r="AC296" i="4"/>
  <c r="AC297" i="4"/>
  <c r="AC298" i="4"/>
  <c r="AC299" i="4"/>
  <c r="AC300" i="4"/>
  <c r="AC301" i="4"/>
  <c r="AC302" i="4"/>
  <c r="AC303" i="4"/>
  <c r="AC304" i="4"/>
  <c r="AC305" i="4"/>
  <c r="AC306" i="4"/>
  <c r="AC307" i="4"/>
  <c r="AC308" i="4"/>
  <c r="AC309" i="4"/>
  <c r="AC310" i="4"/>
  <c r="AC311" i="4"/>
  <c r="AC312" i="4"/>
  <c r="AC313" i="4"/>
  <c r="AC314" i="4"/>
  <c r="AC315" i="4"/>
  <c r="AC316" i="4"/>
  <c r="AC317" i="4"/>
  <c r="AC318" i="4"/>
  <c r="AC319" i="4"/>
  <c r="AC320" i="4"/>
  <c r="AC321" i="4"/>
  <c r="AC322" i="4"/>
  <c r="AC323" i="4"/>
  <c r="AC324" i="4"/>
  <c r="AC325" i="4"/>
  <c r="AC326" i="4"/>
  <c r="AC327" i="4"/>
  <c r="AC328" i="4"/>
  <c r="AC329" i="4"/>
  <c r="AC330" i="4"/>
  <c r="AC331" i="4"/>
  <c r="AC332" i="4"/>
  <c r="AC333" i="4"/>
  <c r="AC334" i="4"/>
  <c r="AC335" i="4"/>
  <c r="AC336" i="4"/>
  <c r="AC337" i="4"/>
  <c r="AC338" i="4"/>
  <c r="AC339" i="4"/>
  <c r="AC340" i="4"/>
  <c r="AC341" i="4"/>
  <c r="AC342" i="4"/>
  <c r="AC343" i="4"/>
  <c r="AC344" i="4"/>
  <c r="AC345" i="4"/>
  <c r="AC346" i="4"/>
  <c r="AC347" i="4"/>
  <c r="AC348" i="4"/>
  <c r="AC349" i="4"/>
  <c r="AC350" i="4"/>
  <c r="AC351" i="4"/>
  <c r="AC352" i="4"/>
  <c r="AC353" i="4"/>
  <c r="AC354" i="4"/>
  <c r="AC355" i="4"/>
  <c r="AC356" i="4"/>
  <c r="AC357" i="4"/>
  <c r="AC358" i="4"/>
  <c r="AC359" i="4"/>
  <c r="AC360" i="4"/>
  <c r="AC361" i="4"/>
  <c r="AC362" i="4"/>
  <c r="AC363" i="4"/>
  <c r="AC364" i="4"/>
  <c r="AC365" i="4"/>
  <c r="AC366" i="4"/>
  <c r="AC367" i="4"/>
  <c r="AC368" i="4"/>
  <c r="AC369" i="4"/>
  <c r="AC370" i="4"/>
  <c r="AC371" i="4"/>
  <c r="AC372" i="4"/>
  <c r="AC373" i="4"/>
  <c r="AC374" i="4"/>
  <c r="AC375" i="4"/>
  <c r="AC376" i="4"/>
  <c r="AC377" i="4"/>
  <c r="AC378" i="4"/>
  <c r="AC379" i="4"/>
  <c r="AC380" i="4"/>
  <c r="AC381" i="4"/>
  <c r="AC382" i="4"/>
  <c r="AC383" i="4"/>
  <c r="AC384" i="4"/>
  <c r="AC385" i="4"/>
  <c r="AC386" i="4"/>
  <c r="AC387" i="4"/>
  <c r="AC388" i="4"/>
  <c r="AC389" i="4"/>
  <c r="AC390" i="4"/>
  <c r="AC391" i="4"/>
  <c r="AC392" i="4"/>
  <c r="AC393" i="4"/>
  <c r="AC394" i="4"/>
  <c r="AC395" i="4"/>
  <c r="AC396" i="4"/>
  <c r="AC397" i="4"/>
  <c r="AC398" i="4"/>
  <c r="AC399" i="4"/>
  <c r="AC400" i="4"/>
  <c r="AC401" i="4"/>
  <c r="AC402" i="4"/>
  <c r="AC403" i="4"/>
  <c r="AC404" i="4"/>
  <c r="AC405" i="4"/>
  <c r="AC406" i="4"/>
  <c r="AC407" i="4"/>
  <c r="AC408" i="4"/>
  <c r="AC409" i="4"/>
  <c r="AC410" i="4"/>
  <c r="AC411" i="4"/>
  <c r="AC412" i="4"/>
  <c r="AC413" i="4"/>
  <c r="AC414" i="4"/>
  <c r="AC415" i="4"/>
  <c r="AC416" i="4"/>
  <c r="AC417" i="4"/>
  <c r="AC418" i="4"/>
  <c r="AC419" i="4"/>
  <c r="AC420" i="4"/>
  <c r="AC421" i="4"/>
  <c r="AC422" i="4"/>
  <c r="AC423" i="4"/>
  <c r="AC424" i="4"/>
  <c r="AC425" i="4"/>
  <c r="AC426" i="4"/>
  <c r="AC427" i="4"/>
  <c r="AC428" i="4"/>
  <c r="AC429" i="4"/>
  <c r="AC430" i="4"/>
  <c r="AC431" i="4"/>
  <c r="AC432" i="4"/>
  <c r="AC433" i="4"/>
  <c r="AC434" i="4"/>
  <c r="AC435" i="4"/>
  <c r="AC436" i="4"/>
  <c r="AC437" i="4"/>
  <c r="AC438" i="4"/>
  <c r="AC439" i="4"/>
  <c r="AC440" i="4"/>
  <c r="AC441" i="4"/>
  <c r="AC442" i="4"/>
  <c r="AC443" i="4"/>
  <c r="AC444" i="4"/>
  <c r="AC445" i="4"/>
  <c r="AC446" i="4"/>
  <c r="AC447" i="4"/>
  <c r="AC448" i="4"/>
  <c r="AC449" i="4"/>
  <c r="AC450" i="4"/>
  <c r="AC451" i="4"/>
  <c r="AC452" i="4"/>
  <c r="AC453" i="4"/>
  <c r="AC454" i="4"/>
  <c r="AC455" i="4"/>
  <c r="AC456" i="4"/>
  <c r="AC457" i="4"/>
  <c r="AC458" i="4"/>
  <c r="AC459" i="4"/>
  <c r="AC460" i="4"/>
  <c r="AC461" i="4"/>
  <c r="AC462" i="4"/>
  <c r="AC463" i="4"/>
  <c r="AC464" i="4"/>
  <c r="AC465" i="4"/>
  <c r="AC466" i="4"/>
  <c r="AC467" i="4"/>
  <c r="AC468" i="4"/>
  <c r="AC469" i="4"/>
  <c r="AC470" i="4"/>
  <c r="AC471" i="4"/>
  <c r="AC472" i="4"/>
  <c r="AC473" i="4"/>
  <c r="AC474" i="4"/>
  <c r="AC475" i="4"/>
  <c r="AC476" i="4"/>
  <c r="AC477" i="4"/>
  <c r="AC478" i="4"/>
  <c r="AC2" i="4"/>
  <c r="AA11" i="4"/>
  <c r="AA49" i="4"/>
  <c r="AA75" i="4"/>
  <c r="AA90" i="4"/>
  <c r="AA103" i="4"/>
  <c r="AA107" i="4"/>
  <c r="AA109" i="4"/>
  <c r="AA113" i="4"/>
  <c r="AA124" i="4"/>
  <c r="AA132" i="4"/>
  <c r="AA134" i="4"/>
  <c r="AA176" i="4"/>
  <c r="AA206" i="4"/>
  <c r="AA210" i="4"/>
  <c r="AA212" i="4"/>
  <c r="AA213" i="4"/>
  <c r="AA214" i="4"/>
  <c r="AA216" i="4"/>
  <c r="AA217" i="4"/>
  <c r="AA218" i="4"/>
  <c r="AA232" i="4"/>
  <c r="AA235" i="4"/>
  <c r="AA246" i="4"/>
  <c r="AA283" i="4"/>
  <c r="AA293" i="4"/>
  <c r="AA313" i="4"/>
  <c r="AA314" i="4"/>
  <c r="AA315" i="4"/>
  <c r="AA316" i="4"/>
  <c r="AA317" i="4"/>
  <c r="AA318" i="4"/>
  <c r="AA319" i="4"/>
  <c r="AA320" i="4"/>
  <c r="AA321" i="4"/>
  <c r="AA322" i="4"/>
  <c r="AA323" i="4"/>
  <c r="AA324" i="4"/>
  <c r="AA325" i="4"/>
  <c r="AA326" i="4"/>
  <c r="AA327" i="4"/>
  <c r="AA328" i="4"/>
  <c r="AA329" i="4"/>
  <c r="AA330" i="4"/>
  <c r="AA331" i="4"/>
  <c r="AA332" i="4"/>
  <c r="AA333" i="4"/>
  <c r="AA334" i="4"/>
  <c r="AA335" i="4"/>
  <c r="AA336" i="4"/>
  <c r="AA337" i="4"/>
  <c r="AA338" i="4"/>
  <c r="AA348" i="4"/>
  <c r="AA383" i="4"/>
  <c r="AA396" i="4"/>
  <c r="AA400" i="4"/>
  <c r="AA409" i="4"/>
  <c r="AA410" i="4"/>
  <c r="AA411" i="4"/>
  <c r="AA412" i="4"/>
  <c r="AA413" i="4"/>
  <c r="AA414" i="4"/>
  <c r="AA415" i="4"/>
  <c r="AA416" i="4"/>
  <c r="AA417" i="4"/>
  <c r="AA418" i="4"/>
  <c r="AA419" i="4"/>
  <c r="AA420" i="4"/>
  <c r="AA421" i="4"/>
  <c r="AA422" i="4"/>
  <c r="AA423" i="4"/>
  <c r="AA424" i="4"/>
  <c r="AA425" i="4"/>
  <c r="AA426" i="4"/>
  <c r="AA427" i="4"/>
  <c r="AA428" i="4"/>
  <c r="AA429" i="4"/>
  <c r="AA430" i="4"/>
  <c r="AA431" i="4"/>
  <c r="AA432" i="4"/>
  <c r="AA433" i="4"/>
  <c r="AA434" i="4"/>
  <c r="AA435" i="4"/>
  <c r="AA436" i="4"/>
  <c r="AA437" i="4"/>
  <c r="AA438" i="4"/>
  <c r="AA439" i="4"/>
  <c r="AA440" i="4"/>
  <c r="AA441" i="4"/>
  <c r="AA442" i="4"/>
  <c r="AA443" i="4"/>
  <c r="AA444" i="4"/>
  <c r="AA445" i="4"/>
  <c r="AA446" i="4"/>
  <c r="AA447" i="4"/>
  <c r="AA448" i="4"/>
  <c r="AA449" i="4"/>
  <c r="AA450" i="4"/>
  <c r="AA451" i="4"/>
  <c r="AA452" i="4"/>
  <c r="AA453" i="4"/>
  <c r="AA454" i="4"/>
  <c r="AA455" i="4"/>
  <c r="AA456" i="4"/>
  <c r="AA457" i="4"/>
  <c r="AA458" i="4"/>
  <c r="AA459" i="4"/>
  <c r="AA460" i="4"/>
  <c r="AA461" i="4"/>
  <c r="AA462" i="4"/>
  <c r="AA463" i="4"/>
  <c r="AA464" i="4"/>
  <c r="AA465" i="4"/>
  <c r="AA466" i="4"/>
  <c r="AA467" i="4"/>
  <c r="AA468" i="4"/>
  <c r="AA469" i="4"/>
  <c r="AA470" i="4"/>
  <c r="AA471" i="4"/>
  <c r="AA472" i="4"/>
  <c r="AA473" i="4"/>
  <c r="AA474" i="4"/>
  <c r="AA475" i="4"/>
  <c r="Z409" i="4"/>
  <c r="Z410" i="4"/>
  <c r="Z411" i="4"/>
  <c r="Z412" i="4"/>
  <c r="Z413" i="4"/>
  <c r="Z414" i="4"/>
  <c r="Z415" i="4"/>
  <c r="Z416" i="4"/>
  <c r="Z417" i="4"/>
  <c r="Z418" i="4"/>
  <c r="Z419" i="4"/>
  <c r="Z420" i="4"/>
  <c r="Z421" i="4"/>
  <c r="Z422" i="4"/>
  <c r="Z423" i="4"/>
  <c r="Z424" i="4"/>
  <c r="Z425" i="4"/>
  <c r="Z426" i="4"/>
  <c r="Z427" i="4"/>
  <c r="Z428" i="4"/>
  <c r="Z429" i="4"/>
  <c r="Z430" i="4"/>
  <c r="Z431" i="4"/>
  <c r="Z432" i="4"/>
  <c r="Z433" i="4"/>
  <c r="Z434" i="4"/>
  <c r="Z435" i="4"/>
  <c r="Z436" i="4"/>
  <c r="Z437" i="4"/>
  <c r="Z438" i="4"/>
  <c r="Z439" i="4"/>
  <c r="Z440" i="4"/>
  <c r="Z441" i="4"/>
  <c r="Z442" i="4"/>
  <c r="Z443" i="4"/>
  <c r="Z444" i="4"/>
  <c r="Z445" i="4"/>
  <c r="Z446" i="4"/>
  <c r="Z447" i="4"/>
  <c r="Z448" i="4"/>
  <c r="Z449" i="4"/>
  <c r="Z450" i="4"/>
  <c r="Z451" i="4"/>
  <c r="Z452" i="4"/>
  <c r="Z453" i="4"/>
  <c r="Z454" i="4"/>
  <c r="Z455" i="4"/>
  <c r="Z456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AB110" i="4"/>
  <c r="AB111" i="4"/>
  <c r="AB112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3" i="4"/>
  <c r="AB134" i="4"/>
  <c r="AB135" i="4"/>
  <c r="AB136" i="4"/>
  <c r="AB137" i="4"/>
  <c r="AB138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4" i="4"/>
  <c r="AB385" i="4"/>
  <c r="AB386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AB423" i="4"/>
  <c r="AB424" i="4"/>
  <c r="AB425" i="4"/>
  <c r="AB426" i="4"/>
  <c r="AB427" i="4"/>
  <c r="AB428" i="4"/>
  <c r="AB429" i="4"/>
  <c r="AB430" i="4"/>
  <c r="AB431" i="4"/>
  <c r="AB432" i="4"/>
  <c r="AB433" i="4"/>
  <c r="AB434" i="4"/>
  <c r="AB435" i="4"/>
  <c r="AB436" i="4"/>
  <c r="AB437" i="4"/>
  <c r="AB438" i="4"/>
  <c r="AB439" i="4"/>
  <c r="AB440" i="4"/>
  <c r="AB441" i="4"/>
  <c r="AB442" i="4"/>
  <c r="AB443" i="4"/>
  <c r="AB444" i="4"/>
  <c r="AB445" i="4"/>
  <c r="AB446" i="4"/>
  <c r="AB447" i="4"/>
  <c r="AB448" i="4"/>
  <c r="AB449" i="4"/>
  <c r="AB2" i="4"/>
  <c r="Z459" i="4"/>
  <c r="Z464" i="4"/>
  <c r="Z465" i="4"/>
  <c r="Z466" i="4"/>
  <c r="Z467" i="4"/>
  <c r="Z468" i="4"/>
  <c r="Z469" i="4"/>
  <c r="Z470" i="4"/>
  <c r="Z471" i="4"/>
  <c r="Z472" i="4"/>
  <c r="Z473" i="4"/>
  <c r="Z474" i="4"/>
  <c r="Z475" i="4"/>
  <c r="Z476" i="4"/>
  <c r="AA476" i="4"/>
  <c r="Z477" i="4"/>
  <c r="AA477" i="4"/>
  <c r="Z478" i="4"/>
  <c r="AA478" i="4"/>
  <c r="Z479" i="4"/>
  <c r="AA479" i="4"/>
  <c r="Z480" i="4"/>
  <c r="AA480" i="4"/>
  <c r="Z481" i="4"/>
  <c r="AA481" i="4"/>
  <c r="Z482" i="4"/>
  <c r="AA482" i="4"/>
  <c r="Z483" i="4"/>
  <c r="AA483" i="4"/>
  <c r="Z484" i="4"/>
  <c r="AA484" i="4"/>
  <c r="Z485" i="4"/>
  <c r="AA485" i="4"/>
  <c r="Z486" i="4"/>
  <c r="AA486" i="4"/>
  <c r="H221" i="7"/>
  <c r="I221" i="7"/>
  <c r="H90" i="5"/>
  <c r="E90" i="5"/>
  <c r="H563" i="7"/>
  <c r="I563" i="7"/>
  <c r="H82" i="5"/>
  <c r="E82" i="5"/>
  <c r="H78" i="5"/>
  <c r="H79" i="5"/>
  <c r="H80" i="5"/>
  <c r="H81" i="5"/>
  <c r="H83" i="5"/>
  <c r="H84" i="5"/>
  <c r="H85" i="5"/>
  <c r="H86" i="5"/>
  <c r="H87" i="5"/>
  <c r="H88" i="5"/>
  <c r="H89" i="5"/>
  <c r="E89" i="5"/>
  <c r="E78" i="5"/>
  <c r="E79" i="5"/>
  <c r="E80" i="5"/>
  <c r="E81" i="5"/>
  <c r="E83" i="5"/>
  <c r="E84" i="5"/>
  <c r="E85" i="5"/>
  <c r="E86" i="5"/>
  <c r="E87" i="5"/>
  <c r="E88" i="5"/>
  <c r="H75" i="5"/>
  <c r="H76" i="5"/>
  <c r="H77" i="5"/>
  <c r="E75" i="5"/>
  <c r="E76" i="5"/>
  <c r="E77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3" i="5"/>
  <c r="E4" i="5"/>
  <c r="E5" i="5"/>
  <c r="E6" i="5"/>
  <c r="H39" i="5"/>
  <c r="H4" i="5"/>
  <c r="H40" i="5"/>
  <c r="H5" i="5"/>
  <c r="H41" i="5"/>
  <c r="H6" i="5"/>
  <c r="H42" i="5"/>
  <c r="H7" i="5"/>
  <c r="H43" i="5"/>
  <c r="H8" i="5"/>
  <c r="H44" i="5"/>
  <c r="H9" i="5"/>
  <c r="H45" i="5"/>
  <c r="H10" i="5"/>
  <c r="H46" i="5"/>
  <c r="H11" i="5"/>
  <c r="H47" i="5"/>
  <c r="H12" i="5"/>
  <c r="H48" i="5"/>
  <c r="H13" i="5"/>
  <c r="H49" i="5"/>
  <c r="H14" i="5"/>
  <c r="H50" i="5"/>
  <c r="H15" i="5"/>
  <c r="H51" i="5"/>
  <c r="H16" i="5"/>
  <c r="H52" i="5"/>
  <c r="H17" i="5"/>
  <c r="H53" i="5"/>
  <c r="H18" i="5"/>
  <c r="H54" i="5"/>
  <c r="H19" i="5"/>
  <c r="H55" i="5"/>
  <c r="H20" i="5"/>
  <c r="H56" i="5"/>
  <c r="H21" i="5"/>
  <c r="H57" i="5"/>
  <c r="H22" i="5"/>
  <c r="H58" i="5"/>
  <c r="H23" i="5"/>
  <c r="H59" i="5"/>
  <c r="H24" i="5"/>
  <c r="H60" i="5"/>
  <c r="H25" i="5"/>
  <c r="H61" i="5"/>
  <c r="H26" i="5"/>
  <c r="H62" i="5"/>
  <c r="H27" i="5"/>
  <c r="H63" i="5"/>
  <c r="H28" i="5"/>
  <c r="H64" i="5"/>
  <c r="H29" i="5"/>
  <c r="H65" i="5"/>
  <c r="H30" i="5"/>
  <c r="H66" i="5"/>
  <c r="H31" i="5"/>
  <c r="H67" i="5"/>
  <c r="H32" i="5"/>
  <c r="H68" i="5"/>
  <c r="H33" i="5"/>
  <c r="H69" i="5"/>
  <c r="H34" i="5"/>
  <c r="H70" i="5"/>
  <c r="H35" i="5"/>
  <c r="H71" i="5"/>
  <c r="H36" i="5"/>
  <c r="H72" i="5"/>
  <c r="H37" i="5"/>
  <c r="H73" i="5"/>
  <c r="H38" i="5"/>
  <c r="H74" i="5"/>
  <c r="H3" i="5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301" i="7"/>
  <c r="G302" i="7"/>
  <c r="G303" i="7"/>
  <c r="G304" i="7"/>
  <c r="G305" i="7"/>
  <c r="G306" i="7"/>
  <c r="G307" i="7"/>
  <c r="G308" i="7"/>
  <c r="G309" i="7"/>
  <c r="G310" i="7"/>
  <c r="G311" i="7"/>
  <c r="G312" i="7"/>
  <c r="G313" i="7"/>
  <c r="G314" i="7"/>
  <c r="G315" i="7"/>
  <c r="G316" i="7"/>
  <c r="G317" i="7"/>
  <c r="G318" i="7"/>
  <c r="G319" i="7"/>
  <c r="G320" i="7"/>
  <c r="G321" i="7"/>
  <c r="G322" i="7"/>
  <c r="G323" i="7"/>
  <c r="G324" i="7"/>
  <c r="G325" i="7"/>
  <c r="G326" i="7"/>
  <c r="G327" i="7"/>
  <c r="G328" i="7"/>
  <c r="G329" i="7"/>
  <c r="G330" i="7"/>
  <c r="G331" i="7"/>
  <c r="G332" i="7"/>
  <c r="G333" i="7"/>
  <c r="G334" i="7"/>
  <c r="G335" i="7"/>
  <c r="G336" i="7"/>
  <c r="G337" i="7"/>
  <c r="G338" i="7"/>
  <c r="G339" i="7"/>
  <c r="G340" i="7"/>
  <c r="G341" i="7"/>
  <c r="G342" i="7"/>
  <c r="G343" i="7"/>
  <c r="G344" i="7"/>
  <c r="G345" i="7"/>
  <c r="G346" i="7"/>
  <c r="G347" i="7"/>
  <c r="G348" i="7"/>
  <c r="G349" i="7"/>
  <c r="G350" i="7"/>
  <c r="G351" i="7"/>
  <c r="G352" i="7"/>
  <c r="G353" i="7"/>
  <c r="G354" i="7"/>
  <c r="G355" i="7"/>
  <c r="G356" i="7"/>
  <c r="G357" i="7"/>
  <c r="G358" i="7"/>
  <c r="G359" i="7"/>
  <c r="G360" i="7"/>
  <c r="G361" i="7"/>
  <c r="G362" i="7"/>
  <c r="G363" i="7"/>
  <c r="G364" i="7"/>
  <c r="G365" i="7"/>
  <c r="G366" i="7"/>
  <c r="G367" i="7"/>
  <c r="G368" i="7"/>
  <c r="G369" i="7"/>
  <c r="G370" i="7"/>
  <c r="G371" i="7"/>
  <c r="G372" i="7"/>
  <c r="G373" i="7"/>
  <c r="G374" i="7"/>
  <c r="G375" i="7"/>
  <c r="G376" i="7"/>
  <c r="G377" i="7"/>
  <c r="G378" i="7"/>
  <c r="G379" i="7"/>
  <c r="G380" i="7"/>
  <c r="G381" i="7"/>
  <c r="G382" i="7"/>
  <c r="G383" i="7"/>
  <c r="G384" i="7"/>
  <c r="G385" i="7"/>
  <c r="G386" i="7"/>
  <c r="G387" i="7"/>
  <c r="G388" i="7"/>
  <c r="G389" i="7"/>
  <c r="G390" i="7"/>
  <c r="G391" i="7"/>
  <c r="G392" i="7"/>
  <c r="G393" i="7"/>
  <c r="G394" i="7"/>
  <c r="G395" i="7"/>
  <c r="G396" i="7"/>
  <c r="G397" i="7"/>
  <c r="G398" i="7"/>
  <c r="G399" i="7"/>
  <c r="G400" i="7"/>
  <c r="G401" i="7"/>
  <c r="G402" i="7"/>
  <c r="G403" i="7"/>
  <c r="G404" i="7"/>
  <c r="G405" i="7"/>
  <c r="G406" i="7"/>
  <c r="G407" i="7"/>
  <c r="G408" i="7"/>
  <c r="G409" i="7"/>
  <c r="G410" i="7"/>
  <c r="G411" i="7"/>
  <c r="G412" i="7"/>
  <c r="G413" i="7"/>
  <c r="G414" i="7"/>
  <c r="G415" i="7"/>
  <c r="G416" i="7"/>
  <c r="G417" i="7"/>
  <c r="G418" i="7"/>
  <c r="G419" i="7"/>
  <c r="G420" i="7"/>
  <c r="G421" i="7"/>
  <c r="G422" i="7"/>
  <c r="G423" i="7"/>
  <c r="G424" i="7"/>
  <c r="G425" i="7"/>
  <c r="G426" i="7"/>
  <c r="G427" i="7"/>
  <c r="G428" i="7"/>
  <c r="G429" i="7"/>
  <c r="G430" i="7"/>
  <c r="G431" i="7"/>
  <c r="G432" i="7"/>
  <c r="G433" i="7"/>
  <c r="G434" i="7"/>
  <c r="G435" i="7"/>
  <c r="G436" i="7"/>
  <c r="G437" i="7"/>
  <c r="G438" i="7"/>
  <c r="G439" i="7"/>
  <c r="G440" i="7"/>
  <c r="G441" i="7"/>
  <c r="G442" i="7"/>
  <c r="G443" i="7"/>
  <c r="G444" i="7"/>
  <c r="G445" i="7"/>
  <c r="G446" i="7"/>
  <c r="G447" i="7"/>
  <c r="G448" i="7"/>
  <c r="G449" i="7"/>
  <c r="G450" i="7"/>
  <c r="G451" i="7"/>
  <c r="G452" i="7"/>
  <c r="G453" i="7"/>
  <c r="G454" i="7"/>
  <c r="G455" i="7"/>
  <c r="G456" i="7"/>
  <c r="G457" i="7"/>
  <c r="G458" i="7"/>
  <c r="G459" i="7"/>
  <c r="G460" i="7"/>
  <c r="G461" i="7"/>
  <c r="G462" i="7"/>
  <c r="G463" i="7"/>
  <c r="G464" i="7"/>
  <c r="G465" i="7"/>
  <c r="G466" i="7"/>
  <c r="G467" i="7"/>
  <c r="G468" i="7"/>
  <c r="G469" i="7"/>
  <c r="G470" i="7"/>
  <c r="G471" i="7"/>
  <c r="G472" i="7"/>
  <c r="G473" i="7"/>
  <c r="G474" i="7"/>
  <c r="G475" i="7"/>
  <c r="G476" i="7"/>
  <c r="G477" i="7"/>
  <c r="G478" i="7"/>
  <c r="G479" i="7"/>
  <c r="G480" i="7"/>
  <c r="G481" i="7"/>
  <c r="G482" i="7"/>
  <c r="G483" i="7"/>
  <c r="G484" i="7"/>
  <c r="G485" i="7"/>
  <c r="G486" i="7"/>
  <c r="G487" i="7"/>
  <c r="G488" i="7"/>
  <c r="G489" i="7"/>
  <c r="G490" i="7"/>
  <c r="G491" i="7"/>
  <c r="G492" i="7"/>
  <c r="G493" i="7"/>
  <c r="G494" i="7"/>
  <c r="G495" i="7"/>
  <c r="G496" i="7"/>
  <c r="G497" i="7"/>
  <c r="G498" i="7"/>
  <c r="G499" i="7"/>
  <c r="G500" i="7"/>
  <c r="G501" i="7"/>
  <c r="G502" i="7"/>
  <c r="G503" i="7"/>
  <c r="G504" i="7"/>
  <c r="G505" i="7"/>
  <c r="G506" i="7"/>
  <c r="G507" i="7"/>
  <c r="G508" i="7"/>
  <c r="G509" i="7"/>
  <c r="G510" i="7"/>
  <c r="G511" i="7"/>
  <c r="G512" i="7"/>
  <c r="G513" i="7"/>
  <c r="G514" i="7"/>
  <c r="G515" i="7"/>
  <c r="G516" i="7"/>
  <c r="G517" i="7"/>
  <c r="G518" i="7"/>
  <c r="G519" i="7"/>
  <c r="G520" i="7"/>
  <c r="G521" i="7"/>
  <c r="G522" i="7"/>
  <c r="G523" i="7"/>
  <c r="G524" i="7"/>
  <c r="G525" i="7"/>
  <c r="G526" i="7"/>
  <c r="G527" i="7"/>
  <c r="G528" i="7"/>
  <c r="G529" i="7"/>
  <c r="G530" i="7"/>
  <c r="G531" i="7"/>
  <c r="G532" i="7"/>
  <c r="G533" i="7"/>
  <c r="G534" i="7"/>
  <c r="G535" i="7"/>
  <c r="G536" i="7"/>
  <c r="G537" i="7"/>
  <c r="G538" i="7"/>
  <c r="G539" i="7"/>
  <c r="G540" i="7"/>
  <c r="G541" i="7"/>
  <c r="G542" i="7"/>
  <c r="G543" i="7"/>
  <c r="G544" i="7"/>
  <c r="G545" i="7"/>
  <c r="G546" i="7"/>
  <c r="G547" i="7"/>
  <c r="G548" i="7"/>
  <c r="G549" i="7"/>
  <c r="G550" i="7"/>
  <c r="G551" i="7"/>
  <c r="G552" i="7"/>
  <c r="G553" i="7"/>
  <c r="G554" i="7"/>
  <c r="G555" i="7"/>
  <c r="G556" i="7"/>
  <c r="G557" i="7"/>
  <c r="G558" i="7"/>
  <c r="G559" i="7"/>
  <c r="G560" i="7"/>
  <c r="G561" i="7"/>
  <c r="G562" i="7"/>
  <c r="G564" i="7"/>
  <c r="G565" i="7"/>
  <c r="G566" i="7"/>
  <c r="G567" i="7"/>
  <c r="G568" i="7"/>
  <c r="G569" i="7"/>
  <c r="G570" i="7"/>
  <c r="G571" i="7"/>
  <c r="G572" i="7"/>
  <c r="G573" i="7"/>
  <c r="G574" i="7"/>
  <c r="G575" i="7"/>
  <c r="G576" i="7"/>
  <c r="G577" i="7"/>
  <c r="G578" i="7"/>
  <c r="G579" i="7"/>
  <c r="G580" i="7"/>
  <c r="G581" i="7"/>
  <c r="G582" i="7"/>
  <c r="G583" i="7"/>
  <c r="G584" i="7"/>
  <c r="G585" i="7"/>
  <c r="G586" i="7"/>
  <c r="G587" i="7"/>
  <c r="G588" i="7"/>
  <c r="G589" i="7"/>
  <c r="G590" i="7"/>
  <c r="G591" i="7"/>
  <c r="G592" i="7"/>
  <c r="G593" i="7"/>
  <c r="G594" i="7"/>
  <c r="G595" i="7"/>
  <c r="G596" i="7"/>
  <c r="G597" i="7"/>
  <c r="G598" i="7"/>
  <c r="G599" i="7"/>
  <c r="G600" i="7"/>
  <c r="G601" i="7"/>
  <c r="G602" i="7"/>
  <c r="G603" i="7"/>
  <c r="G604" i="7"/>
  <c r="G605" i="7"/>
  <c r="G606" i="7"/>
  <c r="G607" i="7"/>
  <c r="G608" i="7"/>
  <c r="G609" i="7"/>
  <c r="G610" i="7"/>
  <c r="G611" i="7"/>
  <c r="G612" i="7"/>
  <c r="G613" i="7"/>
  <c r="G614" i="7"/>
  <c r="G615" i="7"/>
  <c r="G616" i="7"/>
  <c r="G617" i="7"/>
  <c r="G618" i="7"/>
  <c r="G619" i="7"/>
  <c r="G620" i="7"/>
  <c r="G621" i="7"/>
  <c r="G622" i="7"/>
  <c r="G623" i="7"/>
  <c r="G624" i="7"/>
  <c r="G625" i="7"/>
  <c r="G626" i="7"/>
  <c r="G627" i="7"/>
  <c r="G628" i="7"/>
  <c r="G629" i="7"/>
  <c r="G630" i="7"/>
  <c r="G631" i="7"/>
  <c r="G632" i="7"/>
  <c r="G633" i="7"/>
  <c r="G634" i="7"/>
  <c r="G635" i="7"/>
  <c r="G636" i="7"/>
  <c r="G637" i="7"/>
  <c r="G638" i="7"/>
  <c r="G639" i="7"/>
  <c r="G640" i="7"/>
  <c r="G641" i="7"/>
  <c r="G642" i="7"/>
  <c r="G643" i="7"/>
  <c r="G644" i="7"/>
  <c r="G645" i="7"/>
  <c r="G646" i="7"/>
  <c r="G647" i="7"/>
  <c r="G648" i="7"/>
  <c r="G649" i="7"/>
  <c r="G650" i="7"/>
  <c r="G651" i="7"/>
  <c r="G652" i="7"/>
  <c r="G653" i="7"/>
  <c r="G654" i="7"/>
  <c r="G655" i="7"/>
  <c r="G656" i="7"/>
  <c r="G657" i="7"/>
  <c r="G658" i="7"/>
  <c r="G659" i="7"/>
  <c r="G660" i="7"/>
  <c r="G661" i="7"/>
  <c r="G662" i="7"/>
  <c r="G663" i="7"/>
  <c r="G664" i="7"/>
  <c r="G665" i="7"/>
  <c r="G666" i="7"/>
  <c r="G667" i="7"/>
  <c r="G668" i="7"/>
  <c r="G669" i="7"/>
  <c r="G670" i="7"/>
  <c r="G671" i="7"/>
  <c r="G672" i="7"/>
  <c r="G673" i="7"/>
  <c r="G674" i="7"/>
  <c r="G675" i="7"/>
  <c r="G676" i="7"/>
  <c r="G677" i="7"/>
  <c r="G678" i="7"/>
  <c r="G679" i="7"/>
  <c r="G680" i="7"/>
  <c r="G681" i="7"/>
  <c r="G682" i="7"/>
  <c r="G683" i="7"/>
  <c r="G684" i="7"/>
  <c r="G685" i="7"/>
  <c r="G686" i="7"/>
  <c r="G687" i="7"/>
  <c r="G688" i="7"/>
  <c r="G689" i="7"/>
  <c r="G690" i="7"/>
  <c r="G691" i="7"/>
  <c r="G692" i="7"/>
  <c r="G693" i="7"/>
  <c r="G694" i="7"/>
  <c r="G695" i="7"/>
  <c r="G696" i="7"/>
  <c r="G697" i="7"/>
  <c r="G698" i="7"/>
  <c r="G699" i="7"/>
  <c r="G700" i="7"/>
  <c r="G701" i="7"/>
  <c r="G702" i="7"/>
  <c r="G703" i="7"/>
  <c r="G704" i="7"/>
  <c r="G705" i="7"/>
  <c r="G706" i="7"/>
  <c r="G707" i="7"/>
  <c r="G708" i="7"/>
  <c r="G709" i="7"/>
  <c r="G710" i="7"/>
  <c r="G711" i="7"/>
  <c r="G712" i="7"/>
  <c r="G713" i="7"/>
  <c r="G714" i="7"/>
  <c r="G715" i="7"/>
  <c r="G716" i="7"/>
  <c r="G717" i="7"/>
  <c r="G718" i="7"/>
  <c r="G3" i="7"/>
  <c r="G4" i="7"/>
  <c r="G5" i="7"/>
  <c r="G6" i="7"/>
  <c r="G7" i="7"/>
  <c r="G8" i="7"/>
  <c r="G9" i="7"/>
  <c r="G10" i="7"/>
  <c r="G11" i="7"/>
  <c r="G12" i="7"/>
  <c r="G13" i="7"/>
  <c r="Z31" i="4"/>
  <c r="Z40" i="4"/>
  <c r="Z77" i="4"/>
  <c r="Z85" i="4"/>
  <c r="Z96" i="4"/>
  <c r="Z117" i="4"/>
  <c r="Z152" i="4"/>
  <c r="Z180" i="4"/>
  <c r="Z189" i="4"/>
  <c r="Z243" i="4"/>
  <c r="Z288" i="4"/>
  <c r="Z299" i="4"/>
  <c r="Z185" i="4"/>
  <c r="Z376" i="4" l="1"/>
  <c r="Z360" i="4"/>
  <c r="Z401" i="4"/>
  <c r="Z377" i="4"/>
  <c r="Z361" i="4"/>
  <c r="Z345" i="4"/>
  <c r="Z297" i="4"/>
  <c r="Z281" i="4"/>
  <c r="Z265" i="4"/>
  <c r="Z241" i="4"/>
  <c r="Z233" i="4"/>
  <c r="Z209" i="4"/>
  <c r="Z161" i="4"/>
  <c r="Z153" i="4"/>
  <c r="Z137" i="4"/>
  <c r="Z129" i="4"/>
  <c r="Z121" i="4"/>
  <c r="Z41" i="4"/>
  <c r="Z242" i="4"/>
  <c r="Z170" i="4"/>
  <c r="Z385" i="4"/>
  <c r="Z169" i="4"/>
  <c r="Z391" i="4"/>
  <c r="Z382" i="4"/>
  <c r="Z373" i="4"/>
  <c r="Z365" i="4"/>
  <c r="Z347" i="4"/>
  <c r="Z339" i="4"/>
  <c r="Z295" i="4"/>
  <c r="Z286" i="4"/>
  <c r="Z276" i="4"/>
  <c r="Z266" i="4"/>
  <c r="Z258" i="4"/>
  <c r="Z239" i="4"/>
  <c r="Z229" i="4"/>
  <c r="Z220" i="4"/>
  <c r="Z194" i="4"/>
  <c r="Z186" i="4"/>
  <c r="Z177" i="4"/>
  <c r="Z168" i="4"/>
  <c r="Z159" i="4"/>
  <c r="Z150" i="4"/>
  <c r="Z122" i="4"/>
  <c r="Z101" i="4"/>
  <c r="Z91" i="4"/>
  <c r="Z57" i="4"/>
  <c r="Z47" i="4"/>
  <c r="Z38" i="4"/>
  <c r="Z4" i="4"/>
  <c r="Z407" i="4"/>
  <c r="Z257" i="4"/>
  <c r="Z364" i="4"/>
  <c r="Z201" i="4"/>
  <c r="Z193" i="4"/>
  <c r="Z149" i="4"/>
  <c r="Z89" i="4"/>
  <c r="Z81" i="4"/>
  <c r="Z46" i="4"/>
  <c r="Z2" i="4"/>
  <c r="Z273" i="4"/>
  <c r="Z225" i="4"/>
  <c r="Z393" i="4"/>
  <c r="Z97" i="4"/>
  <c r="Z369" i="4"/>
  <c r="Z353" i="4"/>
  <c r="Z309" i="4"/>
  <c r="Z208" i="4"/>
  <c r="Z145" i="4"/>
  <c r="Z118" i="4"/>
  <c r="Z69" i="4"/>
  <c r="Z33" i="4"/>
  <c r="Z342" i="4"/>
  <c r="Z289" i="4"/>
  <c r="Z269" i="4"/>
  <c r="Z252" i="4"/>
  <c r="Z197" i="4"/>
  <c r="Z181" i="4"/>
  <c r="Z171" i="4"/>
  <c r="Z162" i="4"/>
  <c r="Z144" i="4"/>
  <c r="Z106" i="4"/>
  <c r="Z68" i="4"/>
  <c r="Z60" i="4"/>
  <c r="Z51" i="4"/>
  <c r="Z32" i="4"/>
  <c r="Z367" i="4"/>
  <c r="Z359" i="4"/>
  <c r="Z351" i="4"/>
  <c r="Z268" i="4"/>
  <c r="Z231" i="4"/>
  <c r="Z196" i="4"/>
  <c r="Z394" i="4"/>
  <c r="Z386" i="4"/>
  <c r="Z368" i="4"/>
  <c r="Z352" i="4"/>
  <c r="Z308" i="4"/>
  <c r="Z135" i="4"/>
  <c r="Z375" i="4"/>
  <c r="Z307" i="4"/>
  <c r="Z298" i="4"/>
  <c r="Z278" i="4"/>
  <c r="Z260" i="4"/>
  <c r="Z251" i="4"/>
  <c r="Z204" i="4"/>
  <c r="Z143" i="4"/>
  <c r="Z134" i="4"/>
  <c r="Z125" i="4"/>
  <c r="Z116" i="4"/>
  <c r="Z104" i="4"/>
  <c r="Z94" i="4"/>
  <c r="Z84" i="4"/>
  <c r="Z76" i="4"/>
  <c r="Z67" i="4"/>
  <c r="Z59" i="4"/>
  <c r="Z50" i="4"/>
  <c r="Z392" i="4"/>
  <c r="Z384" i="4"/>
  <c r="Z374" i="4"/>
  <c r="Z366" i="4"/>
  <c r="Z358" i="4"/>
  <c r="Z349" i="4"/>
  <c r="Z340" i="4"/>
  <c r="Z306" i="4"/>
  <c r="Z287" i="4"/>
  <c r="Z277" i="4"/>
  <c r="Z267" i="4"/>
  <c r="Z259" i="4"/>
  <c r="Z250" i="4"/>
  <c r="Z230" i="4"/>
  <c r="Z221" i="4"/>
  <c r="Z203" i="4"/>
  <c r="Z195" i="4"/>
  <c r="Z187" i="4"/>
  <c r="Z178" i="4"/>
  <c r="Z160" i="4"/>
  <c r="Z151" i="4"/>
  <c r="Z142" i="4"/>
  <c r="Z133" i="4"/>
  <c r="Z123" i="4"/>
  <c r="Z115" i="4"/>
  <c r="Z102" i="4"/>
  <c r="Z92" i="4"/>
  <c r="Z83" i="4"/>
  <c r="Z74" i="4"/>
  <c r="Z66" i="4"/>
  <c r="Z58" i="4"/>
  <c r="Z48" i="4"/>
  <c r="Z39" i="4"/>
  <c r="Z30" i="4"/>
  <c r="Z408" i="4"/>
  <c r="Z357" i="4"/>
  <c r="Z406" i="4"/>
  <c r="Z65" i="4"/>
  <c r="Z346" i="4"/>
  <c r="Z304" i="4"/>
  <c r="Z284" i="4"/>
  <c r="Z238" i="4"/>
  <c r="Z228" i="4"/>
  <c r="Z175" i="4"/>
  <c r="Z167" i="4"/>
  <c r="Z157" i="4"/>
  <c r="Z139" i="4"/>
  <c r="Z112" i="4"/>
  <c r="Z3" i="4"/>
  <c r="Z398" i="4"/>
  <c r="Z389" i="4"/>
  <c r="Z379" i="4"/>
  <c r="Z371" i="4"/>
  <c r="Z363" i="4"/>
  <c r="Z355" i="4"/>
  <c r="Z311" i="4"/>
  <c r="Z303" i="4"/>
  <c r="Z292" i="4"/>
  <c r="Z282" i="4"/>
  <c r="Z274" i="4"/>
  <c r="Z264" i="4"/>
  <c r="Z256" i="4"/>
  <c r="Z247" i="4"/>
  <c r="Z237" i="4"/>
  <c r="Z226" i="4"/>
  <c r="Z211" i="4"/>
  <c r="Z200" i="4"/>
  <c r="Z192" i="4"/>
  <c r="Z184" i="4"/>
  <c r="Z174" i="4"/>
  <c r="Z165" i="4"/>
  <c r="Z156" i="4"/>
  <c r="Z148" i="4"/>
  <c r="Z138" i="4"/>
  <c r="Z120" i="4"/>
  <c r="Z111" i="4"/>
  <c r="Z99" i="4"/>
  <c r="Z88" i="4"/>
  <c r="Z80" i="4"/>
  <c r="Z71" i="4"/>
  <c r="Z63" i="4"/>
  <c r="Z54" i="4"/>
  <c r="Z45" i="4"/>
  <c r="Z36" i="4"/>
  <c r="Z405" i="4"/>
  <c r="Z305" i="4"/>
  <c r="Z390" i="4"/>
  <c r="Z380" i="4"/>
  <c r="Z372" i="4"/>
  <c r="Z356" i="4"/>
  <c r="Z312" i="4"/>
  <c r="Z294" i="4"/>
  <c r="Z275" i="4"/>
  <c r="Z248" i="4"/>
  <c r="Z215" i="4"/>
  <c r="Z130" i="4"/>
  <c r="Z100" i="4"/>
  <c r="Z72" i="4"/>
  <c r="Z64" i="4"/>
  <c r="Z56" i="4"/>
  <c r="Z37" i="4"/>
  <c r="Z397" i="4"/>
  <c r="Z388" i="4"/>
  <c r="Z378" i="4"/>
  <c r="Z370" i="4"/>
  <c r="Z362" i="4"/>
  <c r="Z354" i="4"/>
  <c r="Z344" i="4"/>
  <c r="Z310" i="4"/>
  <c r="Z302" i="4"/>
  <c r="Z291" i="4"/>
  <c r="Z263" i="4"/>
  <c r="Z255" i="4"/>
  <c r="Z245" i="4"/>
  <c r="Z236" i="4"/>
  <c r="Z199" i="4"/>
  <c r="Z191" i="4"/>
  <c r="Z183" i="4"/>
  <c r="Z173" i="4"/>
  <c r="Z164" i="4"/>
  <c r="Z155" i="4"/>
  <c r="Z146" i="4"/>
  <c r="Z128" i="4"/>
  <c r="Z119" i="4"/>
  <c r="Z110" i="4"/>
  <c r="Z98" i="4"/>
  <c r="Z87" i="4"/>
  <c r="Z79" i="4"/>
  <c r="Z70" i="4"/>
  <c r="Z62" i="4"/>
  <c r="Z53" i="4"/>
  <c r="Z44" i="4"/>
  <c r="Z34" i="4"/>
  <c r="Z404" i="4"/>
  <c r="Z202" i="4"/>
  <c r="Z131" i="4"/>
  <c r="Z82" i="4"/>
  <c r="Z73" i="4"/>
  <c r="Z395" i="4"/>
  <c r="Z387" i="4"/>
  <c r="Z343" i="4"/>
  <c r="Z300" i="4"/>
  <c r="Z290" i="4"/>
  <c r="Z280" i="4"/>
  <c r="Z272" i="4"/>
  <c r="Z262" i="4"/>
  <c r="Z254" i="4"/>
  <c r="Z244" i="4"/>
  <c r="Z234" i="4"/>
  <c r="Z224" i="4"/>
  <c r="Z198" i="4"/>
  <c r="Z190" i="4"/>
  <c r="Z182" i="4"/>
  <c r="Z172" i="4"/>
  <c r="Z163" i="4"/>
  <c r="Z154" i="4"/>
  <c r="Z136" i="4"/>
  <c r="Z127" i="4"/>
  <c r="Z108" i="4"/>
  <c r="Z86" i="4"/>
  <c r="Z78" i="4"/>
  <c r="Z61" i="4"/>
  <c r="Z52" i="4"/>
  <c r="Z43" i="4"/>
  <c r="Z403" i="4"/>
  <c r="Z141" i="4"/>
  <c r="Z114" i="4"/>
  <c r="Z249" i="4"/>
  <c r="Z261" i="4"/>
  <c r="Z402" i="4"/>
  <c r="F562" i="7" a="1"/>
  <c r="F562" i="7" s="1"/>
  <c r="F564" i="7" a="1"/>
  <c r="F564" i="7" s="1"/>
  <c r="F563" i="7" a="1"/>
  <c r="F563" i="7" s="1"/>
  <c r="F549" i="7" a="1"/>
  <c r="F549" i="7" s="1"/>
  <c r="F561" i="7" a="1"/>
  <c r="F561" i="7" s="1"/>
  <c r="F565" i="7" a="1"/>
  <c r="F565" i="7" s="1"/>
  <c r="F560" i="7" a="1"/>
  <c r="F560" i="7" s="1"/>
  <c r="F556" i="7" a="1"/>
  <c r="F556" i="7" s="1"/>
  <c r="F552" i="7" a="1"/>
  <c r="F552" i="7" s="1"/>
  <c r="F559" i="7" a="1"/>
  <c r="F559" i="7" s="1"/>
  <c r="F555" i="7" a="1"/>
  <c r="F555" i="7" s="1"/>
  <c r="F551" i="7" a="1"/>
  <c r="F551" i="7" s="1"/>
  <c r="F558" i="7" a="1"/>
  <c r="F558" i="7" s="1"/>
  <c r="F554" i="7" a="1"/>
  <c r="F554" i="7" s="1"/>
  <c r="F550" i="7" a="1"/>
  <c r="F550" i="7" s="1"/>
  <c r="F557" i="7" a="1"/>
  <c r="F557" i="7" s="1"/>
  <c r="F553" i="7" a="1"/>
  <c r="F553" i="7" s="1"/>
  <c r="F600" i="7" a="1"/>
  <c r="F600" i="7" s="1"/>
  <c r="F663" i="7" a="1"/>
  <c r="F663" i="7" s="1"/>
  <c r="F606" i="7" a="1"/>
  <c r="F606" i="7" s="1"/>
  <c r="F412" i="7" a="1"/>
  <c r="F412" i="7" s="1"/>
  <c r="F711" i="7" a="1"/>
  <c r="F711" i="7" s="1"/>
  <c r="F649" i="7" a="1"/>
  <c r="F649" i="7" s="1"/>
  <c r="F601" i="7" a="1"/>
  <c r="F601" i="7" s="1"/>
  <c r="F625" i="7" a="1"/>
  <c r="F625" i="7" s="1"/>
  <c r="F576" i="7" a="1"/>
  <c r="F576" i="7" s="1"/>
  <c r="F615" i="7" a="1"/>
  <c r="F615" i="7" s="1"/>
  <c r="F702" i="7" a="1"/>
  <c r="F702" i="7" s="1"/>
  <c r="F688" i="7" a="1"/>
  <c r="F688" i="7" s="1"/>
  <c r="F670" i="7" a="1"/>
  <c r="F670" i="7" s="1"/>
  <c r="F656" i="7" a="1"/>
  <c r="F656" i="7" s="1"/>
  <c r="F638" i="7" a="1"/>
  <c r="F638" i="7" s="1"/>
  <c r="F624" i="7" a="1"/>
  <c r="F624" i="7" s="1"/>
  <c r="F715" i="7" a="1"/>
  <c r="F715" i="7" s="1"/>
  <c r="F706" i="7" a="1"/>
  <c r="F706" i="7" s="1"/>
  <c r="F701" i="7" a="1"/>
  <c r="F701" i="7" s="1"/>
  <c r="F692" i="7" a="1"/>
  <c r="F692" i="7" s="1"/>
  <c r="F683" i="7" a="1"/>
  <c r="F683" i="7" s="1"/>
  <c r="F674" i="7" a="1"/>
  <c r="F674" i="7" s="1"/>
  <c r="F669" i="7" a="1"/>
  <c r="F669" i="7" s="1"/>
  <c r="F660" i="7" a="1"/>
  <c r="F660" i="7" s="1"/>
  <c r="F651" i="7" a="1"/>
  <c r="F651" i="7" s="1"/>
  <c r="F642" i="7" a="1"/>
  <c r="F642" i="7" s="1"/>
  <c r="F637" i="7" a="1"/>
  <c r="F637" i="7" s="1"/>
  <c r="F628" i="7" a="1"/>
  <c r="F628" i="7" s="1"/>
  <c r="F619" i="7" a="1"/>
  <c r="F619" i="7" s="1"/>
  <c r="F610" i="7" a="1"/>
  <c r="F610" i="7" s="1"/>
  <c r="F605" i="7" a="1"/>
  <c r="F605" i="7" s="1"/>
  <c r="F596" i="7" a="1"/>
  <c r="F596" i="7" s="1"/>
  <c r="F581" i="7" a="1"/>
  <c r="F581" i="7" s="1"/>
  <c r="F548" i="7" a="1"/>
  <c r="F548" i="7" s="1"/>
  <c r="F532" i="7" a="1"/>
  <c r="F532" i="7" s="1"/>
  <c r="F516" i="7" a="1"/>
  <c r="F516" i="7" s="1"/>
  <c r="F500" i="7" a="1"/>
  <c r="F500" i="7" s="1"/>
  <c r="F484" i="7" a="1"/>
  <c r="F484" i="7" s="1"/>
  <c r="F468" i="7" a="1"/>
  <c r="F468" i="7" s="1"/>
  <c r="F452" i="7" a="1"/>
  <c r="F452" i="7" s="1"/>
  <c r="F436" i="7" a="1"/>
  <c r="F436" i="7" s="1"/>
  <c r="F414" i="7" a="1"/>
  <c r="F414" i="7" s="1"/>
  <c r="F687" i="7" a="1"/>
  <c r="F687" i="7" s="1"/>
  <c r="F673" i="7" a="1"/>
  <c r="F673" i="7" s="1"/>
  <c r="F655" i="7" a="1"/>
  <c r="F655" i="7" s="1"/>
  <c r="F641" i="7" a="1"/>
  <c r="F641" i="7" s="1"/>
  <c r="F623" i="7" a="1"/>
  <c r="F623" i="7" s="1"/>
  <c r="F609" i="7" a="1"/>
  <c r="F609" i="7" s="1"/>
  <c r="F591" i="7" a="1"/>
  <c r="F591" i="7" s="1"/>
  <c r="F580" i="7" a="1"/>
  <c r="F580" i="7" s="1"/>
  <c r="F570" i="7" a="1"/>
  <c r="F570" i="7" s="1"/>
  <c r="F547" i="7" a="1"/>
  <c r="F547" i="7" s="1"/>
  <c r="F542" i="7" a="1"/>
  <c r="F542" i="7" s="1"/>
  <c r="F537" i="7" a="1"/>
  <c r="F537" i="7" s="1"/>
  <c r="F531" i="7" a="1"/>
  <c r="F531" i="7" s="1"/>
  <c r="F526" i="7" a="1"/>
  <c r="F526" i="7" s="1"/>
  <c r="F521" i="7" a="1"/>
  <c r="F521" i="7" s="1"/>
  <c r="F515" i="7" a="1"/>
  <c r="F515" i="7" s="1"/>
  <c r="F510" i="7" a="1"/>
  <c r="F510" i="7" s="1"/>
  <c r="F505" i="7" a="1"/>
  <c r="F505" i="7" s="1"/>
  <c r="F499" i="7" a="1"/>
  <c r="F499" i="7" s="1"/>
  <c r="F494" i="7" a="1"/>
  <c r="F494" i="7" s="1"/>
  <c r="F489" i="7" a="1"/>
  <c r="F489" i="7" s="1"/>
  <c r="F483" i="7" a="1"/>
  <c r="F483" i="7" s="1"/>
  <c r="F478" i="7" a="1"/>
  <c r="F478" i="7" s="1"/>
  <c r="F473" i="7" a="1"/>
  <c r="F473" i="7" s="1"/>
  <c r="F467" i="7" a="1"/>
  <c r="F467" i="7" s="1"/>
  <c r="F462" i="7" a="1"/>
  <c r="F462" i="7" s="1"/>
  <c r="F457" i="7" a="1"/>
  <c r="F457" i="7" s="1"/>
  <c r="F451" i="7" a="1"/>
  <c r="F451" i="7" s="1"/>
  <c r="F446" i="7" a="1"/>
  <c r="F446" i="7" s="1"/>
  <c r="F441" i="7" a="1"/>
  <c r="F441" i="7" s="1"/>
  <c r="F435" i="7" a="1"/>
  <c r="F435" i="7" s="1"/>
  <c r="F429" i="7" a="1"/>
  <c r="F429" i="7" s="1"/>
  <c r="F696" i="7" a="1"/>
  <c r="F696" i="7" s="1"/>
  <c r="F678" i="7" a="1"/>
  <c r="F678" i="7" s="1"/>
  <c r="F664" i="7" a="1"/>
  <c r="F664" i="7" s="1"/>
  <c r="F646" i="7" a="1"/>
  <c r="F646" i="7" s="1"/>
  <c r="F632" i="7" a="1"/>
  <c r="F632" i="7" s="1"/>
  <c r="F614" i="7" a="1"/>
  <c r="F614" i="7" s="1"/>
  <c r="F586" i="7" a="1"/>
  <c r="F586" i="7" s="1"/>
  <c r="F575" i="7" a="1"/>
  <c r="F575" i="7" s="1"/>
  <c r="F7" i="7" a="1"/>
  <c r="F7" i="7" s="1"/>
  <c r="F4" i="7" a="1"/>
  <c r="F4" i="7" s="1"/>
  <c r="F10" i="7" a="1"/>
  <c r="F10" i="7" s="1"/>
  <c r="F26" i="7" a="1"/>
  <c r="F26" i="7" s="1"/>
  <c r="F42" i="7" a="1"/>
  <c r="F42" i="7" s="1"/>
  <c r="F58" i="7" a="1"/>
  <c r="F58" i="7" s="1"/>
  <c r="F74" i="7" a="1"/>
  <c r="F74" i="7" s="1"/>
  <c r="F90" i="7" a="1"/>
  <c r="F90" i="7" s="1"/>
  <c r="F106" i="7" a="1"/>
  <c r="F106" i="7" s="1"/>
  <c r="F122" i="7" a="1"/>
  <c r="F122" i="7" s="1"/>
  <c r="F138" i="7" a="1"/>
  <c r="F138" i="7" s="1"/>
  <c r="F154" i="7" a="1"/>
  <c r="F154" i="7" s="1"/>
  <c r="F170" i="7" a="1"/>
  <c r="F170" i="7" s="1"/>
  <c r="F186" i="7" a="1"/>
  <c r="F186" i="7" s="1"/>
  <c r="F202" i="7" a="1"/>
  <c r="F202" i="7" s="1"/>
  <c r="F218" i="7" a="1"/>
  <c r="F218" i="7" s="1"/>
  <c r="F235" i="7" a="1"/>
  <c r="F235" i="7" s="1"/>
  <c r="F251" i="7" a="1"/>
  <c r="F251" i="7" s="1"/>
  <c r="F11" i="7" a="1"/>
  <c r="F11" i="7" s="1"/>
  <c r="F16" i="7" a="1"/>
  <c r="F16" i="7" s="1"/>
  <c r="F21" i="7" a="1"/>
  <c r="F21" i="7" s="1"/>
  <c r="F27" i="7" a="1"/>
  <c r="F27" i="7" s="1"/>
  <c r="F32" i="7" a="1"/>
  <c r="F32" i="7" s="1"/>
  <c r="F37" i="7" a="1"/>
  <c r="F37" i="7" s="1"/>
  <c r="F43" i="7" a="1"/>
  <c r="F43" i="7" s="1"/>
  <c r="F48" i="7" a="1"/>
  <c r="F48" i="7" s="1"/>
  <c r="F53" i="7" a="1"/>
  <c r="F53" i="7" s="1"/>
  <c r="F59" i="7" a="1"/>
  <c r="F59" i="7" s="1"/>
  <c r="F64" i="7" a="1"/>
  <c r="F64" i="7" s="1"/>
  <c r="F69" i="7" a="1"/>
  <c r="F69" i="7" s="1"/>
  <c r="F75" i="7" a="1"/>
  <c r="F75" i="7" s="1"/>
  <c r="F80" i="7" a="1"/>
  <c r="F80" i="7" s="1"/>
  <c r="F85" i="7" a="1"/>
  <c r="F85" i="7" s="1"/>
  <c r="F91" i="7" a="1"/>
  <c r="F91" i="7" s="1"/>
  <c r="F96" i="7" a="1"/>
  <c r="F96" i="7" s="1"/>
  <c r="F101" i="7" a="1"/>
  <c r="F101" i="7" s="1"/>
  <c r="F107" i="7" a="1"/>
  <c r="F107" i="7" s="1"/>
  <c r="F112" i="7" a="1"/>
  <c r="F112" i="7" s="1"/>
  <c r="F117" i="7" a="1"/>
  <c r="F117" i="7" s="1"/>
  <c r="F5" i="7" a="1"/>
  <c r="F5" i="7" s="1"/>
  <c r="F22" i="7" a="1"/>
  <c r="F22" i="7" s="1"/>
  <c r="F38" i="7" a="1"/>
  <c r="F38" i="7" s="1"/>
  <c r="F54" i="7" a="1"/>
  <c r="F54" i="7" s="1"/>
  <c r="F70" i="7" a="1"/>
  <c r="F70" i="7" s="1"/>
  <c r="F86" i="7" a="1"/>
  <c r="F86" i="7" s="1"/>
  <c r="F102" i="7" a="1"/>
  <c r="F102" i="7" s="1"/>
  <c r="F118" i="7" a="1"/>
  <c r="F118" i="7" s="1"/>
  <c r="F134" i="7" a="1"/>
  <c r="F134" i="7" s="1"/>
  <c r="F150" i="7" a="1"/>
  <c r="F150" i="7" s="1"/>
  <c r="F166" i="7" a="1"/>
  <c r="F166" i="7" s="1"/>
  <c r="F182" i="7" a="1"/>
  <c r="F182" i="7" s="1"/>
  <c r="F198" i="7" a="1"/>
  <c r="F198" i="7" s="1"/>
  <c r="F214" i="7" a="1"/>
  <c r="F214" i="7" s="1"/>
  <c r="F231" i="7" a="1"/>
  <c r="F231" i="7" s="1"/>
  <c r="F247" i="7" a="1"/>
  <c r="F247" i="7" s="1"/>
  <c r="F263" i="7" a="1"/>
  <c r="F263" i="7" s="1"/>
  <c r="F279" i="7" a="1"/>
  <c r="F279" i="7" s="1"/>
  <c r="F295" i="7" a="1"/>
  <c r="F295" i="7" s="1"/>
  <c r="F6" i="7" a="1"/>
  <c r="F6" i="7" s="1"/>
  <c r="F12" i="7" a="1"/>
  <c r="F12" i="7" s="1"/>
  <c r="F17" i="7" a="1"/>
  <c r="F17" i="7" s="1"/>
  <c r="F23" i="7" a="1"/>
  <c r="F23" i="7" s="1"/>
  <c r="F28" i="7" a="1"/>
  <c r="F28" i="7" s="1"/>
  <c r="F33" i="7" a="1"/>
  <c r="F33" i="7" s="1"/>
  <c r="F39" i="7" a="1"/>
  <c r="F39" i="7" s="1"/>
  <c r="F44" i="7" a="1"/>
  <c r="F44" i="7" s="1"/>
  <c r="F49" i="7" a="1"/>
  <c r="F49" i="7" s="1"/>
  <c r="F55" i="7" a="1"/>
  <c r="F55" i="7" s="1"/>
  <c r="F60" i="7" a="1"/>
  <c r="F60" i="7" s="1"/>
  <c r="F65" i="7" a="1"/>
  <c r="F65" i="7" s="1"/>
  <c r="F71" i="7" a="1"/>
  <c r="F71" i="7" s="1"/>
  <c r="F76" i="7" a="1"/>
  <c r="F76" i="7" s="1"/>
  <c r="F81" i="7" a="1"/>
  <c r="F81" i="7" s="1"/>
  <c r="F87" i="7" a="1"/>
  <c r="F87" i="7" s="1"/>
  <c r="F92" i="7" a="1"/>
  <c r="F92" i="7" s="1"/>
  <c r="F97" i="7" a="1"/>
  <c r="F97" i="7" s="1"/>
  <c r="F103" i="7" a="1"/>
  <c r="F103" i="7" s="1"/>
  <c r="F108" i="7" a="1"/>
  <c r="F108" i="7" s="1"/>
  <c r="F18" i="7" a="1"/>
  <c r="F18" i="7" s="1"/>
  <c r="F34" i="7" a="1"/>
  <c r="F34" i="7" s="1"/>
  <c r="F50" i="7" a="1"/>
  <c r="F50" i="7" s="1"/>
  <c r="F66" i="7" a="1"/>
  <c r="F66" i="7" s="1"/>
  <c r="F82" i="7" a="1"/>
  <c r="F82" i="7" s="1"/>
  <c r="F98" i="7" a="1"/>
  <c r="F98" i="7" s="1"/>
  <c r="F114" i="7" a="1"/>
  <c r="F114" i="7" s="1"/>
  <c r="F130" i="7" a="1"/>
  <c r="F130" i="7" s="1"/>
  <c r="F146" i="7" a="1"/>
  <c r="F146" i="7" s="1"/>
  <c r="F162" i="7" a="1"/>
  <c r="F162" i="7" s="1"/>
  <c r="F178" i="7" a="1"/>
  <c r="F178" i="7" s="1"/>
  <c r="F194" i="7" a="1"/>
  <c r="F194" i="7" s="1"/>
  <c r="F210" i="7" a="1"/>
  <c r="F210" i="7" s="1"/>
  <c r="F227" i="7" a="1"/>
  <c r="F227" i="7" s="1"/>
  <c r="F243" i="7" a="1"/>
  <c r="F243" i="7" s="1"/>
  <c r="F259" i="7" a="1"/>
  <c r="F259" i="7" s="1"/>
  <c r="F275" i="7" a="1"/>
  <c r="F275" i="7" s="1"/>
  <c r="F291" i="7" a="1"/>
  <c r="F291" i="7" s="1"/>
  <c r="F307" i="7" a="1"/>
  <c r="F307" i="7" s="1"/>
  <c r="F323" i="7" a="1"/>
  <c r="F323" i="7" s="1"/>
  <c r="F339" i="7" a="1"/>
  <c r="F339" i="7" s="1"/>
  <c r="F8" i="7" a="1"/>
  <c r="F8" i="7" s="1"/>
  <c r="F13" i="7" a="1"/>
  <c r="F13" i="7" s="1"/>
  <c r="F19" i="7" a="1"/>
  <c r="F19" i="7" s="1"/>
  <c r="F24" i="7" a="1"/>
  <c r="F24" i="7" s="1"/>
  <c r="F29" i="7" a="1"/>
  <c r="F29" i="7" s="1"/>
  <c r="F35" i="7" a="1"/>
  <c r="F35" i="7" s="1"/>
  <c r="F40" i="7" a="1"/>
  <c r="F40" i="7" s="1"/>
  <c r="F45" i="7" a="1"/>
  <c r="F45" i="7" s="1"/>
  <c r="F51" i="7" a="1"/>
  <c r="F51" i="7" s="1"/>
  <c r="F56" i="7" a="1"/>
  <c r="F56" i="7" s="1"/>
  <c r="F61" i="7" a="1"/>
  <c r="F61" i="7" s="1"/>
  <c r="F67" i="7" a="1"/>
  <c r="F67" i="7" s="1"/>
  <c r="F72" i="7" a="1"/>
  <c r="F72" i="7" s="1"/>
  <c r="F77" i="7" a="1"/>
  <c r="F77" i="7" s="1"/>
  <c r="F83" i="7" a="1"/>
  <c r="F83" i="7" s="1"/>
  <c r="F88" i="7" a="1"/>
  <c r="F88" i="7" s="1"/>
  <c r="F93" i="7" a="1"/>
  <c r="F93" i="7" s="1"/>
  <c r="F99" i="7" a="1"/>
  <c r="F99" i="7" s="1"/>
  <c r="F104" i="7" a="1"/>
  <c r="F104" i="7" s="1"/>
  <c r="F109" i="7" a="1"/>
  <c r="F109" i="7" s="1"/>
  <c r="F115" i="7" a="1"/>
  <c r="F115" i="7" s="1"/>
  <c r="F14" i="7" a="1"/>
  <c r="F14" i="7" s="1"/>
  <c r="F30" i="7" a="1"/>
  <c r="F30" i="7" s="1"/>
  <c r="F46" i="7" a="1"/>
  <c r="F46" i="7" s="1"/>
  <c r="F62" i="7" a="1"/>
  <c r="F62" i="7" s="1"/>
  <c r="F78" i="7" a="1"/>
  <c r="F78" i="7" s="1"/>
  <c r="F94" i="7" a="1"/>
  <c r="F94" i="7" s="1"/>
  <c r="F110" i="7" a="1"/>
  <c r="F110" i="7" s="1"/>
  <c r="F126" i="7" a="1"/>
  <c r="F126" i="7" s="1"/>
  <c r="F142" i="7" a="1"/>
  <c r="F142" i="7" s="1"/>
  <c r="F158" i="7" a="1"/>
  <c r="F158" i="7" s="1"/>
  <c r="F174" i="7" a="1"/>
  <c r="F174" i="7" s="1"/>
  <c r="F190" i="7" a="1"/>
  <c r="F190" i="7" s="1"/>
  <c r="F206" i="7" a="1"/>
  <c r="F206" i="7" s="1"/>
  <c r="F223" i="7" a="1"/>
  <c r="F223" i="7" s="1"/>
  <c r="F239" i="7" a="1"/>
  <c r="F239" i="7" s="1"/>
  <c r="F255" i="7" a="1"/>
  <c r="F255" i="7" s="1"/>
  <c r="F271" i="7" a="1"/>
  <c r="F271" i="7" s="1"/>
  <c r="F287" i="7" a="1"/>
  <c r="F287" i="7" s="1"/>
  <c r="F9" i="7" a="1"/>
  <c r="F9" i="7" s="1"/>
  <c r="F15" i="7" a="1"/>
  <c r="F15" i="7" s="1"/>
  <c r="F20" i="7" a="1"/>
  <c r="F20" i="7" s="1"/>
  <c r="F25" i="7" a="1"/>
  <c r="F25" i="7" s="1"/>
  <c r="F31" i="7" a="1"/>
  <c r="F31" i="7" s="1"/>
  <c r="F36" i="7" a="1"/>
  <c r="F36" i="7" s="1"/>
  <c r="F41" i="7" a="1"/>
  <c r="F41" i="7" s="1"/>
  <c r="F47" i="7" a="1"/>
  <c r="F47" i="7" s="1"/>
  <c r="F52" i="7" a="1"/>
  <c r="F52" i="7" s="1"/>
  <c r="F57" i="7" a="1"/>
  <c r="F57" i="7" s="1"/>
  <c r="F63" i="7" a="1"/>
  <c r="F63" i="7" s="1"/>
  <c r="F68" i="7" a="1"/>
  <c r="F68" i="7" s="1"/>
  <c r="F73" i="7" a="1"/>
  <c r="F73" i="7" s="1"/>
  <c r="F79" i="7" a="1"/>
  <c r="F79" i="7" s="1"/>
  <c r="F84" i="7" a="1"/>
  <c r="F84" i="7" s="1"/>
  <c r="F89" i="7" a="1"/>
  <c r="F89" i="7" s="1"/>
  <c r="F95" i="7" a="1"/>
  <c r="F95" i="7" s="1"/>
  <c r="F100" i="7" a="1"/>
  <c r="F100" i="7" s="1"/>
  <c r="F123" i="7" a="1"/>
  <c r="F123" i="7" s="1"/>
  <c r="F133" i="7" a="1"/>
  <c r="F133" i="7" s="1"/>
  <c r="F144" i="7" a="1"/>
  <c r="F144" i="7" s="1"/>
  <c r="F155" i="7" a="1"/>
  <c r="F155" i="7" s="1"/>
  <c r="F165" i="7" a="1"/>
  <c r="F165" i="7" s="1"/>
  <c r="F176" i="7" a="1"/>
  <c r="F176" i="7" s="1"/>
  <c r="F187" i="7" a="1"/>
  <c r="F187" i="7" s="1"/>
  <c r="F197" i="7" a="1"/>
  <c r="F197" i="7" s="1"/>
  <c r="F208" i="7" a="1"/>
  <c r="F208" i="7" s="1"/>
  <c r="F219" i="7" a="1"/>
  <c r="F219" i="7" s="1"/>
  <c r="F230" i="7" a="1"/>
  <c r="F230" i="7" s="1"/>
  <c r="F241" i="7" a="1"/>
  <c r="F241" i="7" s="1"/>
  <c r="F252" i="7" a="1"/>
  <c r="F252" i="7" s="1"/>
  <c r="F261" i="7" a="1"/>
  <c r="F261" i="7" s="1"/>
  <c r="F269" i="7" a="1"/>
  <c r="F269" i="7" s="1"/>
  <c r="F286" i="7" a="1"/>
  <c r="F286" i="7" s="1"/>
  <c r="F306" i="7" a="1"/>
  <c r="F306" i="7" s="1"/>
  <c r="F313" i="7" a="1"/>
  <c r="F313" i="7" s="1"/>
  <c r="F319" i="7" a="1"/>
  <c r="F319" i="7" s="1"/>
  <c r="F325" i="7" a="1"/>
  <c r="F325" i="7" s="1"/>
  <c r="F331" i="7" a="1"/>
  <c r="F331" i="7" s="1"/>
  <c r="F337" i="7" a="1"/>
  <c r="F337" i="7" s="1"/>
  <c r="F343" i="7" a="1"/>
  <c r="F343" i="7" s="1"/>
  <c r="F348" i="7" a="1"/>
  <c r="F348" i="7" s="1"/>
  <c r="F353" i="7" a="1"/>
  <c r="F353" i="7" s="1"/>
  <c r="F362" i="7" a="1"/>
  <c r="F362" i="7" s="1"/>
  <c r="F371" i="7" a="1"/>
  <c r="F371" i="7" s="1"/>
  <c r="F380" i="7" a="1"/>
  <c r="F380" i="7" s="1"/>
  <c r="F385" i="7" a="1"/>
  <c r="F385" i="7" s="1"/>
  <c r="F105" i="7" a="1"/>
  <c r="F105" i="7" s="1"/>
  <c r="F124" i="7" a="1"/>
  <c r="F124" i="7" s="1"/>
  <c r="F135" i="7" a="1"/>
  <c r="F135" i="7" s="1"/>
  <c r="F145" i="7" a="1"/>
  <c r="F145" i="7" s="1"/>
  <c r="F156" i="7" a="1"/>
  <c r="F156" i="7" s="1"/>
  <c r="F167" i="7" a="1"/>
  <c r="F167" i="7" s="1"/>
  <c r="F177" i="7" a="1"/>
  <c r="F177" i="7" s="1"/>
  <c r="F188" i="7" a="1"/>
  <c r="F188" i="7" s="1"/>
  <c r="F199" i="7" a="1"/>
  <c r="F199" i="7" s="1"/>
  <c r="F209" i="7" a="1"/>
  <c r="F209" i="7" s="1"/>
  <c r="F220" i="7" a="1"/>
  <c r="F220" i="7" s="1"/>
  <c r="F232" i="7" a="1"/>
  <c r="F232" i="7" s="1"/>
  <c r="F242" i="7" a="1"/>
  <c r="F242" i="7" s="1"/>
  <c r="F253" i="7" a="1"/>
  <c r="F253" i="7" s="1"/>
  <c r="F270" i="7" a="1"/>
  <c r="F270" i="7" s="1"/>
  <c r="F278" i="7" a="1"/>
  <c r="F278" i="7" s="1"/>
  <c r="F288" i="7" a="1"/>
  <c r="F288" i="7" s="1"/>
  <c r="F294" i="7" a="1"/>
  <c r="F294" i="7" s="1"/>
  <c r="F301" i="7" a="1"/>
  <c r="F301" i="7" s="1"/>
  <c r="F308" i="7" a="1"/>
  <c r="F308" i="7" s="1"/>
  <c r="F320" i="7" a="1"/>
  <c r="F320" i="7" s="1"/>
  <c r="F332" i="7" a="1"/>
  <c r="F332" i="7" s="1"/>
  <c r="F344" i="7" a="1"/>
  <c r="F344" i="7" s="1"/>
  <c r="F349" i="7" a="1"/>
  <c r="F349" i="7" s="1"/>
  <c r="F358" i="7" a="1"/>
  <c r="F358" i="7" s="1"/>
  <c r="F367" i="7" a="1"/>
  <c r="F367" i="7" s="1"/>
  <c r="F376" i="7" a="1"/>
  <c r="F376" i="7" s="1"/>
  <c r="F381" i="7" a="1"/>
  <c r="F381" i="7" s="1"/>
  <c r="F390" i="7" a="1"/>
  <c r="F390" i="7" s="1"/>
  <c r="F399" i="7" a="1"/>
  <c r="F399" i="7" s="1"/>
  <c r="F408" i="7" a="1"/>
  <c r="F408" i="7" s="1"/>
  <c r="F413" i="7" a="1"/>
  <c r="F413" i="7" s="1"/>
  <c r="F422" i="7" a="1"/>
  <c r="F422" i="7" s="1"/>
  <c r="F431" i="7" a="1"/>
  <c r="F431" i="7" s="1"/>
  <c r="F111" i="7" a="1"/>
  <c r="F111" i="7" s="1"/>
  <c r="F125" i="7" a="1"/>
  <c r="F125" i="7" s="1"/>
  <c r="F136" i="7" a="1"/>
  <c r="F136" i="7" s="1"/>
  <c r="F147" i="7" a="1"/>
  <c r="F147" i="7" s="1"/>
  <c r="F157" i="7" a="1"/>
  <c r="F157" i="7" s="1"/>
  <c r="F168" i="7" a="1"/>
  <c r="F168" i="7" s="1"/>
  <c r="F179" i="7" a="1"/>
  <c r="F179" i="7" s="1"/>
  <c r="F189" i="7" a="1"/>
  <c r="F189" i="7" s="1"/>
  <c r="F200" i="7" a="1"/>
  <c r="F200" i="7" s="1"/>
  <c r="F211" i="7" a="1"/>
  <c r="F211" i="7" s="1"/>
  <c r="F222" i="7" a="1"/>
  <c r="F222" i="7" s="1"/>
  <c r="F233" i="7" a="1"/>
  <c r="F233" i="7" s="1"/>
  <c r="F244" i="7" a="1"/>
  <c r="F244" i="7" s="1"/>
  <c r="F254" i="7" a="1"/>
  <c r="F254" i="7" s="1"/>
  <c r="F262" i="7" a="1"/>
  <c r="F262" i="7" s="1"/>
  <c r="F272" i="7" a="1"/>
  <c r="F272" i="7" s="1"/>
  <c r="F280" i="7" a="1"/>
  <c r="F280" i="7" s="1"/>
  <c r="F296" i="7" a="1"/>
  <c r="F296" i="7" s="1"/>
  <c r="F302" i="7" a="1"/>
  <c r="F302" i="7" s="1"/>
  <c r="F314" i="7" a="1"/>
  <c r="F314" i="7" s="1"/>
  <c r="F326" i="7" a="1"/>
  <c r="F326" i="7" s="1"/>
  <c r="F338" i="7" a="1"/>
  <c r="F338" i="7" s="1"/>
  <c r="F345" i="7" a="1"/>
  <c r="F345" i="7" s="1"/>
  <c r="F354" i="7" a="1"/>
  <c r="F354" i="7" s="1"/>
  <c r="F363" i="7" a="1"/>
  <c r="F363" i="7" s="1"/>
  <c r="F372" i="7" a="1"/>
  <c r="F372" i="7" s="1"/>
  <c r="F377" i="7" a="1"/>
  <c r="F377" i="7" s="1"/>
  <c r="F386" i="7" a="1"/>
  <c r="F386" i="7" s="1"/>
  <c r="F395" i="7" a="1"/>
  <c r="F395" i="7" s="1"/>
  <c r="F404" i="7" a="1"/>
  <c r="F404" i="7" s="1"/>
  <c r="F409" i="7" a="1"/>
  <c r="F409" i="7" s="1"/>
  <c r="F418" i="7" a="1"/>
  <c r="F418" i="7" s="1"/>
  <c r="F427" i="7" a="1"/>
  <c r="F427" i="7" s="1"/>
  <c r="F113" i="7" a="1"/>
  <c r="F113" i="7" s="1"/>
  <c r="F127" i="7" a="1"/>
  <c r="F127" i="7" s="1"/>
  <c r="F137" i="7" a="1"/>
  <c r="F137" i="7" s="1"/>
  <c r="F148" i="7" a="1"/>
  <c r="F148" i="7" s="1"/>
  <c r="F159" i="7" a="1"/>
  <c r="F159" i="7" s="1"/>
  <c r="F169" i="7" a="1"/>
  <c r="F169" i="7" s="1"/>
  <c r="F180" i="7" a="1"/>
  <c r="F180" i="7" s="1"/>
  <c r="F191" i="7" a="1"/>
  <c r="F191" i="7" s="1"/>
  <c r="F201" i="7" a="1"/>
  <c r="F201" i="7" s="1"/>
  <c r="F212" i="7" a="1"/>
  <c r="F212" i="7" s="1"/>
  <c r="F224" i="7" a="1"/>
  <c r="F224" i="7" s="1"/>
  <c r="F234" i="7" a="1"/>
  <c r="F234" i="7" s="1"/>
  <c r="F245" i="7" a="1"/>
  <c r="F245" i="7" s="1"/>
  <c r="F256" i="7" a="1"/>
  <c r="F256" i="7" s="1"/>
  <c r="F264" i="7" a="1"/>
  <c r="F264" i="7" s="1"/>
  <c r="F281" i="7" a="1"/>
  <c r="F281" i="7" s="1"/>
  <c r="F289" i="7" a="1"/>
  <c r="F289" i="7" s="1"/>
  <c r="F297" i="7" a="1"/>
  <c r="F297" i="7" s="1"/>
  <c r="F303" i="7" a="1"/>
  <c r="F303" i="7" s="1"/>
  <c r="F309" i="7" a="1"/>
  <c r="F309" i="7" s="1"/>
  <c r="F315" i="7" a="1"/>
  <c r="F315" i="7" s="1"/>
  <c r="F321" i="7" a="1"/>
  <c r="F321" i="7" s="1"/>
  <c r="F327" i="7" a="1"/>
  <c r="F327" i="7" s="1"/>
  <c r="F333" i="7" a="1"/>
  <c r="F333" i="7" s="1"/>
  <c r="F340" i="7" a="1"/>
  <c r="F340" i="7" s="1"/>
  <c r="F350" i="7" a="1"/>
  <c r="F350" i="7" s="1"/>
  <c r="F359" i="7" a="1"/>
  <c r="F359" i="7" s="1"/>
  <c r="F368" i="7" a="1"/>
  <c r="F368" i="7" s="1"/>
  <c r="F373" i="7" a="1"/>
  <c r="F373" i="7" s="1"/>
  <c r="F382" i="7" a="1"/>
  <c r="F382" i="7" s="1"/>
  <c r="F391" i="7" a="1"/>
  <c r="F391" i="7" s="1"/>
  <c r="F400" i="7" a="1"/>
  <c r="F400" i="7" s="1"/>
  <c r="F405" i="7" a="1"/>
  <c r="F405" i="7" s="1"/>
  <c r="F116" i="7" a="1"/>
  <c r="F116" i="7" s="1"/>
  <c r="F128" i="7" a="1"/>
  <c r="F128" i="7" s="1"/>
  <c r="F139" i="7" a="1"/>
  <c r="F139" i="7" s="1"/>
  <c r="F149" i="7" a="1"/>
  <c r="F149" i="7" s="1"/>
  <c r="F160" i="7" a="1"/>
  <c r="F160" i="7" s="1"/>
  <c r="F171" i="7" a="1"/>
  <c r="F171" i="7" s="1"/>
  <c r="F181" i="7" a="1"/>
  <c r="F181" i="7" s="1"/>
  <c r="F192" i="7" a="1"/>
  <c r="F192" i="7" s="1"/>
  <c r="F203" i="7" a="1"/>
  <c r="F203" i="7" s="1"/>
  <c r="F213" i="7" a="1"/>
  <c r="F213" i="7" s="1"/>
  <c r="F225" i="7" a="1"/>
  <c r="F225" i="7" s="1"/>
  <c r="F236" i="7" a="1"/>
  <c r="F236" i="7" s="1"/>
  <c r="F246" i="7" a="1"/>
  <c r="F246" i="7" s="1"/>
  <c r="F265" i="7" a="1"/>
  <c r="F265" i="7" s="1"/>
  <c r="F273" i="7" a="1"/>
  <c r="F273" i="7" s="1"/>
  <c r="F282" i="7" a="1"/>
  <c r="F282" i="7" s="1"/>
  <c r="F290" i="7" a="1"/>
  <c r="F290" i="7" s="1"/>
  <c r="F304" i="7" a="1"/>
  <c r="F304" i="7" s="1"/>
  <c r="F316" i="7" a="1"/>
  <c r="F316" i="7" s="1"/>
  <c r="F328" i="7" a="1"/>
  <c r="F328" i="7" s="1"/>
  <c r="F334" i="7" a="1"/>
  <c r="F334" i="7" s="1"/>
  <c r="F346" i="7" a="1"/>
  <c r="F346" i="7" s="1"/>
  <c r="F355" i="7" a="1"/>
  <c r="F355" i="7" s="1"/>
  <c r="F364" i="7" a="1"/>
  <c r="F364" i="7" s="1"/>
  <c r="F369" i="7" a="1"/>
  <c r="F369" i="7" s="1"/>
  <c r="F378" i="7" a="1"/>
  <c r="F378" i="7" s="1"/>
  <c r="F387" i="7" a="1"/>
  <c r="F387" i="7" s="1"/>
  <c r="F396" i="7" a="1"/>
  <c r="F396" i="7" s="1"/>
  <c r="F401" i="7" a="1"/>
  <c r="F401" i="7" s="1"/>
  <c r="F410" i="7" a="1"/>
  <c r="F410" i="7" s="1"/>
  <c r="F419" i="7" a="1"/>
  <c r="F419" i="7" s="1"/>
  <c r="F428" i="7" a="1"/>
  <c r="F428" i="7" s="1"/>
  <c r="F119" i="7" a="1"/>
  <c r="F119" i="7" s="1"/>
  <c r="F129" i="7" a="1"/>
  <c r="F129" i="7" s="1"/>
  <c r="F140" i="7" a="1"/>
  <c r="F140" i="7" s="1"/>
  <c r="F151" i="7" a="1"/>
  <c r="F151" i="7" s="1"/>
  <c r="F161" i="7" a="1"/>
  <c r="F161" i="7" s="1"/>
  <c r="F172" i="7" a="1"/>
  <c r="F172" i="7" s="1"/>
  <c r="F183" i="7" a="1"/>
  <c r="F183" i="7" s="1"/>
  <c r="F193" i="7" a="1"/>
  <c r="F193" i="7" s="1"/>
  <c r="F204" i="7" a="1"/>
  <c r="F204" i="7" s="1"/>
  <c r="F215" i="7" a="1"/>
  <c r="F215" i="7" s="1"/>
  <c r="F226" i="7" a="1"/>
  <c r="F226" i="7" s="1"/>
  <c r="F237" i="7" a="1"/>
  <c r="F237" i="7" s="1"/>
  <c r="F248" i="7" a="1"/>
  <c r="F248" i="7" s="1"/>
  <c r="F257" i="7" a="1"/>
  <c r="F257" i="7" s="1"/>
  <c r="F266" i="7" a="1"/>
  <c r="F266" i="7" s="1"/>
  <c r="F274" i="7" a="1"/>
  <c r="F274" i="7" s="1"/>
  <c r="F283" i="7" a="1"/>
  <c r="F283" i="7" s="1"/>
  <c r="F292" i="7" a="1"/>
  <c r="F292" i="7" s="1"/>
  <c r="F298" i="7" a="1"/>
  <c r="F298" i="7" s="1"/>
  <c r="F310" i="7" a="1"/>
  <c r="F310" i="7" s="1"/>
  <c r="F322" i="7" a="1"/>
  <c r="F322" i="7" s="1"/>
  <c r="F329" i="7" a="1"/>
  <c r="F329" i="7" s="1"/>
  <c r="F335" i="7" a="1"/>
  <c r="F335" i="7" s="1"/>
  <c r="F341" i="7" a="1"/>
  <c r="F341" i="7" s="1"/>
  <c r="F351" i="7" a="1"/>
  <c r="F351" i="7" s="1"/>
  <c r="F360" i="7" a="1"/>
  <c r="F360" i="7" s="1"/>
  <c r="F365" i="7" a="1"/>
  <c r="F365" i="7" s="1"/>
  <c r="F374" i="7" a="1"/>
  <c r="F374" i="7" s="1"/>
  <c r="F383" i="7" a="1"/>
  <c r="F383" i="7" s="1"/>
  <c r="F392" i="7" a="1"/>
  <c r="F392" i="7" s="1"/>
  <c r="F397" i="7" a="1"/>
  <c r="F397" i="7" s="1"/>
  <c r="F406" i="7" a="1"/>
  <c r="F406" i="7" s="1"/>
  <c r="F415" i="7" a="1"/>
  <c r="F415" i="7" s="1"/>
  <c r="F424" i="7" a="1"/>
  <c r="F424" i="7" s="1"/>
  <c r="F120" i="7" a="1"/>
  <c r="F120" i="7" s="1"/>
  <c r="F131" i="7" a="1"/>
  <c r="F131" i="7" s="1"/>
  <c r="F141" i="7" a="1"/>
  <c r="F141" i="7" s="1"/>
  <c r="F152" i="7" a="1"/>
  <c r="F152" i="7" s="1"/>
  <c r="F163" i="7" a="1"/>
  <c r="F163" i="7" s="1"/>
  <c r="F173" i="7" a="1"/>
  <c r="F173" i="7" s="1"/>
  <c r="F184" i="7" a="1"/>
  <c r="F184" i="7" s="1"/>
  <c r="F195" i="7" a="1"/>
  <c r="F195" i="7" s="1"/>
  <c r="F205" i="7" a="1"/>
  <c r="F205" i="7" s="1"/>
  <c r="F216" i="7" a="1"/>
  <c r="F216" i="7" s="1"/>
  <c r="F228" i="7" a="1"/>
  <c r="F228" i="7" s="1"/>
  <c r="F238" i="7" a="1"/>
  <c r="F238" i="7" s="1"/>
  <c r="F249" i="7" a="1"/>
  <c r="F249" i="7" s="1"/>
  <c r="F258" i="7" a="1"/>
  <c r="F258" i="7" s="1"/>
  <c r="F267" i="7" a="1"/>
  <c r="F267" i="7" s="1"/>
  <c r="F276" i="7" a="1"/>
  <c r="F276" i="7" s="1"/>
  <c r="F284" i="7" a="1"/>
  <c r="F284" i="7" s="1"/>
  <c r="F299" i="7" a="1"/>
  <c r="F299" i="7" s="1"/>
  <c r="F305" i="7" a="1"/>
  <c r="F305" i="7" s="1"/>
  <c r="F311" i="7" a="1"/>
  <c r="F311" i="7" s="1"/>
  <c r="F317" i="7" a="1"/>
  <c r="F317" i="7" s="1"/>
  <c r="F324" i="7" a="1"/>
  <c r="F324" i="7" s="1"/>
  <c r="F336" i="7" a="1"/>
  <c r="F336" i="7" s="1"/>
  <c r="F347" i="7" a="1"/>
  <c r="F347" i="7" s="1"/>
  <c r="F356" i="7" a="1"/>
  <c r="F356" i="7" s="1"/>
  <c r="F361" i="7" a="1"/>
  <c r="F361" i="7" s="1"/>
  <c r="F370" i="7" a="1"/>
  <c r="F370" i="7" s="1"/>
  <c r="F379" i="7" a="1"/>
  <c r="F379" i="7" s="1"/>
  <c r="F388" i="7" a="1"/>
  <c r="F388" i="7" s="1"/>
  <c r="F393" i="7" a="1"/>
  <c r="F393" i="7" s="1"/>
  <c r="F402" i="7" a="1"/>
  <c r="F402" i="7" s="1"/>
  <c r="F411" i="7" a="1"/>
  <c r="F411" i="7" s="1"/>
  <c r="F420" i="7" a="1"/>
  <c r="F420" i="7" s="1"/>
  <c r="F425" i="7" a="1"/>
  <c r="F425" i="7" s="1"/>
  <c r="F121" i="7" a="1"/>
  <c r="F121" i="7" s="1"/>
  <c r="F132" i="7" a="1"/>
  <c r="F132" i="7" s="1"/>
  <c r="F143" i="7" a="1"/>
  <c r="F143" i="7" s="1"/>
  <c r="F153" i="7" a="1"/>
  <c r="F153" i="7" s="1"/>
  <c r="F164" i="7" a="1"/>
  <c r="F164" i="7" s="1"/>
  <c r="F175" i="7" a="1"/>
  <c r="F175" i="7" s="1"/>
  <c r="F185" i="7" a="1"/>
  <c r="F185" i="7" s="1"/>
  <c r="F196" i="7" a="1"/>
  <c r="F196" i="7" s="1"/>
  <c r="F207" i="7" a="1"/>
  <c r="F207" i="7" s="1"/>
  <c r="F217" i="7" a="1"/>
  <c r="F217" i="7" s="1"/>
  <c r="F229" i="7" a="1"/>
  <c r="F229" i="7" s="1"/>
  <c r="F240" i="7" a="1"/>
  <c r="F240" i="7" s="1"/>
  <c r="F250" i="7" a="1"/>
  <c r="F250" i="7" s="1"/>
  <c r="F260" i="7" a="1"/>
  <c r="F260" i="7" s="1"/>
  <c r="F268" i="7" a="1"/>
  <c r="F268" i="7" s="1"/>
  <c r="F277" i="7" a="1"/>
  <c r="F277" i="7" s="1"/>
  <c r="F285" i="7" a="1"/>
  <c r="F285" i="7" s="1"/>
  <c r="F293" i="7" a="1"/>
  <c r="F293" i="7" s="1"/>
  <c r="F300" i="7" a="1"/>
  <c r="F300" i="7" s="1"/>
  <c r="F312" i="7" a="1"/>
  <c r="F312" i="7" s="1"/>
  <c r="F318" i="7" a="1"/>
  <c r="F318" i="7" s="1"/>
  <c r="F330" i="7" a="1"/>
  <c r="F330" i="7" s="1"/>
  <c r="F342" i="7" a="1"/>
  <c r="F342" i="7" s="1"/>
  <c r="F352" i="7" a="1"/>
  <c r="F352" i="7" s="1"/>
  <c r="F357" i="7" a="1"/>
  <c r="F357" i="7" s="1"/>
  <c r="F366" i="7" a="1"/>
  <c r="F366" i="7" s="1"/>
  <c r="F375" i="7" a="1"/>
  <c r="F375" i="7" s="1"/>
  <c r="F384" i="7" a="1"/>
  <c r="F384" i="7" s="1"/>
  <c r="F389" i="7" a="1"/>
  <c r="F389" i="7" s="1"/>
  <c r="F398" i="7" a="1"/>
  <c r="F398" i="7" s="1"/>
  <c r="F407" i="7" a="1"/>
  <c r="F407" i="7" s="1"/>
  <c r="F416" i="7" a="1"/>
  <c r="F416" i="7" s="1"/>
  <c r="F421" i="7" a="1"/>
  <c r="F421" i="7" s="1"/>
  <c r="F430" i="7" a="1"/>
  <c r="F430" i="7" s="1"/>
  <c r="F714" i="7" a="1"/>
  <c r="F714" i="7" s="1"/>
  <c r="F709" i="7" a="1"/>
  <c r="F709" i="7" s="1"/>
  <c r="F700" i="7" a="1"/>
  <c r="F700" i="7" s="1"/>
  <c r="F691" i="7" a="1"/>
  <c r="F691" i="7" s="1"/>
  <c r="F682" i="7" a="1"/>
  <c r="F682" i="7" s="1"/>
  <c r="F677" i="7" a="1"/>
  <c r="F677" i="7" s="1"/>
  <c r="F668" i="7" a="1"/>
  <c r="F668" i="7" s="1"/>
  <c r="F659" i="7" a="1"/>
  <c r="F659" i="7" s="1"/>
  <c r="F650" i="7" a="1"/>
  <c r="F650" i="7" s="1"/>
  <c r="F645" i="7" a="1"/>
  <c r="F645" i="7" s="1"/>
  <c r="F636" i="7" a="1"/>
  <c r="F636" i="7" s="1"/>
  <c r="F627" i="7" a="1"/>
  <c r="F627" i="7" s="1"/>
  <c r="F618" i="7" a="1"/>
  <c r="F618" i="7" s="1"/>
  <c r="F613" i="7" a="1"/>
  <c r="F613" i="7" s="1"/>
  <c r="F604" i="7" a="1"/>
  <c r="F604" i="7" s="1"/>
  <c r="F595" i="7" a="1"/>
  <c r="F595" i="7" s="1"/>
  <c r="F585" i="7" a="1"/>
  <c r="F585" i="7" s="1"/>
  <c r="F569" i="7" a="1"/>
  <c r="F569" i="7" s="1"/>
  <c r="F536" i="7" a="1"/>
  <c r="F536" i="7" s="1"/>
  <c r="F520" i="7" a="1"/>
  <c r="F520" i="7" s="1"/>
  <c r="F504" i="7" a="1"/>
  <c r="F504" i="7" s="1"/>
  <c r="F488" i="7" a="1"/>
  <c r="F488" i="7" s="1"/>
  <c r="F472" i="7" a="1"/>
  <c r="F472" i="7" s="1"/>
  <c r="F456" i="7" a="1"/>
  <c r="F456" i="7" s="1"/>
  <c r="F440" i="7" a="1"/>
  <c r="F440" i="7" s="1"/>
  <c r="F710" i="7" a="1"/>
  <c r="F710" i="7" s="1"/>
  <c r="F718" i="7" a="1"/>
  <c r="F718" i="7" s="1"/>
  <c r="F704" i="7" a="1"/>
  <c r="F704" i="7" s="1"/>
  <c r="F686" i="7" a="1"/>
  <c r="F686" i="7" s="1"/>
  <c r="F672" i="7" a="1"/>
  <c r="F672" i="7" s="1"/>
  <c r="F654" i="7" a="1"/>
  <c r="F654" i="7" s="1"/>
  <c r="F640" i="7" a="1"/>
  <c r="F640" i="7" s="1"/>
  <c r="F631" i="7" a="1"/>
  <c r="F631" i="7" s="1"/>
  <c r="F617" i="7" a="1"/>
  <c r="F617" i="7" s="1"/>
  <c r="F599" i="7" a="1"/>
  <c r="F599" i="7" s="1"/>
  <c r="F584" i="7" a="1"/>
  <c r="F584" i="7" s="1"/>
  <c r="F579" i="7" a="1"/>
  <c r="F579" i="7" s="1"/>
  <c r="F574" i="7" a="1"/>
  <c r="F574" i="7" s="1"/>
  <c r="F568" i="7" a="1"/>
  <c r="F568" i="7" s="1"/>
  <c r="F546" i="7" a="1"/>
  <c r="F546" i="7" s="1"/>
  <c r="F541" i="7" a="1"/>
  <c r="F541" i="7" s="1"/>
  <c r="F535" i="7" a="1"/>
  <c r="F535" i="7" s="1"/>
  <c r="F530" i="7" a="1"/>
  <c r="F530" i="7" s="1"/>
  <c r="F525" i="7" a="1"/>
  <c r="F525" i="7" s="1"/>
  <c r="F519" i="7" a="1"/>
  <c r="F519" i="7" s="1"/>
  <c r="F514" i="7" a="1"/>
  <c r="F514" i="7" s="1"/>
  <c r="F509" i="7" a="1"/>
  <c r="F509" i="7" s="1"/>
  <c r="F503" i="7" a="1"/>
  <c r="F503" i="7" s="1"/>
  <c r="F498" i="7" a="1"/>
  <c r="F498" i="7" s="1"/>
  <c r="F493" i="7" a="1"/>
  <c r="F493" i="7" s="1"/>
  <c r="F487" i="7" a="1"/>
  <c r="F487" i="7" s="1"/>
  <c r="F482" i="7" a="1"/>
  <c r="F482" i="7" s="1"/>
  <c r="F477" i="7" a="1"/>
  <c r="F477" i="7" s="1"/>
  <c r="F471" i="7" a="1"/>
  <c r="F471" i="7" s="1"/>
  <c r="F466" i="7" a="1"/>
  <c r="F466" i="7" s="1"/>
  <c r="F461" i="7" a="1"/>
  <c r="F461" i="7" s="1"/>
  <c r="F455" i="7" a="1"/>
  <c r="F455" i="7" s="1"/>
  <c r="F450" i="7" a="1"/>
  <c r="F450" i="7" s="1"/>
  <c r="F445" i="7" a="1"/>
  <c r="F445" i="7" s="1"/>
  <c r="F439" i="7" a="1"/>
  <c r="F439" i="7" s="1"/>
  <c r="F434" i="7" a="1"/>
  <c r="F434" i="7" s="1"/>
  <c r="F426" i="7" a="1"/>
  <c r="F426" i="7" s="1"/>
  <c r="F705" i="7" a="1"/>
  <c r="F705" i="7" s="1"/>
  <c r="F713" i="7" a="1"/>
  <c r="F713" i="7" s="1"/>
  <c r="F695" i="7" a="1"/>
  <c r="F695" i="7" s="1"/>
  <c r="F681" i="7" a="1"/>
  <c r="F681" i="7" s="1"/>
  <c r="F622" i="7" a="1"/>
  <c r="F622" i="7" s="1"/>
  <c r="F608" i="7" a="1"/>
  <c r="F608" i="7" s="1"/>
  <c r="F590" i="7" a="1"/>
  <c r="F590" i="7" s="1"/>
  <c r="F717" i="7" a="1"/>
  <c r="F717" i="7" s="1"/>
  <c r="F708" i="7" a="1"/>
  <c r="F708" i="7" s="1"/>
  <c r="F699" i="7" a="1"/>
  <c r="F699" i="7" s="1"/>
  <c r="F690" i="7" a="1"/>
  <c r="F690" i="7" s="1"/>
  <c r="F685" i="7" a="1"/>
  <c r="F685" i="7" s="1"/>
  <c r="F676" i="7" a="1"/>
  <c r="F676" i="7" s="1"/>
  <c r="F667" i="7" a="1"/>
  <c r="F667" i="7" s="1"/>
  <c r="F658" i="7" a="1"/>
  <c r="F658" i="7" s="1"/>
  <c r="F653" i="7" a="1"/>
  <c r="F653" i="7" s="1"/>
  <c r="F644" i="7" a="1"/>
  <c r="F644" i="7" s="1"/>
  <c r="F635" i="7" a="1"/>
  <c r="F635" i="7" s="1"/>
  <c r="F626" i="7" a="1"/>
  <c r="F626" i="7" s="1"/>
  <c r="F621" i="7" a="1"/>
  <c r="F621" i="7" s="1"/>
  <c r="F612" i="7" a="1"/>
  <c r="F612" i="7" s="1"/>
  <c r="F603" i="7" a="1"/>
  <c r="F603" i="7" s="1"/>
  <c r="F594" i="7" a="1"/>
  <c r="F594" i="7" s="1"/>
  <c r="F589" i="7" a="1"/>
  <c r="F589" i="7" s="1"/>
  <c r="F573" i="7" a="1"/>
  <c r="F573" i="7" s="1"/>
  <c r="F540" i="7" a="1"/>
  <c r="F540" i="7" s="1"/>
  <c r="F524" i="7" a="1"/>
  <c r="F524" i="7" s="1"/>
  <c r="F508" i="7" a="1"/>
  <c r="F508" i="7" s="1"/>
  <c r="F492" i="7" a="1"/>
  <c r="F492" i="7" s="1"/>
  <c r="F476" i="7" a="1"/>
  <c r="F476" i="7" s="1"/>
  <c r="F460" i="7" a="1"/>
  <c r="F460" i="7" s="1"/>
  <c r="F444" i="7" a="1"/>
  <c r="F444" i="7" s="1"/>
  <c r="F423" i="7" a="1"/>
  <c r="F423" i="7" s="1"/>
  <c r="F403" i="7" a="1"/>
  <c r="F403" i="7" s="1"/>
  <c r="F712" i="7" a="1"/>
  <c r="F712" i="7" s="1"/>
  <c r="F694" i="7" a="1"/>
  <c r="F694" i="7" s="1"/>
  <c r="F689" i="7" a="1"/>
  <c r="F689" i="7" s="1"/>
  <c r="F671" i="7" a="1"/>
  <c r="F671" i="7" s="1"/>
  <c r="F657" i="7" a="1"/>
  <c r="F657" i="7" s="1"/>
  <c r="F630" i="7" a="1"/>
  <c r="F630" i="7" s="1"/>
  <c r="F616" i="7" a="1"/>
  <c r="F616" i="7" s="1"/>
  <c r="F607" i="7" a="1"/>
  <c r="F607" i="7" s="1"/>
  <c r="F593" i="7" a="1"/>
  <c r="F593" i="7" s="1"/>
  <c r="F588" i="7" a="1"/>
  <c r="F588" i="7" s="1"/>
  <c r="F583" i="7" a="1"/>
  <c r="F583" i="7" s="1"/>
  <c r="F578" i="7" a="1"/>
  <c r="F578" i="7" s="1"/>
  <c r="F572" i="7" a="1"/>
  <c r="F572" i="7" s="1"/>
  <c r="F567" i="7" a="1"/>
  <c r="F567" i="7" s="1"/>
  <c r="F545" i="7" a="1"/>
  <c r="F545" i="7" s="1"/>
  <c r="F539" i="7" a="1"/>
  <c r="F539" i="7" s="1"/>
  <c r="F534" i="7" a="1"/>
  <c r="F534" i="7" s="1"/>
  <c r="F529" i="7" a="1"/>
  <c r="F529" i="7" s="1"/>
  <c r="F523" i="7" a="1"/>
  <c r="F523" i="7" s="1"/>
  <c r="F518" i="7" a="1"/>
  <c r="F518" i="7" s="1"/>
  <c r="F513" i="7" a="1"/>
  <c r="F513" i="7" s="1"/>
  <c r="F507" i="7" a="1"/>
  <c r="F507" i="7" s="1"/>
  <c r="F502" i="7" a="1"/>
  <c r="F502" i="7" s="1"/>
  <c r="F497" i="7" a="1"/>
  <c r="F497" i="7" s="1"/>
  <c r="F491" i="7" a="1"/>
  <c r="F491" i="7" s="1"/>
  <c r="F486" i="7" a="1"/>
  <c r="F486" i="7" s="1"/>
  <c r="F481" i="7" a="1"/>
  <c r="F481" i="7" s="1"/>
  <c r="F475" i="7" a="1"/>
  <c r="F475" i="7" s="1"/>
  <c r="F470" i="7" a="1"/>
  <c r="F470" i="7" s="1"/>
  <c r="F465" i="7" a="1"/>
  <c r="F465" i="7" s="1"/>
  <c r="F459" i="7" a="1"/>
  <c r="F459" i="7" s="1"/>
  <c r="F454" i="7" a="1"/>
  <c r="F454" i="7" s="1"/>
  <c r="F449" i="7" a="1"/>
  <c r="F449" i="7" s="1"/>
  <c r="F443" i="7" a="1"/>
  <c r="F443" i="7" s="1"/>
  <c r="F438" i="7" a="1"/>
  <c r="F438" i="7" s="1"/>
  <c r="F433" i="7" a="1"/>
  <c r="F433" i="7" s="1"/>
  <c r="F703" i="7" a="1"/>
  <c r="F703" i="7" s="1"/>
  <c r="F680" i="7" a="1"/>
  <c r="F680" i="7" s="1"/>
  <c r="F662" i="7" a="1"/>
  <c r="F662" i="7" s="1"/>
  <c r="F648" i="7" a="1"/>
  <c r="F648" i="7" s="1"/>
  <c r="F639" i="7" a="1"/>
  <c r="F639" i="7" s="1"/>
  <c r="F598" i="7" a="1"/>
  <c r="F598" i="7" s="1"/>
  <c r="F716" i="7" a="1"/>
  <c r="F716" i="7" s="1"/>
  <c r="F707" i="7" a="1"/>
  <c r="F707" i="7" s="1"/>
  <c r="F698" i="7" a="1"/>
  <c r="F698" i="7" s="1"/>
  <c r="F693" i="7" a="1"/>
  <c r="F693" i="7" s="1"/>
  <c r="F684" i="7" a="1"/>
  <c r="F684" i="7" s="1"/>
  <c r="F675" i="7" a="1"/>
  <c r="F675" i="7" s="1"/>
  <c r="F666" i="7" a="1"/>
  <c r="F666" i="7" s="1"/>
  <c r="F661" i="7" a="1"/>
  <c r="F661" i="7" s="1"/>
  <c r="F652" i="7" a="1"/>
  <c r="F652" i="7" s="1"/>
  <c r="F643" i="7" a="1"/>
  <c r="F643" i="7" s="1"/>
  <c r="F634" i="7" a="1"/>
  <c r="F634" i="7" s="1"/>
  <c r="F629" i="7" a="1"/>
  <c r="F629" i="7" s="1"/>
  <c r="F620" i="7" a="1"/>
  <c r="F620" i="7" s="1"/>
  <c r="F611" i="7" a="1"/>
  <c r="F611" i="7" s="1"/>
  <c r="F602" i="7" a="1"/>
  <c r="F602" i="7" s="1"/>
  <c r="F597" i="7" a="1"/>
  <c r="F597" i="7" s="1"/>
  <c r="F577" i="7" a="1"/>
  <c r="F577" i="7" s="1"/>
  <c r="F544" i="7" a="1"/>
  <c r="F544" i="7" s="1"/>
  <c r="F528" i="7" a="1"/>
  <c r="F528" i="7" s="1"/>
  <c r="F512" i="7" a="1"/>
  <c r="F512" i="7" s="1"/>
  <c r="F496" i="7" a="1"/>
  <c r="F496" i="7" s="1"/>
  <c r="F480" i="7" a="1"/>
  <c r="F480" i="7" s="1"/>
  <c r="F464" i="7" a="1"/>
  <c r="F464" i="7" s="1"/>
  <c r="F448" i="7" a="1"/>
  <c r="F448" i="7" s="1"/>
  <c r="F432" i="7" a="1"/>
  <c r="F432" i="7" s="1"/>
  <c r="F394" i="7" a="1"/>
  <c r="F394" i="7" s="1"/>
  <c r="F697" i="7" a="1"/>
  <c r="F697" i="7" s="1"/>
  <c r="F679" i="7" a="1"/>
  <c r="F679" i="7" s="1"/>
  <c r="F665" i="7" a="1"/>
  <c r="F665" i="7" s="1"/>
  <c r="F647" i="7" a="1"/>
  <c r="F647" i="7" s="1"/>
  <c r="F633" i="7" a="1"/>
  <c r="F633" i="7" s="1"/>
  <c r="F592" i="7" a="1"/>
  <c r="F592" i="7" s="1"/>
  <c r="F587" i="7" a="1"/>
  <c r="F587" i="7" s="1"/>
  <c r="F582" i="7" a="1"/>
  <c r="F582" i="7" s="1"/>
  <c r="F571" i="7" a="1"/>
  <c r="F571" i="7" s="1"/>
  <c r="F566" i="7" a="1"/>
  <c r="F566" i="7" s="1"/>
  <c r="F543" i="7" a="1"/>
  <c r="F543" i="7" s="1"/>
  <c r="F538" i="7" a="1"/>
  <c r="F538" i="7" s="1"/>
  <c r="F533" i="7" a="1"/>
  <c r="F533" i="7" s="1"/>
  <c r="F527" i="7" a="1"/>
  <c r="F527" i="7" s="1"/>
  <c r="F522" i="7" a="1"/>
  <c r="F522" i="7" s="1"/>
  <c r="F517" i="7" a="1"/>
  <c r="F517" i="7" s="1"/>
  <c r="F511" i="7" a="1"/>
  <c r="F511" i="7" s="1"/>
  <c r="F506" i="7" a="1"/>
  <c r="F506" i="7" s="1"/>
  <c r="F501" i="7" a="1"/>
  <c r="F501" i="7" s="1"/>
  <c r="F495" i="7" a="1"/>
  <c r="F495" i="7" s="1"/>
  <c r="F490" i="7" a="1"/>
  <c r="F490" i="7" s="1"/>
  <c r="F485" i="7" a="1"/>
  <c r="F485" i="7" s="1"/>
  <c r="F479" i="7" a="1"/>
  <c r="F479" i="7" s="1"/>
  <c r="F474" i="7" a="1"/>
  <c r="F474" i="7" s="1"/>
  <c r="F469" i="7" a="1"/>
  <c r="F469" i="7" s="1"/>
  <c r="F463" i="7" a="1"/>
  <c r="F463" i="7" s="1"/>
  <c r="F458" i="7" a="1"/>
  <c r="F458" i="7" s="1"/>
  <c r="F453" i="7" a="1"/>
  <c r="F453" i="7" s="1"/>
  <c r="F447" i="7" a="1"/>
  <c r="F447" i="7" s="1"/>
  <c r="F442" i="7" a="1"/>
  <c r="F442" i="7" s="1"/>
  <c r="F437" i="7" a="1"/>
  <c r="F437" i="7" s="1"/>
  <c r="F417" i="7" a="1"/>
  <c r="F417" i="7" s="1"/>
  <c r="F3" i="7" a="1"/>
  <c r="F3" i="7" s="1"/>
  <c r="I403" i="4" a="1"/>
  <c r="I403" i="4" s="1"/>
  <c r="AA403" i="4" s="1"/>
  <c r="I6" i="4" a="1"/>
  <c r="I6" i="4" s="1"/>
  <c r="AA6" i="4" s="1"/>
  <c r="I83" i="4" a="1"/>
  <c r="I83" i="4" s="1"/>
  <c r="AA83" i="4" s="1"/>
  <c r="I74" i="4" a="1"/>
  <c r="I74" i="4" s="1"/>
  <c r="AA74" i="4" s="1"/>
  <c r="I230" i="4" a="1"/>
  <c r="I230" i="4" s="1"/>
  <c r="AA230" i="4" s="1"/>
  <c r="I100" i="4" a="1"/>
  <c r="I100" i="4" s="1"/>
  <c r="AA100" i="4" s="1"/>
  <c r="I28" i="4" a="1"/>
  <c r="I28" i="4" s="1"/>
  <c r="AA28" i="4" s="1"/>
  <c r="I261" i="4" a="1"/>
  <c r="I261" i="4" s="1"/>
  <c r="AA261" i="4" s="1"/>
  <c r="I343" i="4" a="1"/>
  <c r="I343" i="4" s="1"/>
  <c r="AA343" i="4" s="1"/>
  <c r="I274" i="4" a="1"/>
  <c r="I274" i="4" s="1"/>
  <c r="AA274" i="4" s="1"/>
  <c r="I382" i="4" a="1"/>
  <c r="I382" i="4" s="1"/>
  <c r="AA382" i="4" s="1"/>
  <c r="I192" i="4" a="1"/>
  <c r="I192" i="4" s="1"/>
  <c r="AA192" i="4" s="1"/>
  <c r="I152" i="4" a="1"/>
  <c r="I152" i="4" s="1"/>
  <c r="AA152" i="4" s="1"/>
  <c r="I16" i="4" a="1"/>
  <c r="I16" i="4" s="1"/>
  <c r="AA16" i="4" s="1"/>
  <c r="I69" i="4" a="1"/>
  <c r="I69" i="4" s="1"/>
  <c r="AA69" i="4" s="1"/>
  <c r="I361" i="4" a="1"/>
  <c r="I361" i="4" s="1"/>
  <c r="AA361" i="4" s="1"/>
  <c r="I7" i="4" a="1"/>
  <c r="I7" i="4" s="1"/>
  <c r="AA7" i="4" s="1"/>
  <c r="I196" i="4" a="1"/>
  <c r="I196" i="4" s="1"/>
  <c r="AA196" i="4" s="1"/>
  <c r="I394" i="4" a="1"/>
  <c r="I394" i="4" s="1"/>
  <c r="AA394" i="4" s="1"/>
  <c r="I14" i="4" a="1"/>
  <c r="I14" i="4" s="1"/>
  <c r="AA14" i="4" s="1"/>
  <c r="I372" i="4" a="1"/>
  <c r="I372" i="4" s="1"/>
  <c r="AA372" i="4" s="1"/>
  <c r="I198" i="4" a="1"/>
  <c r="I198" i="4" s="1"/>
  <c r="AA198" i="4" s="1"/>
  <c r="I248" i="4" a="1"/>
  <c r="I248" i="4" s="1"/>
  <c r="AA248" i="4" s="1"/>
  <c r="I168" i="4" a="1"/>
  <c r="I168" i="4" s="1"/>
  <c r="AA168" i="4" s="1"/>
  <c r="I265" i="4" a="1"/>
  <c r="I265" i="4" s="1"/>
  <c r="AA265" i="4" s="1"/>
  <c r="I339" i="4" a="1"/>
  <c r="I339" i="4" s="1"/>
  <c r="AA339" i="4" s="1"/>
  <c r="I193" i="4" a="1"/>
  <c r="I193" i="4" s="1"/>
  <c r="AA193" i="4" s="1"/>
  <c r="I32" i="4" a="1"/>
  <c r="I32" i="4" s="1"/>
  <c r="AA32" i="4" s="1"/>
  <c r="I311" i="4" a="1"/>
  <c r="I311" i="4" s="1"/>
  <c r="AA311" i="4" s="1"/>
  <c r="I21" i="4" a="1"/>
  <c r="I21" i="4" s="1"/>
  <c r="AA21" i="4" s="1"/>
  <c r="I228" i="4" a="1"/>
  <c r="I228" i="4" s="1"/>
  <c r="AA228" i="4" s="1"/>
  <c r="I292" i="4" a="1"/>
  <c r="I292" i="4" s="1"/>
  <c r="AA292" i="4" s="1"/>
  <c r="I306" i="4" a="1"/>
  <c r="I306" i="4" s="1"/>
  <c r="AA306" i="4" s="1"/>
  <c r="I128" i="4" a="1"/>
  <c r="I128" i="4" s="1"/>
  <c r="AA128" i="4" s="1"/>
  <c r="I155" i="4" a="1"/>
  <c r="I155" i="4" s="1"/>
  <c r="AA155" i="4" s="1"/>
  <c r="I66" i="4" a="1"/>
  <c r="I66" i="4" s="1"/>
  <c r="AA66" i="4" s="1"/>
  <c r="I84" i="4" a="1"/>
  <c r="I84" i="4" s="1"/>
  <c r="AA84" i="4" s="1"/>
  <c r="I121" i="4" a="1"/>
  <c r="I121" i="4" s="1"/>
  <c r="AA121" i="4" s="1"/>
  <c r="I312" i="4" a="1"/>
  <c r="I312" i="4" s="1"/>
  <c r="AA312" i="4" s="1"/>
  <c r="I264" i="4" a="1"/>
  <c r="I264" i="4" s="1"/>
  <c r="AA264" i="4" s="1"/>
  <c r="I40" i="4" a="1"/>
  <c r="I40" i="4" s="1"/>
  <c r="AA40" i="4" s="1"/>
  <c r="I247" i="4" a="1"/>
  <c r="I247" i="4" s="1"/>
  <c r="AA247" i="4" s="1"/>
  <c r="I266" i="4" a="1"/>
  <c r="I266" i="4" s="1"/>
  <c r="AA266" i="4" s="1"/>
  <c r="I299" i="4" a="1"/>
  <c r="I299" i="4" s="1"/>
  <c r="AA299" i="4" s="1"/>
  <c r="I237" i="4" a="1"/>
  <c r="I237" i="4" s="1"/>
  <c r="AA237" i="4" s="1"/>
  <c r="I262" i="4" a="1"/>
  <c r="I262" i="4" s="1"/>
  <c r="AA262" i="4" s="1"/>
  <c r="I86" i="4" a="1"/>
  <c r="I86" i="4" s="1"/>
  <c r="AA86" i="4" s="1"/>
  <c r="I197" i="4" a="1"/>
  <c r="I197" i="4" s="1"/>
  <c r="AA197" i="4" s="1"/>
  <c r="I202" i="4" a="1"/>
  <c r="I202" i="4" s="1"/>
  <c r="AA202" i="4" s="1"/>
  <c r="I284" i="4" a="1"/>
  <c r="I284" i="4" s="1"/>
  <c r="AA284" i="4" s="1"/>
  <c r="I351" i="4" a="1"/>
  <c r="I351" i="4" s="1"/>
  <c r="AA351" i="4" s="1"/>
  <c r="I245" i="4" a="1"/>
  <c r="I245" i="4" s="1"/>
  <c r="AA245" i="4" s="1"/>
  <c r="I61" i="4" a="1"/>
  <c r="I61" i="4" s="1"/>
  <c r="AA61" i="4" s="1"/>
  <c r="I130" i="4" a="1"/>
  <c r="I130" i="4" s="1"/>
  <c r="AA130" i="4" s="1"/>
  <c r="I398" i="4" a="1"/>
  <c r="I398" i="4" s="1"/>
  <c r="AA398" i="4" s="1"/>
  <c r="I131" i="4" a="1"/>
  <c r="I131" i="4" s="1"/>
  <c r="AA131" i="4" s="1"/>
  <c r="I280" i="4" a="1"/>
  <c r="I280" i="4" s="1"/>
  <c r="AA280" i="4" s="1"/>
  <c r="I8" i="4" a="1"/>
  <c r="I8" i="4" s="1"/>
  <c r="AA8" i="4" s="1"/>
  <c r="I91" i="4" a="1"/>
  <c r="I91" i="4" s="1"/>
  <c r="AA91" i="4" s="1"/>
  <c r="I204" i="4" a="1"/>
  <c r="I204" i="4" s="1"/>
  <c r="AA204" i="4" s="1"/>
  <c r="I9" i="4" a="1"/>
  <c r="I9" i="4" s="1"/>
  <c r="AA9" i="4" s="1"/>
  <c r="I233" i="4" a="1"/>
  <c r="I233" i="4" s="1"/>
  <c r="AA233" i="4" s="1"/>
  <c r="I98" i="4" a="1"/>
  <c r="I98" i="4" s="1"/>
  <c r="AA98" i="4" s="1"/>
  <c r="I260" i="4" a="1"/>
  <c r="I260" i="4" s="1"/>
  <c r="AA260" i="4" s="1"/>
  <c r="I258" i="4" a="1"/>
  <c r="I258" i="4" s="1"/>
  <c r="AA258" i="4" s="1"/>
  <c r="I201" i="4" a="1"/>
  <c r="I201" i="4" s="1"/>
  <c r="AA201" i="4" s="1"/>
  <c r="I149" i="4" a="1"/>
  <c r="I149" i="4" s="1"/>
  <c r="AA149" i="4" s="1"/>
  <c r="I295" i="4" a="1"/>
  <c r="I295" i="4" s="1"/>
  <c r="AA295" i="4" s="1"/>
  <c r="I178" i="4" a="1"/>
  <c r="I178" i="4" s="1"/>
  <c r="AA178" i="4" s="1"/>
  <c r="I268" i="4" a="1"/>
  <c r="I268" i="4" s="1"/>
  <c r="AA268" i="4" s="1"/>
  <c r="I17" i="4" a="1"/>
  <c r="I17" i="4" s="1"/>
  <c r="AA17" i="4" s="1"/>
  <c r="I309" i="4" a="1"/>
  <c r="I309" i="4" s="1"/>
  <c r="AA309" i="4" s="1"/>
  <c r="I189" i="4" a="1"/>
  <c r="I189" i="4" s="1"/>
  <c r="AA189" i="4" s="1"/>
  <c r="I250" i="4" a="1"/>
  <c r="I250" i="4" s="1"/>
  <c r="AA250" i="4" s="1"/>
  <c r="I123" i="4" a="1"/>
  <c r="I123" i="4" s="1"/>
  <c r="AA123" i="4" s="1"/>
  <c r="I4" i="4" a="1"/>
  <c r="I4" i="4" s="1"/>
  <c r="AA4" i="4" s="1"/>
  <c r="I85" i="4" a="1"/>
  <c r="I85" i="4" s="1"/>
  <c r="AA85" i="4" s="1"/>
  <c r="I167" i="4" a="1"/>
  <c r="I167" i="4" s="1"/>
  <c r="AA167" i="4" s="1"/>
  <c r="I63" i="4" a="1"/>
  <c r="I63" i="4" s="1"/>
  <c r="AA63" i="4" s="1"/>
  <c r="I362" i="4" a="1"/>
  <c r="I362" i="4" s="1"/>
  <c r="AA362" i="4" s="1"/>
  <c r="I397" i="4" a="1"/>
  <c r="I397" i="4" s="1"/>
  <c r="AA397" i="4" s="1"/>
  <c r="I406" i="4" a="1"/>
  <c r="I406" i="4" s="1"/>
  <c r="AA406" i="4" s="1"/>
  <c r="I239" i="4" a="1"/>
  <c r="I239" i="4" s="1"/>
  <c r="AA239" i="4" s="1"/>
  <c r="I161" i="4" a="1"/>
  <c r="I161" i="4" s="1"/>
  <c r="AA161" i="4" s="1"/>
  <c r="I251" i="4" a="1"/>
  <c r="I251" i="4" s="1"/>
  <c r="AA251" i="4" s="1"/>
  <c r="I387" i="4" a="1"/>
  <c r="I387" i="4" s="1"/>
  <c r="AA387" i="4" s="1"/>
  <c r="I194" i="4" a="1"/>
  <c r="I194" i="4" s="1"/>
  <c r="AA194" i="4" s="1"/>
  <c r="I59" i="4" a="1"/>
  <c r="I59" i="4" s="1"/>
  <c r="AA59" i="4" s="1"/>
  <c r="I281" i="4" a="1"/>
  <c r="I281" i="4" s="1"/>
  <c r="AA281" i="4" s="1"/>
  <c r="I310" i="4" a="1"/>
  <c r="I310" i="4" s="1"/>
  <c r="AA310" i="4" s="1"/>
  <c r="I242" i="4" a="1"/>
  <c r="I242" i="4" s="1"/>
  <c r="AA242" i="4" s="1"/>
  <c r="I354" i="4" a="1"/>
  <c r="I354" i="4" s="1"/>
  <c r="AA354" i="4" s="1"/>
  <c r="I243" i="4" a="1"/>
  <c r="I243" i="4" s="1"/>
  <c r="AA243" i="4" s="1"/>
  <c r="I18" i="4" a="1"/>
  <c r="I18" i="4" s="1"/>
  <c r="AA18" i="4" s="1"/>
  <c r="I20" i="4" a="1"/>
  <c r="I20" i="4" s="1"/>
  <c r="AA20" i="4" s="1"/>
  <c r="I89" i="4" a="1"/>
  <c r="I89" i="4" s="1"/>
  <c r="AA89" i="4" s="1"/>
  <c r="I129" i="4" a="1"/>
  <c r="I129" i="4" s="1"/>
  <c r="AA129" i="4" s="1"/>
  <c r="I341" i="4" a="1"/>
  <c r="I341" i="4" s="1"/>
  <c r="AA341" i="4" s="1"/>
  <c r="I405" i="4" a="1"/>
  <c r="I405" i="4" s="1"/>
  <c r="AA405" i="4" s="1"/>
  <c r="I112" i="4" a="1"/>
  <c r="I112" i="4" s="1"/>
  <c r="AA112" i="4" s="1"/>
  <c r="I67" i="4" a="1"/>
  <c r="I67" i="4" s="1"/>
  <c r="AA67" i="4" s="1"/>
  <c r="I36" i="4" a="1"/>
  <c r="I36" i="4" s="1"/>
  <c r="AA36" i="4" s="1"/>
  <c r="I376" i="4" a="1"/>
  <c r="I376" i="4" s="1"/>
  <c r="AA376" i="4" s="1"/>
  <c r="I87" i="4" a="1"/>
  <c r="I87" i="4" s="1"/>
  <c r="AA87" i="4" s="1"/>
  <c r="I29" i="4" a="1"/>
  <c r="I29" i="4" s="1"/>
  <c r="AA29" i="4" s="1"/>
  <c r="I272" i="4" a="1"/>
  <c r="I272" i="4" s="1"/>
  <c r="AA272" i="4" s="1"/>
  <c r="I46" i="4" a="1"/>
  <c r="I46" i="4" s="1"/>
  <c r="AA46" i="4" s="1"/>
  <c r="I273" i="4" a="1"/>
  <c r="I273" i="4" s="1"/>
  <c r="AA273" i="4" s="1"/>
  <c r="I81" i="4" a="1"/>
  <c r="I81" i="4" s="1"/>
  <c r="AA81" i="4" s="1"/>
  <c r="I136" i="4" a="1"/>
  <c r="I136" i="4" s="1"/>
  <c r="AA136" i="4" s="1"/>
  <c r="I34" i="4" a="1"/>
  <c r="I34" i="4" s="1"/>
  <c r="AA34" i="4" s="1"/>
  <c r="I70" i="4" a="1"/>
  <c r="I70" i="4" s="1"/>
  <c r="AA70" i="4" s="1"/>
  <c r="I402" i="4" a="1"/>
  <c r="I402" i="4" s="1"/>
  <c r="AA402" i="4" s="1"/>
  <c r="I76" i="4" a="1"/>
  <c r="I76" i="4" s="1"/>
  <c r="AA76" i="4" s="1"/>
  <c r="I125" i="4" a="1"/>
  <c r="I125" i="4" s="1"/>
  <c r="AA125" i="4" s="1"/>
  <c r="I234" i="4" a="1"/>
  <c r="I234" i="4" s="1"/>
  <c r="AA234" i="4" s="1"/>
  <c r="I226" i="4" a="1"/>
  <c r="I226" i="4" s="1"/>
  <c r="AA226" i="4" s="1"/>
  <c r="I359" i="4" a="1"/>
  <c r="I359" i="4" s="1"/>
  <c r="AA359" i="4" s="1"/>
  <c r="I391" i="4" a="1"/>
  <c r="I391" i="4" s="1"/>
  <c r="AA391" i="4" s="1"/>
  <c r="I390" i="4" a="1"/>
  <c r="I390" i="4" s="1"/>
  <c r="AA390" i="4" s="1"/>
  <c r="I392" i="4" a="1"/>
  <c r="I392" i="4" s="1"/>
  <c r="AA392" i="4" s="1"/>
  <c r="I393" i="4" a="1"/>
  <c r="I393" i="4" s="1"/>
  <c r="AA393" i="4" s="1"/>
  <c r="I365" i="4" a="1"/>
  <c r="I365" i="4" s="1"/>
  <c r="AA365" i="4" s="1"/>
  <c r="I366" i="4" a="1"/>
  <c r="I366" i="4" s="1"/>
  <c r="AA366" i="4" s="1"/>
  <c r="I367" i="4" a="1"/>
  <c r="I367" i="4" s="1"/>
  <c r="AA367" i="4" s="1"/>
  <c r="I92" i="4" a="1"/>
  <c r="I92" i="4" s="1"/>
  <c r="AA92" i="4" s="1"/>
  <c r="I300" i="4" a="1"/>
  <c r="I300" i="4" s="1"/>
  <c r="AA300" i="4" s="1"/>
  <c r="I47" i="4" a="1"/>
  <c r="I47" i="4" s="1"/>
  <c r="AA47" i="4" s="1"/>
  <c r="I358" i="4" a="1"/>
  <c r="I358" i="4" s="1"/>
  <c r="AA358" i="4" s="1"/>
  <c r="I282" i="4" a="1"/>
  <c r="I282" i="4" s="1"/>
  <c r="AA282" i="4" s="1"/>
  <c r="I38" i="4" a="1"/>
  <c r="I38" i="4" s="1"/>
  <c r="AA38" i="4" s="1"/>
  <c r="I164" i="4" a="1"/>
  <c r="I164" i="4" s="1"/>
  <c r="AA164" i="4" s="1"/>
  <c r="I255" i="4" a="1"/>
  <c r="I255" i="4" s="1"/>
  <c r="AA255" i="4" s="1"/>
  <c r="I94" i="4" a="1"/>
  <c r="I94" i="4" s="1"/>
  <c r="AA94" i="4" s="1"/>
  <c r="I195" i="4" a="1"/>
  <c r="I195" i="4" s="1"/>
  <c r="AA195" i="4" s="1"/>
  <c r="I190" i="4" a="1"/>
  <c r="I190" i="4" s="1"/>
  <c r="AA190" i="4" s="1"/>
  <c r="I369" i="4" a="1"/>
  <c r="I369" i="4" s="1"/>
  <c r="AA369" i="4" s="1"/>
  <c r="I173" i="4" a="1"/>
  <c r="I173" i="4" s="1"/>
  <c r="AA173" i="4" s="1"/>
  <c r="I97" i="4" a="1"/>
  <c r="I97" i="4" s="1"/>
  <c r="AA97" i="4" s="1"/>
  <c r="I140" i="4" a="1"/>
  <c r="I140" i="4" s="1"/>
  <c r="AA140" i="4" s="1"/>
  <c r="I381" i="4" a="1"/>
  <c r="I381" i="4" s="1"/>
  <c r="AA381" i="4" s="1"/>
  <c r="I199" i="4" a="1"/>
  <c r="I199" i="4" s="1"/>
  <c r="AA199" i="4" s="1"/>
  <c r="I241" i="4" a="1"/>
  <c r="I241" i="4" s="1"/>
  <c r="AA241" i="4" s="1"/>
  <c r="I12" i="4" a="1"/>
  <c r="I12" i="4" s="1"/>
  <c r="AA12" i="4" s="1"/>
  <c r="I35" i="4" a="1"/>
  <c r="I35" i="4" s="1"/>
  <c r="AA35" i="4" s="1"/>
  <c r="I227" i="4" a="1"/>
  <c r="I227" i="4" s="1"/>
  <c r="AA227" i="4" s="1"/>
  <c r="I179" i="4" a="1"/>
  <c r="I179" i="4" s="1"/>
  <c r="AA179" i="4" s="1"/>
  <c r="I183" i="4" a="1"/>
  <c r="I183" i="4" s="1"/>
  <c r="AA183" i="4" s="1"/>
  <c r="I42" i="4" a="1"/>
  <c r="I42" i="4" s="1"/>
  <c r="AA42" i="4" s="1"/>
  <c r="I285" i="4" a="1"/>
  <c r="I285" i="4" s="1"/>
  <c r="AA285" i="4" s="1"/>
  <c r="I147" i="4" a="1"/>
  <c r="I147" i="4" s="1"/>
  <c r="AA147" i="4" s="1"/>
  <c r="I301" i="4" a="1"/>
  <c r="I301" i="4" s="1"/>
  <c r="AA301" i="4" s="1"/>
  <c r="I296" i="4" a="1"/>
  <c r="I296" i="4" s="1"/>
  <c r="AA296" i="4" s="1"/>
  <c r="I253" i="4" a="1"/>
  <c r="I253" i="4" s="1"/>
  <c r="AA253" i="4" s="1"/>
  <c r="I205" i="4" a="1"/>
  <c r="I205" i="4" s="1"/>
  <c r="AA205" i="4" s="1"/>
  <c r="I55" i="4" a="1"/>
  <c r="I55" i="4" s="1"/>
  <c r="AA55" i="4" s="1"/>
  <c r="I270" i="4" a="1"/>
  <c r="I270" i="4" s="1"/>
  <c r="AA270" i="4" s="1"/>
  <c r="I158" i="4" a="1"/>
  <c r="I158" i="4" s="1"/>
  <c r="AA158" i="4" s="1"/>
  <c r="I350" i="4" a="1"/>
  <c r="I350" i="4" s="1"/>
  <c r="AA350" i="4" s="1"/>
  <c r="I95" i="4" a="1"/>
  <c r="I95" i="4" s="1"/>
  <c r="AA95" i="4" s="1"/>
  <c r="I271" i="4" a="1"/>
  <c r="I271" i="4" s="1"/>
  <c r="AA271" i="4" s="1"/>
  <c r="I219" i="4" a="1"/>
  <c r="I219" i="4" s="1"/>
  <c r="AA219" i="4" s="1"/>
  <c r="I240" i="4" a="1"/>
  <c r="I240" i="4" s="1"/>
  <c r="AA240" i="4" s="1"/>
  <c r="I93" i="4" a="1"/>
  <c r="I93" i="4" s="1"/>
  <c r="AA93" i="4" s="1"/>
  <c r="I399" i="4" a="1"/>
  <c r="I399" i="4" s="1"/>
  <c r="AA399" i="4" s="1"/>
  <c r="I5" i="4" a="1"/>
  <c r="I5" i="4" s="1"/>
  <c r="AA5" i="4" s="1"/>
  <c r="I157" i="4" a="1"/>
  <c r="I157" i="4" s="1"/>
  <c r="AA157" i="4" s="1"/>
  <c r="I356" i="4" a="1"/>
  <c r="I356" i="4" s="1"/>
  <c r="AA356" i="4" s="1"/>
  <c r="I13" i="4" a="1"/>
  <c r="I13" i="4" s="1"/>
  <c r="AA13" i="4" s="1"/>
  <c r="I170" i="4" a="1"/>
  <c r="I170" i="4" s="1"/>
  <c r="AA170" i="4" s="1"/>
  <c r="I43" i="4" a="1"/>
  <c r="I43" i="4" s="1"/>
  <c r="AA43" i="4" s="1"/>
  <c r="I357" i="4" a="1"/>
  <c r="I357" i="4" s="1"/>
  <c r="AA357" i="4" s="1"/>
  <c r="I186" i="4" a="1"/>
  <c r="I186" i="4" s="1"/>
  <c r="AA186" i="4" s="1"/>
  <c r="I308" i="4" a="1"/>
  <c r="I308" i="4" s="1"/>
  <c r="AA308" i="4" s="1"/>
  <c r="I54" i="4" a="1"/>
  <c r="I54" i="4" s="1"/>
  <c r="AA54" i="4" s="1"/>
  <c r="I96" i="4" a="1"/>
  <c r="I96" i="4" s="1"/>
  <c r="AA96" i="4" s="1"/>
  <c r="I26" i="4" a="1"/>
  <c r="I26" i="4" s="1"/>
  <c r="AA26" i="4" s="1"/>
  <c r="I307" i="4" a="1"/>
  <c r="I307" i="4" s="1"/>
  <c r="AA307" i="4" s="1"/>
  <c r="I360" i="4" a="1"/>
  <c r="I360" i="4" s="1"/>
  <c r="AA360" i="4" s="1"/>
  <c r="I185" i="4" a="1"/>
  <c r="I185" i="4" s="1"/>
  <c r="AA185" i="4" s="1"/>
  <c r="I165" i="4" a="1"/>
  <c r="I165" i="4" s="1"/>
  <c r="AA165" i="4" s="1"/>
  <c r="I244" i="4" a="1"/>
  <c r="I244" i="4" s="1"/>
  <c r="AA244" i="4" s="1"/>
  <c r="I171" i="4" a="1"/>
  <c r="I171" i="4" s="1"/>
  <c r="AA171" i="4" s="1"/>
  <c r="I249" i="4" a="1"/>
  <c r="I249" i="4" s="1"/>
  <c r="AA249" i="4" s="1"/>
  <c r="I380" i="4" a="1"/>
  <c r="I380" i="4" s="1"/>
  <c r="AA380" i="4" s="1"/>
  <c r="I159" i="4" a="1"/>
  <c r="I159" i="4" s="1"/>
  <c r="AA159" i="4" s="1"/>
  <c r="I99" i="4" a="1"/>
  <c r="I99" i="4" s="1"/>
  <c r="AA99" i="4" s="1"/>
  <c r="I389" i="4" a="1"/>
  <c r="I389" i="4" s="1"/>
  <c r="AA389" i="4" s="1"/>
  <c r="I154" i="4" a="1"/>
  <c r="I154" i="4" s="1"/>
  <c r="AA154" i="4" s="1"/>
  <c r="I374" i="4" a="1"/>
  <c r="I374" i="4" s="1"/>
  <c r="AA374" i="4" s="1"/>
  <c r="I207" i="4" a="1"/>
  <c r="I207" i="4" s="1"/>
  <c r="AA207" i="4" s="1"/>
  <c r="I127" i="4" a="1"/>
  <c r="I127" i="4" s="1"/>
  <c r="AA127" i="4" s="1"/>
  <c r="I102" i="4" a="1"/>
  <c r="I102" i="4" s="1"/>
  <c r="AA102" i="4" s="1"/>
  <c r="I275" i="4" a="1"/>
  <c r="I275" i="4" s="1"/>
  <c r="AA275" i="4" s="1"/>
  <c r="I106" i="4" a="1"/>
  <c r="I106" i="4" s="1"/>
  <c r="AA106" i="4" s="1"/>
  <c r="I379" i="4" a="1"/>
  <c r="I379" i="4" s="1"/>
  <c r="AA379" i="4" s="1"/>
  <c r="I342" i="4" a="1"/>
  <c r="I342" i="4" s="1"/>
  <c r="AA342" i="4" s="1"/>
  <c r="I137" i="4" a="1"/>
  <c r="I137" i="4" s="1"/>
  <c r="AA137" i="4" s="1"/>
  <c r="I181" i="4" a="1"/>
  <c r="I181" i="4" s="1"/>
  <c r="AA181" i="4" s="1"/>
  <c r="I375" i="4" a="1"/>
  <c r="I375" i="4" s="1"/>
  <c r="AA375" i="4" s="1"/>
  <c r="I10" i="4" a="1"/>
  <c r="I10" i="4" s="1"/>
  <c r="AA10" i="4" s="1"/>
  <c r="I126" i="4" a="1"/>
  <c r="I126" i="4" s="1"/>
  <c r="AA126" i="4" s="1"/>
  <c r="I22" i="4" a="1"/>
  <c r="I22" i="4" s="1"/>
  <c r="AA22" i="4" s="1"/>
  <c r="I110" i="4" a="1"/>
  <c r="I110" i="4" s="1"/>
  <c r="AA110" i="4" s="1"/>
  <c r="I395" i="4" a="1"/>
  <c r="I395" i="4" s="1"/>
  <c r="AA395" i="4" s="1"/>
  <c r="I119" i="4" a="1"/>
  <c r="I119" i="4" s="1"/>
  <c r="AA119" i="4" s="1"/>
  <c r="I108" i="4" a="1"/>
  <c r="I108" i="4" s="1"/>
  <c r="AA108" i="4" s="1"/>
  <c r="I267" i="4" a="1"/>
  <c r="I267" i="4" s="1"/>
  <c r="AA267" i="4" s="1"/>
  <c r="I153" i="4" a="1"/>
  <c r="I153" i="4" s="1"/>
  <c r="AA153" i="4" s="1"/>
  <c r="I302" i="4" a="1"/>
  <c r="I302" i="4" s="1"/>
  <c r="AA302" i="4" s="1"/>
  <c r="I259" i="4" a="1"/>
  <c r="I259" i="4" s="1"/>
  <c r="AA259" i="4" s="1"/>
  <c r="I53" i="4" a="1"/>
  <c r="I53" i="4" s="1"/>
  <c r="AA53" i="4" s="1"/>
  <c r="I277" i="4" a="1"/>
  <c r="I277" i="4" s="1"/>
  <c r="AA277" i="4" s="1"/>
  <c r="I257" i="4" a="1"/>
  <c r="I257" i="4" s="1"/>
  <c r="AA257" i="4" s="1"/>
  <c r="I141" i="4" a="1"/>
  <c r="I141" i="4" s="1"/>
  <c r="AA141" i="4" s="1"/>
  <c r="I135" i="4" a="1"/>
  <c r="I135" i="4" s="1"/>
  <c r="AA135" i="4" s="1"/>
  <c r="I133" i="4" a="1"/>
  <c r="I133" i="4" s="1"/>
  <c r="AA133" i="4" s="1"/>
  <c r="I297" i="4" a="1"/>
  <c r="I297" i="4" s="1"/>
  <c r="AA297" i="4" s="1"/>
  <c r="I355" i="4" a="1"/>
  <c r="I355" i="4" s="1"/>
  <c r="AA355" i="4" s="1"/>
  <c r="I223" i="4" a="1"/>
  <c r="I223" i="4" s="1"/>
  <c r="AA223" i="4" s="1"/>
  <c r="I340" i="4" a="1"/>
  <c r="I340" i="4" s="1"/>
  <c r="AA340" i="4" s="1"/>
  <c r="I256" i="4" a="1"/>
  <c r="I256" i="4" s="1"/>
  <c r="AA256" i="4" s="1"/>
  <c r="I116" i="4" a="1"/>
  <c r="I116" i="4" s="1"/>
  <c r="AA116" i="4" s="1"/>
  <c r="I15" i="4" a="1"/>
  <c r="I15" i="4" s="1"/>
  <c r="AA15" i="4" s="1"/>
  <c r="I370" i="4" a="1"/>
  <c r="I370" i="4" s="1"/>
  <c r="AA370" i="4" s="1"/>
  <c r="I304" i="4" a="1"/>
  <c r="I304" i="4" s="1"/>
  <c r="AA304" i="4" s="1"/>
  <c r="I203" i="4" a="1"/>
  <c r="I203" i="4" s="1"/>
  <c r="AA203" i="4" s="1"/>
  <c r="I371" i="4" a="1"/>
  <c r="I371" i="4" s="1"/>
  <c r="AA371" i="4" s="1"/>
  <c r="I290" i="4" a="1"/>
  <c r="I290" i="4" s="1"/>
  <c r="AA290" i="4" s="1"/>
  <c r="I115" i="4" a="1"/>
  <c r="I115" i="4" s="1"/>
  <c r="AA115" i="4" s="1"/>
  <c r="I33" i="4" a="1"/>
  <c r="I33" i="4" s="1"/>
  <c r="AA33" i="4" s="1"/>
  <c r="I289" i="4" a="1"/>
  <c r="I289" i="4" s="1"/>
  <c r="AA289" i="4" s="1"/>
  <c r="I276" i="4" a="1"/>
  <c r="I276" i="4" s="1"/>
  <c r="AA276" i="4" s="1"/>
  <c r="I269" i="4" a="1"/>
  <c r="I269" i="4" s="1"/>
  <c r="AA269" i="4" s="1"/>
  <c r="I187" i="4" a="1"/>
  <c r="I187" i="4" s="1"/>
  <c r="AA187" i="4" s="1"/>
  <c r="I224" i="4" a="1"/>
  <c r="I224" i="4" s="1"/>
  <c r="AA224" i="4" s="1"/>
  <c r="I407" i="4" a="1"/>
  <c r="I407" i="4" s="1"/>
  <c r="AA407" i="4" s="1"/>
  <c r="I145" i="4" a="1"/>
  <c r="I145" i="4" s="1"/>
  <c r="AA145" i="4" s="1"/>
  <c r="I287" i="4" a="1"/>
  <c r="I287" i="4" s="1"/>
  <c r="AA287" i="4" s="1"/>
  <c r="I288" i="4" a="1"/>
  <c r="I288" i="4" s="1"/>
  <c r="AA288" i="4" s="1"/>
  <c r="I162" i="4" a="1"/>
  <c r="I162" i="4" s="1"/>
  <c r="AA162" i="4" s="1"/>
  <c r="I349" i="4" a="1"/>
  <c r="I349" i="4" s="1"/>
  <c r="AA349" i="4" s="1"/>
  <c r="I191" i="4" a="1"/>
  <c r="I191" i="4" s="1"/>
  <c r="AA191" i="4" s="1"/>
  <c r="I298" i="4" a="1"/>
  <c r="I298" i="4" s="1"/>
  <c r="AA298" i="4" s="1"/>
  <c r="I160" i="4" a="1"/>
  <c r="I160" i="4" s="1"/>
  <c r="AA160" i="4" s="1"/>
  <c r="I156" i="4" a="1"/>
  <c r="I156" i="4" s="1"/>
  <c r="AA156" i="4" s="1"/>
  <c r="I175" i="4" a="1"/>
  <c r="I175" i="4" s="1"/>
  <c r="AA175" i="4" s="1"/>
  <c r="I353" i="4" a="1"/>
  <c r="I353" i="4" s="1"/>
  <c r="AA353" i="4" s="1"/>
  <c r="I80" i="4" a="1"/>
  <c r="I80" i="4" s="1"/>
  <c r="AA80" i="4" s="1"/>
  <c r="I41" i="4" a="1"/>
  <c r="I41" i="4" s="1"/>
  <c r="AA41" i="4" s="1"/>
  <c r="I151" i="4" a="1"/>
  <c r="I151" i="4" s="1"/>
  <c r="AA151" i="4" s="1"/>
  <c r="I303" i="4" a="1"/>
  <c r="I303" i="4" s="1"/>
  <c r="AA303" i="4" s="1"/>
  <c r="I238" i="4" a="1"/>
  <c r="I238" i="4" s="1"/>
  <c r="AA238" i="4" s="1"/>
  <c r="I386" i="4" a="1"/>
  <c r="I386" i="4" s="1"/>
  <c r="AA386" i="4" s="1"/>
  <c r="I73" i="4" a="1"/>
  <c r="I73" i="4" s="1"/>
  <c r="AA73" i="4" s="1"/>
  <c r="I388" i="4" a="1"/>
  <c r="I388" i="4" s="1"/>
  <c r="AA388" i="4" s="1"/>
  <c r="I23" i="4" a="1"/>
  <c r="I23" i="4" s="1"/>
  <c r="AA23" i="4" s="1"/>
  <c r="I65" i="4" a="1"/>
  <c r="I65" i="4" s="1"/>
  <c r="AA65" i="4" s="1"/>
  <c r="I263" i="4" a="1"/>
  <c r="I263" i="4" s="1"/>
  <c r="AA263" i="4" s="1"/>
  <c r="I373" i="4" a="1"/>
  <c r="I373" i="4" s="1"/>
  <c r="AA373" i="4" s="1"/>
  <c r="I58" i="4" a="1"/>
  <c r="I58" i="4" s="1"/>
  <c r="AA58" i="4" s="1"/>
  <c r="I150" i="4" a="1"/>
  <c r="I150" i="4" s="1"/>
  <c r="AA150" i="4" s="1"/>
  <c r="I404" i="4" a="1"/>
  <c r="I404" i="4" s="1"/>
  <c r="AA404" i="4" s="1"/>
  <c r="I25" i="4" a="1"/>
  <c r="I25" i="4" s="1"/>
  <c r="AA25" i="4" s="1"/>
  <c r="I385" i="4" a="1"/>
  <c r="I385" i="4" s="1"/>
  <c r="AA385" i="4" s="1"/>
  <c r="I172" i="4" a="1"/>
  <c r="I172" i="4" s="1"/>
  <c r="AA172" i="4" s="1"/>
  <c r="I143" i="4" a="1"/>
  <c r="I143" i="4" s="1"/>
  <c r="AA143" i="4" s="1"/>
  <c r="I138" i="4" a="1"/>
  <c r="I138" i="4" s="1"/>
  <c r="AA138" i="4" s="1"/>
  <c r="I82" i="4" a="1"/>
  <c r="I82" i="4" s="1"/>
  <c r="AA82" i="4" s="1"/>
  <c r="I222" i="4" a="1"/>
  <c r="I222" i="4" s="1"/>
  <c r="AA222" i="4" s="1"/>
  <c r="I144" i="4" a="1"/>
  <c r="I144" i="4" s="1"/>
  <c r="AA144" i="4" s="1"/>
  <c r="I101" i="4" a="1"/>
  <c r="I101" i="4" s="1"/>
  <c r="AA101" i="4" s="1"/>
  <c r="I39" i="4" a="1"/>
  <c r="I39" i="4" s="1"/>
  <c r="AA39" i="4" s="1"/>
  <c r="I118" i="4" a="1"/>
  <c r="I118" i="4" s="1"/>
  <c r="AA118" i="4" s="1"/>
  <c r="I88" i="4" a="1"/>
  <c r="I88" i="4" s="1"/>
  <c r="AA88" i="4" s="1"/>
  <c r="I79" i="4" a="1"/>
  <c r="I79" i="4" s="1"/>
  <c r="AA79" i="4" s="1"/>
  <c r="I48" i="4" a="1"/>
  <c r="I48" i="4" s="1"/>
  <c r="AA48" i="4" s="1"/>
  <c r="I352" i="4" a="1"/>
  <c r="I352" i="4" s="1"/>
  <c r="AA352" i="4" s="1"/>
  <c r="I364" i="4" a="1"/>
  <c r="I364" i="4" s="1"/>
  <c r="AA364" i="4" s="1"/>
  <c r="I148" i="4" a="1"/>
  <c r="I148" i="4" s="1"/>
  <c r="AA148" i="4" s="1"/>
  <c r="I225" i="4" a="1"/>
  <c r="I225" i="4" s="1"/>
  <c r="AA225" i="4" s="1"/>
  <c r="I64" i="4" a="1"/>
  <c r="I64" i="4" s="1"/>
  <c r="AA64" i="4" s="1"/>
  <c r="I345" i="4" a="1"/>
  <c r="I345" i="4" s="1"/>
  <c r="AA345" i="4" s="1"/>
  <c r="I408" i="4" a="1"/>
  <c r="I408" i="4" s="1"/>
  <c r="AA408" i="4" s="1"/>
  <c r="I142" i="4" a="1"/>
  <c r="I142" i="4" s="1"/>
  <c r="AA142" i="4" s="1"/>
  <c r="I104" i="4" a="1"/>
  <c r="I104" i="4" s="1"/>
  <c r="AA104" i="4" s="1"/>
  <c r="I174" i="4" a="1"/>
  <c r="I174" i="4" s="1"/>
  <c r="AA174" i="4" s="1"/>
  <c r="I166" i="4" a="1"/>
  <c r="I166" i="4" s="1"/>
  <c r="AA166" i="4" s="1"/>
  <c r="I368" i="4" a="1"/>
  <c r="I368" i="4" s="1"/>
  <c r="AA368" i="4" s="1"/>
  <c r="I163" i="4" a="1"/>
  <c r="I163" i="4" s="1"/>
  <c r="AA163" i="4" s="1"/>
  <c r="I78" i="4" a="1"/>
  <c r="I78" i="4" s="1"/>
  <c r="AA78" i="4" s="1"/>
  <c r="I72" i="4" a="1"/>
  <c r="I72" i="4" s="1"/>
  <c r="AA72" i="4" s="1"/>
  <c r="I52" i="4" a="1"/>
  <c r="I52" i="4" s="1"/>
  <c r="AA52" i="4" s="1"/>
  <c r="I221" i="4" a="1"/>
  <c r="I221" i="4" s="1"/>
  <c r="AA221" i="4" s="1"/>
  <c r="I57" i="4" a="1"/>
  <c r="I57" i="4" s="1"/>
  <c r="AA57" i="4" s="1"/>
  <c r="I347" i="4" a="1"/>
  <c r="I347" i="4" s="1"/>
  <c r="AA347" i="4" s="1"/>
  <c r="I77" i="4" a="1"/>
  <c r="I77" i="4" s="1"/>
  <c r="AA77" i="4" s="1"/>
  <c r="I71" i="4" a="1"/>
  <c r="I71" i="4" s="1"/>
  <c r="AA71" i="4" s="1"/>
  <c r="I51" i="4" a="1"/>
  <c r="I51" i="4" s="1"/>
  <c r="AA51" i="4" s="1"/>
  <c r="I220" i="4" a="1"/>
  <c r="I220" i="4" s="1"/>
  <c r="AA220" i="4" s="1"/>
  <c r="I56" i="4" a="1"/>
  <c r="I56" i="4" s="1"/>
  <c r="AA56" i="4" s="1"/>
  <c r="I346" i="4" a="1"/>
  <c r="I346" i="4" s="1"/>
  <c r="AA346" i="4" s="1"/>
  <c r="I177" i="4" a="1"/>
  <c r="I177" i="4" s="1"/>
  <c r="AA177" i="4" s="1"/>
  <c r="I236" i="4" a="1"/>
  <c r="I236" i="4" s="1"/>
  <c r="AA236" i="4" s="1"/>
  <c r="I60" i="4" a="1"/>
  <c r="I60" i="4" s="1"/>
  <c r="AA60" i="4" s="1"/>
  <c r="I344" i="4" a="1"/>
  <c r="I344" i="4" s="1"/>
  <c r="AA344" i="4" s="1"/>
  <c r="I62" i="4" a="1"/>
  <c r="I62" i="4" s="1"/>
  <c r="AA62" i="4" s="1"/>
  <c r="I229" i="4" a="1"/>
  <c r="I229" i="4" s="1"/>
  <c r="AA229" i="4" s="1"/>
  <c r="I231" i="4" a="1"/>
  <c r="I231" i="4" s="1"/>
  <c r="AA231" i="4" s="1"/>
  <c r="I45" i="4" a="1"/>
  <c r="I45" i="4" s="1"/>
  <c r="AA45" i="4" s="1"/>
  <c r="I111" i="4" a="1"/>
  <c r="I111" i="4" s="1"/>
  <c r="AA111" i="4" s="1"/>
  <c r="I117" i="4" a="1"/>
  <c r="I117" i="4" s="1"/>
  <c r="AA117" i="4" s="1"/>
  <c r="I401" i="4" a="1"/>
  <c r="I401" i="4" s="1"/>
  <c r="AA401" i="4" s="1"/>
  <c r="I2" i="4" a="1"/>
  <c r="I2" i="4" s="1"/>
  <c r="AA2" i="4" s="1"/>
  <c r="I278" i="4" a="1"/>
  <c r="I278" i="4" s="1"/>
  <c r="AA278" i="4" s="1"/>
  <c r="I200" i="4" a="1"/>
  <c r="I200" i="4" s="1"/>
  <c r="AA200" i="4" s="1"/>
  <c r="I3" i="4" a="1"/>
  <c r="I3" i="4" s="1"/>
  <c r="AA3" i="4" s="1"/>
  <c r="I19" i="4" a="1"/>
  <c r="I19" i="4" s="1"/>
  <c r="AA19" i="4" s="1"/>
  <c r="I169" i="4" a="1"/>
  <c r="I169" i="4" s="1"/>
  <c r="AA169" i="4" s="1"/>
  <c r="I377" i="4" a="1"/>
  <c r="I377" i="4" s="1"/>
  <c r="AA377" i="4" s="1"/>
  <c r="I208" i="4" a="1"/>
  <c r="I208" i="4" s="1"/>
  <c r="AA208" i="4" s="1"/>
  <c r="I209" i="4" a="1"/>
  <c r="I209" i="4" s="1"/>
  <c r="AA209" i="4" s="1"/>
  <c r="I211" i="4" a="1"/>
  <c r="I211" i="4" s="1"/>
  <c r="AA211" i="4" s="1"/>
  <c r="I215" i="4" a="1"/>
  <c r="I215" i="4" s="1"/>
  <c r="AA215" i="4" s="1"/>
  <c r="I27" i="4" a="1"/>
  <c r="I27" i="4" s="1"/>
  <c r="AA27" i="4" s="1"/>
  <c r="I384" i="4" a="1"/>
  <c r="I384" i="4" s="1"/>
  <c r="AA384" i="4" s="1"/>
  <c r="I120" i="4" a="1"/>
  <c r="I120" i="4" s="1"/>
  <c r="AA120" i="4" s="1"/>
  <c r="I37" i="4" a="1"/>
  <c r="I37" i="4" s="1"/>
  <c r="AA37" i="4" s="1"/>
  <c r="I122" i="4" a="1"/>
  <c r="I122" i="4" s="1"/>
  <c r="AA122" i="4" s="1"/>
  <c r="I184" i="4" a="1"/>
  <c r="I184" i="4" s="1"/>
  <c r="AA184" i="4" s="1"/>
  <c r="I252" i="4" a="1"/>
  <c r="I252" i="4" s="1"/>
  <c r="AA252" i="4" s="1"/>
  <c r="I146" i="4" a="1"/>
  <c r="I146" i="4" s="1"/>
  <c r="AA146" i="4" s="1"/>
  <c r="I44" i="4" a="1"/>
  <c r="I44" i="4" s="1"/>
  <c r="AA44" i="4" s="1"/>
  <c r="I68" i="4" a="1"/>
  <c r="I68" i="4" s="1"/>
  <c r="AA68" i="4" s="1"/>
  <c r="I50" i="4" a="1"/>
  <c r="I50" i="4" s="1"/>
  <c r="AA50" i="4" s="1"/>
  <c r="I114" i="4" a="1"/>
  <c r="I114" i="4" s="1"/>
  <c r="AA114" i="4" s="1"/>
  <c r="I188" i="4" a="1"/>
  <c r="I188" i="4" s="1"/>
  <c r="AA188" i="4" s="1"/>
  <c r="I180" i="4" a="1"/>
  <c r="I180" i="4" s="1"/>
  <c r="AA180" i="4" s="1"/>
  <c r="I139" i="4" a="1"/>
  <c r="I139" i="4" s="1"/>
  <c r="AA139" i="4" s="1"/>
  <c r="I286" i="4" a="1"/>
  <c r="I286" i="4" s="1"/>
  <c r="AA286" i="4" s="1"/>
  <c r="I31" i="4" a="1"/>
  <c r="I31" i="4" s="1"/>
  <c r="AA31" i="4" s="1"/>
  <c r="I279" i="4" a="1"/>
  <c r="I279" i="4" s="1"/>
  <c r="AA279" i="4" s="1"/>
  <c r="I291" i="4" a="1"/>
  <c r="I291" i="4" s="1"/>
  <c r="AA291" i="4" s="1"/>
  <c r="I30" i="4" a="1"/>
  <c r="I30" i="4" s="1"/>
  <c r="AA30" i="4" s="1"/>
  <c r="I182" i="4" a="1"/>
  <c r="I182" i="4" s="1"/>
  <c r="AA182" i="4" s="1"/>
  <c r="I363" i="4" a="1"/>
  <c r="I363" i="4" s="1"/>
  <c r="AA363" i="4" s="1"/>
  <c r="I294" i="4" a="1"/>
  <c r="I294" i="4" s="1"/>
  <c r="AA294" i="4" s="1"/>
  <c r="I105" i="4" a="1"/>
  <c r="I105" i="4" s="1"/>
  <c r="AA105" i="4" s="1"/>
  <c r="I254" i="4" a="1"/>
  <c r="I254" i="4" s="1"/>
  <c r="AA254" i="4" s="1"/>
  <c r="I24" i="4" a="1"/>
  <c r="I24" i="4" s="1"/>
  <c r="AA24" i="4" s="1"/>
  <c r="I305" i="4" a="1"/>
  <c r="I305" i="4" s="1"/>
  <c r="AA305" i="4" s="1"/>
  <c r="I378" i="4" a="1"/>
  <c r="I378" i="4" s="1"/>
  <c r="AA378" i="4" s="1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561" i="7"/>
  <c r="K562" i="7"/>
  <c r="K564" i="7"/>
  <c r="K565" i="7"/>
  <c r="K566" i="7"/>
  <c r="K567" i="7"/>
  <c r="K568" i="7"/>
  <c r="K569" i="7"/>
  <c r="K570" i="7"/>
  <c r="K571" i="7"/>
  <c r="K572" i="7"/>
  <c r="K573" i="7"/>
  <c r="K574" i="7"/>
  <c r="K575" i="7"/>
  <c r="K576" i="7"/>
  <c r="K577" i="7"/>
  <c r="K578" i="7"/>
  <c r="K579" i="7"/>
  <c r="K580" i="7"/>
  <c r="K581" i="7"/>
  <c r="K582" i="7"/>
  <c r="K583" i="7"/>
  <c r="K584" i="7"/>
  <c r="K585" i="7"/>
  <c r="K586" i="7"/>
  <c r="K587" i="7"/>
  <c r="K588" i="7"/>
  <c r="K589" i="7"/>
  <c r="K590" i="7"/>
  <c r="K591" i="7"/>
  <c r="K592" i="7"/>
  <c r="K593" i="7"/>
  <c r="K594" i="7"/>
  <c r="K595" i="7"/>
  <c r="K596" i="7"/>
  <c r="K597" i="7"/>
  <c r="K598" i="7"/>
  <c r="K599" i="7"/>
  <c r="K600" i="7"/>
  <c r="K601" i="7"/>
  <c r="K602" i="7"/>
  <c r="K603" i="7"/>
  <c r="K604" i="7"/>
  <c r="K605" i="7"/>
  <c r="K606" i="7"/>
  <c r="K607" i="7"/>
  <c r="K608" i="7"/>
  <c r="K609" i="7"/>
  <c r="K610" i="7"/>
  <c r="K611" i="7"/>
  <c r="K612" i="7"/>
  <c r="K613" i="7"/>
  <c r="K614" i="7"/>
  <c r="K615" i="7"/>
  <c r="K616" i="7"/>
  <c r="K617" i="7"/>
  <c r="K618" i="7"/>
  <c r="K619" i="7"/>
  <c r="K620" i="7"/>
  <c r="K621" i="7"/>
  <c r="K622" i="7"/>
  <c r="K623" i="7"/>
  <c r="K624" i="7"/>
  <c r="K625" i="7"/>
  <c r="K626" i="7"/>
  <c r="K627" i="7"/>
  <c r="K628" i="7"/>
  <c r="K629" i="7"/>
  <c r="K630" i="7"/>
  <c r="K631" i="7"/>
  <c r="K632" i="7"/>
  <c r="K633" i="7"/>
  <c r="K634" i="7"/>
  <c r="K635" i="7"/>
  <c r="K636" i="7"/>
  <c r="K637" i="7"/>
  <c r="K638" i="7"/>
  <c r="K639" i="7"/>
  <c r="K640" i="7"/>
  <c r="K641" i="7"/>
  <c r="K642" i="7"/>
  <c r="K643" i="7"/>
  <c r="K644" i="7"/>
  <c r="K645" i="7"/>
  <c r="K646" i="7"/>
  <c r="K647" i="7"/>
  <c r="K648" i="7"/>
  <c r="K649" i="7"/>
  <c r="K650" i="7"/>
  <c r="K651" i="7"/>
  <c r="K652" i="7"/>
  <c r="K653" i="7"/>
  <c r="K654" i="7"/>
  <c r="K655" i="7"/>
  <c r="K656" i="7"/>
  <c r="K657" i="7"/>
  <c r="K658" i="7"/>
  <c r="K659" i="7"/>
  <c r="K660" i="7"/>
  <c r="K661" i="7"/>
  <c r="K662" i="7"/>
  <c r="K663" i="7"/>
  <c r="K664" i="7"/>
  <c r="K665" i="7"/>
  <c r="K666" i="7"/>
  <c r="K667" i="7"/>
  <c r="K668" i="7"/>
  <c r="K669" i="7"/>
  <c r="K670" i="7"/>
  <c r="K671" i="7"/>
  <c r="K672" i="7"/>
  <c r="K673" i="7"/>
  <c r="K674" i="7"/>
  <c r="K675" i="7"/>
  <c r="K676" i="7"/>
  <c r="K677" i="7"/>
  <c r="K678" i="7"/>
  <c r="K679" i="7"/>
  <c r="K680" i="7"/>
  <c r="K681" i="7"/>
  <c r="K682" i="7"/>
  <c r="K683" i="7"/>
  <c r="K684" i="7"/>
  <c r="K685" i="7"/>
  <c r="K686" i="7"/>
  <c r="K687" i="7"/>
  <c r="K688" i="7"/>
  <c r="K689" i="7"/>
  <c r="K690" i="7"/>
  <c r="K691" i="7"/>
  <c r="K692" i="7"/>
  <c r="K693" i="7"/>
  <c r="K694" i="7"/>
  <c r="K695" i="7"/>
  <c r="K696" i="7"/>
  <c r="K697" i="7"/>
  <c r="K698" i="7"/>
  <c r="K699" i="7"/>
  <c r="K700" i="7"/>
  <c r="K701" i="7"/>
  <c r="K702" i="7"/>
  <c r="K703" i="7"/>
  <c r="K704" i="7"/>
  <c r="K705" i="7"/>
  <c r="K706" i="7"/>
  <c r="K707" i="7"/>
  <c r="K708" i="7"/>
  <c r="K709" i="7"/>
  <c r="K710" i="7"/>
  <c r="K711" i="7"/>
  <c r="K712" i="7"/>
  <c r="K713" i="7"/>
  <c r="K714" i="7"/>
  <c r="K715" i="7"/>
  <c r="K716" i="7"/>
  <c r="K717" i="7"/>
  <c r="K718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J90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3" i="7"/>
  <c r="H3" i="7"/>
  <c r="I3" i="7"/>
  <c r="H4" i="7"/>
  <c r="I4" i="7"/>
  <c r="H502" i="7"/>
  <c r="I502" i="7"/>
  <c r="H9" i="7"/>
  <c r="I9" i="7"/>
  <c r="H12" i="7"/>
  <c r="I12" i="7"/>
  <c r="H14" i="7"/>
  <c r="I14" i="7"/>
  <c r="H20" i="7"/>
  <c r="I20" i="7"/>
  <c r="H549" i="7"/>
  <c r="I549" i="7"/>
  <c r="H489" i="7"/>
  <c r="I489" i="7"/>
  <c r="H23" i="7"/>
  <c r="I23" i="7"/>
  <c r="H28" i="7"/>
  <c r="I28" i="7"/>
  <c r="H29" i="7"/>
  <c r="I29" i="7"/>
  <c r="H30" i="7"/>
  <c r="I30" i="7"/>
  <c r="H33" i="7"/>
  <c r="I33" i="7"/>
  <c r="H35" i="7"/>
  <c r="I35" i="7"/>
  <c r="H255" i="7"/>
  <c r="I255" i="7"/>
  <c r="H237" i="7"/>
  <c r="I237" i="7"/>
  <c r="H39" i="7"/>
  <c r="I39" i="7"/>
  <c r="H41" i="7"/>
  <c r="I41" i="7"/>
  <c r="H43" i="7"/>
  <c r="I43" i="7"/>
  <c r="H44" i="7"/>
  <c r="I44" i="7"/>
  <c r="H45" i="7"/>
  <c r="I45" i="7"/>
  <c r="H46" i="7"/>
  <c r="I46" i="7"/>
  <c r="H47" i="7"/>
  <c r="I47" i="7"/>
  <c r="H48" i="7"/>
  <c r="I48" i="7"/>
  <c r="H49" i="7"/>
  <c r="I49" i="7"/>
  <c r="H50" i="7"/>
  <c r="I50" i="7"/>
  <c r="H51" i="7"/>
  <c r="I51" i="7"/>
  <c r="H52" i="7"/>
  <c r="I52" i="7"/>
  <c r="H53" i="7"/>
  <c r="I53" i="7"/>
  <c r="H54" i="7"/>
  <c r="I54" i="7"/>
  <c r="H55" i="7"/>
  <c r="I55" i="7"/>
  <c r="H56" i="7"/>
  <c r="I56" i="7"/>
  <c r="H57" i="7"/>
  <c r="I57" i="7"/>
  <c r="H58" i="7"/>
  <c r="I58" i="7"/>
  <c r="H59" i="7"/>
  <c r="I59" i="7"/>
  <c r="H60" i="7"/>
  <c r="I60" i="7"/>
  <c r="H61" i="7"/>
  <c r="I61" i="7"/>
  <c r="H62" i="7"/>
  <c r="I62" i="7"/>
  <c r="H63" i="7"/>
  <c r="I63" i="7"/>
  <c r="H64" i="7"/>
  <c r="I64" i="7"/>
  <c r="H65" i="7"/>
  <c r="I65" i="7"/>
  <c r="H66" i="7"/>
  <c r="I66" i="7"/>
  <c r="H67" i="7"/>
  <c r="I67" i="7"/>
  <c r="H68" i="7"/>
  <c r="I68" i="7"/>
  <c r="H69" i="7"/>
  <c r="I69" i="7"/>
  <c r="H70" i="7"/>
  <c r="I70" i="7"/>
  <c r="H71" i="7"/>
  <c r="I71" i="7"/>
  <c r="H72" i="7"/>
  <c r="I72" i="7"/>
  <c r="H73" i="7"/>
  <c r="I73" i="7"/>
  <c r="H74" i="7"/>
  <c r="I74" i="7"/>
  <c r="H75" i="7"/>
  <c r="I75" i="7"/>
  <c r="H76" i="7"/>
  <c r="I76" i="7"/>
  <c r="H77" i="7"/>
  <c r="I77" i="7"/>
  <c r="H78" i="7"/>
  <c r="I78" i="7"/>
  <c r="H79" i="7"/>
  <c r="I79" i="7"/>
  <c r="H80" i="7"/>
  <c r="I80" i="7"/>
  <c r="H84" i="7"/>
  <c r="I84" i="7"/>
  <c r="H88" i="7"/>
  <c r="I88" i="7"/>
  <c r="H89" i="7"/>
  <c r="I89" i="7"/>
  <c r="H90" i="7"/>
  <c r="I90" i="7"/>
  <c r="H106" i="7"/>
  <c r="I106" i="7"/>
  <c r="H110" i="7"/>
  <c r="I110" i="7"/>
  <c r="H111" i="7"/>
  <c r="I111" i="7"/>
  <c r="H117" i="7"/>
  <c r="I117" i="7"/>
  <c r="H118" i="7"/>
  <c r="I118" i="7"/>
  <c r="H18" i="7"/>
  <c r="I18" i="7"/>
  <c r="H121" i="7"/>
  <c r="I121" i="7"/>
  <c r="H140" i="7"/>
  <c r="I140" i="7"/>
  <c r="H147" i="7"/>
  <c r="I147" i="7"/>
  <c r="H171" i="7"/>
  <c r="I171" i="7"/>
  <c r="H172" i="7"/>
  <c r="I172" i="7"/>
  <c r="H180" i="7"/>
  <c r="I180" i="7"/>
  <c r="H6" i="7"/>
  <c r="I6" i="7"/>
  <c r="H636" i="7"/>
  <c r="I636" i="7"/>
  <c r="H11" i="7"/>
  <c r="I11" i="7"/>
  <c r="H434" i="7"/>
  <c r="I434" i="7"/>
  <c r="H435" i="7"/>
  <c r="I435" i="7"/>
  <c r="H19" i="7"/>
  <c r="I19" i="7"/>
  <c r="H578" i="7"/>
  <c r="I578" i="7"/>
  <c r="H503" i="7"/>
  <c r="I503" i="7"/>
  <c r="H7" i="7"/>
  <c r="I7" i="7"/>
  <c r="H38" i="7"/>
  <c r="I38" i="7"/>
  <c r="H441" i="7"/>
  <c r="I441" i="7"/>
  <c r="H685" i="7"/>
  <c r="I685" i="7"/>
  <c r="H201" i="7"/>
  <c r="I201" i="7"/>
  <c r="H637" i="7"/>
  <c r="I637" i="7"/>
  <c r="H208" i="7"/>
  <c r="I208" i="7"/>
  <c r="H614" i="7"/>
  <c r="I614" i="7"/>
  <c r="H242" i="7"/>
  <c r="I242" i="7"/>
  <c r="H263" i="7"/>
  <c r="I263" i="7"/>
  <c r="H270" i="7"/>
  <c r="I270" i="7"/>
  <c r="H385" i="7"/>
  <c r="I385" i="7"/>
  <c r="H442" i="7"/>
  <c r="I442" i="7"/>
  <c r="H332" i="7"/>
  <c r="I332" i="7"/>
  <c r="H248" i="7"/>
  <c r="I248" i="7"/>
  <c r="H452" i="7"/>
  <c r="I452" i="7"/>
  <c r="H507" i="7"/>
  <c r="I507" i="7"/>
  <c r="H577" i="7"/>
  <c r="I577" i="7"/>
  <c r="H632" i="7"/>
  <c r="I632" i="7"/>
  <c r="H633" i="7"/>
  <c r="I633" i="7"/>
  <c r="H540" i="7"/>
  <c r="I540" i="7"/>
  <c r="H600" i="7"/>
  <c r="I600" i="7"/>
  <c r="H649" i="7"/>
  <c r="I649" i="7"/>
  <c r="H650" i="7"/>
  <c r="I650" i="7"/>
  <c r="H582" i="7"/>
  <c r="I582" i="7"/>
  <c r="H651" i="7"/>
  <c r="I651" i="7"/>
  <c r="H95" i="7"/>
  <c r="I95" i="7"/>
  <c r="H282" i="7"/>
  <c r="I282" i="7"/>
  <c r="H10" i="7"/>
  <c r="I10" i="7"/>
  <c r="H340" i="7"/>
  <c r="I340" i="7"/>
  <c r="H318" i="7"/>
  <c r="I318" i="7"/>
  <c r="H494" i="7"/>
  <c r="I494" i="7"/>
  <c r="H384" i="7"/>
  <c r="I384" i="7"/>
  <c r="H303" i="7"/>
  <c r="I303" i="7"/>
  <c r="H313" i="7"/>
  <c r="I313" i="7"/>
  <c r="H235" i="7"/>
  <c r="I235" i="7"/>
  <c r="H425" i="7"/>
  <c r="I425" i="7"/>
  <c r="H426" i="7"/>
  <c r="I426" i="7"/>
  <c r="H565" i="7"/>
  <c r="I565" i="7"/>
  <c r="H339" i="7"/>
  <c r="I339" i="7"/>
  <c r="H344" i="7"/>
  <c r="I344" i="7"/>
  <c r="H220" i="7"/>
  <c r="I220" i="7"/>
  <c r="H119" i="7"/>
  <c r="I119" i="7"/>
  <c r="H21" i="7"/>
  <c r="I21" i="7"/>
  <c r="H173" i="7"/>
  <c r="I173" i="7"/>
  <c r="H154" i="7"/>
  <c r="I154" i="7"/>
  <c r="H358" i="7"/>
  <c r="I358" i="7"/>
  <c r="H369" i="7"/>
  <c r="I369" i="7"/>
  <c r="H371" i="7"/>
  <c r="I371" i="7"/>
  <c r="H328" i="7"/>
  <c r="I328" i="7"/>
  <c r="H388" i="7"/>
  <c r="I388" i="7"/>
  <c r="H400" i="7"/>
  <c r="I400" i="7"/>
  <c r="H197" i="7"/>
  <c r="I197" i="7"/>
  <c r="H615" i="7"/>
  <c r="I615" i="7"/>
  <c r="H641" i="7"/>
  <c r="I641" i="7"/>
  <c r="H307" i="7"/>
  <c r="I307" i="7"/>
  <c r="H472" i="7"/>
  <c r="I472" i="7"/>
  <c r="H476" i="7"/>
  <c r="I476" i="7"/>
  <c r="H495" i="7"/>
  <c r="I495" i="7"/>
  <c r="H510" i="7"/>
  <c r="I510" i="7"/>
  <c r="H525" i="7"/>
  <c r="I525" i="7"/>
  <c r="H132" i="7"/>
  <c r="I132" i="7"/>
  <c r="H120" i="7"/>
  <c r="I120" i="7"/>
  <c r="H698" i="7"/>
  <c r="I698" i="7"/>
  <c r="H94" i="7"/>
  <c r="I94" i="7"/>
  <c r="H556" i="7"/>
  <c r="I556" i="7"/>
  <c r="H559" i="7"/>
  <c r="I559" i="7"/>
  <c r="H150" i="7"/>
  <c r="I150" i="7"/>
  <c r="H631" i="7"/>
  <c r="I631" i="7"/>
  <c r="H591" i="7"/>
  <c r="I591" i="7"/>
  <c r="H335" i="7"/>
  <c r="I335" i="7"/>
  <c r="H512" i="7"/>
  <c r="I512" i="7"/>
  <c r="H680" i="7"/>
  <c r="I680" i="7"/>
  <c r="H681" i="7"/>
  <c r="I681" i="7"/>
  <c r="H254" i="7"/>
  <c r="I254" i="7"/>
  <c r="H256" i="7"/>
  <c r="I256" i="7"/>
  <c r="H660" i="7"/>
  <c r="I660" i="7"/>
  <c r="H604" i="7"/>
  <c r="I604" i="7"/>
  <c r="H364" i="7"/>
  <c r="I364" i="7"/>
  <c r="H186" i="7"/>
  <c r="I186" i="7"/>
  <c r="H321" i="7"/>
  <c r="I321" i="7"/>
  <c r="H15" i="7"/>
  <c r="I15" i="7"/>
  <c r="H613" i="7"/>
  <c r="I613" i="7"/>
  <c r="H22" i="7"/>
  <c r="I22" i="7"/>
  <c r="H31" i="7"/>
  <c r="I31" i="7"/>
  <c r="H32" i="7"/>
  <c r="I32" i="7"/>
  <c r="H187" i="7"/>
  <c r="I187" i="7"/>
  <c r="H104" i="7"/>
  <c r="I104" i="7"/>
  <c r="H87" i="7"/>
  <c r="I87" i="7"/>
  <c r="H179" i="7"/>
  <c r="I179" i="7"/>
  <c r="H193" i="7"/>
  <c r="I193" i="7"/>
  <c r="H174" i="7"/>
  <c r="I174" i="7"/>
  <c r="H210" i="7"/>
  <c r="I210" i="7"/>
  <c r="H215" i="7"/>
  <c r="I215" i="7"/>
  <c r="H216" i="7"/>
  <c r="I216" i="7"/>
  <c r="H218" i="7"/>
  <c r="I218" i="7"/>
  <c r="H247" i="7"/>
  <c r="I247" i="7"/>
  <c r="H656" i="7"/>
  <c r="I656" i="7"/>
  <c r="H499" i="7"/>
  <c r="I499" i="7"/>
  <c r="H444" i="7"/>
  <c r="I444" i="7"/>
  <c r="H537" i="7"/>
  <c r="I537" i="7"/>
  <c r="H405" i="7"/>
  <c r="I405" i="7"/>
  <c r="H300" i="7"/>
  <c r="I300" i="7"/>
  <c r="H345" i="7"/>
  <c r="I345" i="7"/>
  <c r="H326" i="7"/>
  <c r="I326" i="7"/>
  <c r="H232" i="7"/>
  <c r="I232" i="7"/>
  <c r="H342" i="7"/>
  <c r="I342" i="7"/>
  <c r="H462" i="7"/>
  <c r="I462" i="7"/>
  <c r="H131" i="7"/>
  <c r="I131" i="7"/>
  <c r="H352" i="7"/>
  <c r="I352" i="7"/>
  <c r="H16" i="7"/>
  <c r="I16" i="7"/>
  <c r="H243" i="7"/>
  <c r="I243" i="7"/>
  <c r="H588" i="7"/>
  <c r="I588" i="7"/>
  <c r="H546" i="7"/>
  <c r="I546" i="7"/>
  <c r="H587" i="7"/>
  <c r="I587" i="7"/>
  <c r="H370" i="7"/>
  <c r="I370" i="7"/>
  <c r="H386" i="7"/>
  <c r="I386" i="7"/>
  <c r="H379" i="7"/>
  <c r="I379" i="7"/>
  <c r="H401" i="7"/>
  <c r="I401" i="7"/>
  <c r="H403" i="7"/>
  <c r="I403" i="7"/>
  <c r="H440" i="7"/>
  <c r="I440" i="7"/>
  <c r="H451" i="7"/>
  <c r="I451" i="7"/>
  <c r="H477" i="7"/>
  <c r="I477" i="7"/>
  <c r="H506" i="7"/>
  <c r="I506" i="7"/>
  <c r="H539" i="7"/>
  <c r="I539" i="7"/>
  <c r="H521" i="7"/>
  <c r="I521" i="7"/>
  <c r="H524" i="7"/>
  <c r="I524" i="7"/>
  <c r="H523" i="7"/>
  <c r="I523" i="7"/>
  <c r="H93" i="7"/>
  <c r="I93" i="7"/>
  <c r="H622" i="7"/>
  <c r="I622" i="7"/>
  <c r="H623" i="7"/>
  <c r="I623" i="7"/>
  <c r="H610" i="7"/>
  <c r="I610" i="7"/>
  <c r="H555" i="7"/>
  <c r="I555" i="7"/>
  <c r="H250" i="7"/>
  <c r="I250" i="7"/>
  <c r="H576" i="7"/>
  <c r="I576" i="7"/>
  <c r="H573" i="7"/>
  <c r="I573" i="7"/>
  <c r="H572" i="7"/>
  <c r="I572" i="7"/>
  <c r="H538" i="7"/>
  <c r="I538" i="7"/>
  <c r="H463" i="7"/>
  <c r="I463" i="7"/>
  <c r="H574" i="7"/>
  <c r="I574" i="7"/>
  <c r="H184" i="7"/>
  <c r="I184" i="7"/>
  <c r="H624" i="7"/>
  <c r="I624" i="7"/>
  <c r="H665" i="7"/>
  <c r="I665" i="7"/>
  <c r="H484" i="7"/>
  <c r="I484" i="7"/>
  <c r="H239" i="7"/>
  <c r="I239" i="7"/>
  <c r="H683" i="7"/>
  <c r="I683" i="7"/>
  <c r="H703" i="7"/>
  <c r="I703" i="7"/>
  <c r="H628" i="7"/>
  <c r="I628" i="7"/>
  <c r="H690" i="7"/>
  <c r="I690" i="7"/>
  <c r="H692" i="7"/>
  <c r="I692" i="7"/>
  <c r="H699" i="7"/>
  <c r="I699" i="7"/>
  <c r="H639" i="7"/>
  <c r="I639" i="7"/>
  <c r="H640" i="7"/>
  <c r="I640" i="7"/>
  <c r="H638" i="7"/>
  <c r="I638" i="7"/>
  <c r="H42" i="7"/>
  <c r="I42" i="7"/>
  <c r="H704" i="7"/>
  <c r="I704" i="7"/>
  <c r="H705" i="7"/>
  <c r="I705" i="7"/>
  <c r="H301" i="7"/>
  <c r="I301" i="7"/>
  <c r="H647" i="7"/>
  <c r="I647" i="7"/>
  <c r="H136" i="7"/>
  <c r="I136" i="7"/>
  <c r="H189" i="7"/>
  <c r="I189" i="7"/>
  <c r="H433" i="7"/>
  <c r="I433" i="7"/>
  <c r="H13" i="7"/>
  <c r="I13" i="7"/>
  <c r="H17" i="7"/>
  <c r="I17" i="7"/>
  <c r="H36" i="7"/>
  <c r="I36" i="7"/>
  <c r="H645" i="7"/>
  <c r="I645" i="7"/>
  <c r="H160" i="7"/>
  <c r="I160" i="7"/>
  <c r="H27" i="7"/>
  <c r="I27" i="7"/>
  <c r="H24" i="7"/>
  <c r="I24" i="7"/>
  <c r="H338" i="7"/>
  <c r="I338" i="7"/>
  <c r="H34" i="7"/>
  <c r="I34" i="7"/>
  <c r="H530" i="7"/>
  <c r="I530" i="7"/>
  <c r="H81" i="7"/>
  <c r="I81" i="7"/>
  <c r="H82" i="7"/>
  <c r="I82" i="7"/>
  <c r="H86" i="7"/>
  <c r="I86" i="7"/>
  <c r="H543" i="7"/>
  <c r="I543" i="7"/>
  <c r="H158" i="7"/>
  <c r="I158" i="7"/>
  <c r="H367" i="7"/>
  <c r="I367" i="7"/>
  <c r="H366" i="7"/>
  <c r="I366" i="7"/>
  <c r="H164" i="7"/>
  <c r="I164" i="7"/>
  <c r="H100" i="7"/>
  <c r="I100" i="7"/>
  <c r="H101" i="7"/>
  <c r="I101" i="7"/>
  <c r="H26" i="7"/>
  <c r="I26" i="7"/>
  <c r="H109" i="7"/>
  <c r="I109" i="7"/>
  <c r="H108" i="7"/>
  <c r="I108" i="7"/>
  <c r="H8" i="7"/>
  <c r="I8" i="7"/>
  <c r="H114" i="7"/>
  <c r="I114" i="7"/>
  <c r="H202" i="7"/>
  <c r="I202" i="7"/>
  <c r="H190" i="7"/>
  <c r="I190" i="7"/>
  <c r="H128" i="7"/>
  <c r="I128" i="7"/>
  <c r="H252" i="7"/>
  <c r="I252" i="7"/>
  <c r="H191" i="7"/>
  <c r="I191" i="7"/>
  <c r="H590" i="7"/>
  <c r="I590" i="7"/>
  <c r="H199" i="7"/>
  <c r="I199" i="7"/>
  <c r="H629" i="7"/>
  <c r="I629" i="7"/>
  <c r="H177" i="7"/>
  <c r="I177" i="7"/>
  <c r="H178" i="7"/>
  <c r="I178" i="7"/>
  <c r="H206" i="7"/>
  <c r="I206" i="7"/>
  <c r="H209" i="7"/>
  <c r="I209" i="7"/>
  <c r="H276" i="7"/>
  <c r="I276" i="7"/>
  <c r="H336" i="7"/>
  <c r="I336" i="7"/>
  <c r="H389" i="7"/>
  <c r="I389" i="7"/>
  <c r="H715" i="7"/>
  <c r="I715" i="7"/>
  <c r="H599" i="7"/>
  <c r="I599" i="7"/>
  <c r="H219" i="7"/>
  <c r="I219" i="7"/>
  <c r="H595" i="7"/>
  <c r="I595" i="7"/>
  <c r="H225" i="7"/>
  <c r="I225" i="7"/>
  <c r="H592" i="7"/>
  <c r="I592" i="7"/>
  <c r="H593" i="7"/>
  <c r="I593" i="7"/>
  <c r="H204" i="7"/>
  <c r="I204" i="7"/>
  <c r="H448" i="7"/>
  <c r="I448" i="7"/>
  <c r="H545" i="7"/>
  <c r="I545" i="7"/>
  <c r="H105" i="7"/>
  <c r="I105" i="7"/>
  <c r="H500" i="7"/>
  <c r="I500" i="7"/>
  <c r="H597" i="7"/>
  <c r="I597" i="7"/>
  <c r="H407" i="7"/>
  <c r="I407" i="7"/>
  <c r="H170" i="7"/>
  <c r="I170" i="7"/>
  <c r="H257" i="7"/>
  <c r="I257" i="7"/>
  <c r="H536" i="7"/>
  <c r="I536" i="7"/>
  <c r="H258" i="7"/>
  <c r="I258" i="7"/>
  <c r="H259" i="7"/>
  <c r="I259" i="7"/>
  <c r="H234" i="7"/>
  <c r="I234" i="7"/>
  <c r="H687" i="7"/>
  <c r="I687" i="7"/>
  <c r="H249" i="7"/>
  <c r="I249" i="7"/>
  <c r="H648" i="7"/>
  <c r="I648" i="7"/>
  <c r="H310" i="7"/>
  <c r="I310" i="7"/>
  <c r="H446" i="7"/>
  <c r="I446" i="7"/>
  <c r="H262" i="7"/>
  <c r="I262" i="7"/>
  <c r="H264" i="7"/>
  <c r="I264" i="7"/>
  <c r="H585" i="7"/>
  <c r="I585" i="7"/>
  <c r="H265" i="7"/>
  <c r="I265" i="7"/>
  <c r="H275" i="7"/>
  <c r="I275" i="7"/>
  <c r="H246" i="7"/>
  <c r="I246" i="7"/>
  <c r="H107" i="7"/>
  <c r="I107" i="7"/>
  <c r="H655" i="7"/>
  <c r="I655" i="7"/>
  <c r="H97" i="7"/>
  <c r="I97" i="7"/>
  <c r="H501" i="7"/>
  <c r="I501" i="7"/>
  <c r="H634" i="7"/>
  <c r="I634" i="7"/>
  <c r="H679" i="7"/>
  <c r="I679" i="7"/>
  <c r="H598" i="7"/>
  <c r="I598" i="7"/>
  <c r="H203" i="7"/>
  <c r="I203" i="7"/>
  <c r="H222" i="7"/>
  <c r="I222" i="7"/>
  <c r="H278" i="7"/>
  <c r="I278" i="7"/>
  <c r="H652" i="7"/>
  <c r="I652" i="7"/>
  <c r="H601" i="7"/>
  <c r="I601" i="7"/>
  <c r="H229" i="7"/>
  <c r="I229" i="7"/>
  <c r="H306" i="7"/>
  <c r="I306" i="7"/>
  <c r="H302" i="7"/>
  <c r="I302" i="7"/>
  <c r="H518" i="7"/>
  <c r="I518" i="7"/>
  <c r="H589" i="7"/>
  <c r="I589" i="7"/>
  <c r="H611" i="7"/>
  <c r="I611" i="7"/>
  <c r="H292" i="7"/>
  <c r="I292" i="7"/>
  <c r="H294" i="7"/>
  <c r="I294" i="7"/>
  <c r="H293" i="7"/>
  <c r="I293" i="7"/>
  <c r="H296" i="7"/>
  <c r="I296" i="7"/>
  <c r="H602" i="7"/>
  <c r="I602" i="7"/>
  <c r="H298" i="7"/>
  <c r="I298" i="7"/>
  <c r="H297" i="7"/>
  <c r="I297" i="7"/>
  <c r="H299" i="7"/>
  <c r="I299" i="7"/>
  <c r="H659" i="7"/>
  <c r="I659" i="7"/>
  <c r="H606" i="7"/>
  <c r="I606" i="7"/>
  <c r="H702" i="7"/>
  <c r="I702" i="7"/>
  <c r="H125" i="7"/>
  <c r="I125" i="7"/>
  <c r="H126" i="7"/>
  <c r="I126" i="7"/>
  <c r="H436" i="7"/>
  <c r="I436" i="7"/>
  <c r="H274" i="7"/>
  <c r="I274" i="7"/>
  <c r="H319" i="7"/>
  <c r="I319" i="7"/>
  <c r="H85" i="7"/>
  <c r="I85" i="7"/>
  <c r="H688" i="7"/>
  <c r="I688" i="7"/>
  <c r="H341" i="7"/>
  <c r="I341" i="7"/>
  <c r="H343" i="7"/>
  <c r="I343" i="7"/>
  <c r="H607" i="7"/>
  <c r="I607" i="7"/>
  <c r="H608" i="7"/>
  <c r="I608" i="7"/>
  <c r="H331" i="7"/>
  <c r="I331" i="7"/>
  <c r="H148" i="7"/>
  <c r="I148" i="7"/>
  <c r="H152" i="7"/>
  <c r="I152" i="7"/>
  <c r="H151" i="7"/>
  <c r="I151" i="7"/>
  <c r="H156" i="7"/>
  <c r="I156" i="7"/>
  <c r="H129" i="7"/>
  <c r="I129" i="7"/>
  <c r="H678" i="7"/>
  <c r="I678" i="7"/>
  <c r="H579" i="7"/>
  <c r="I579" i="7"/>
  <c r="H333" i="7"/>
  <c r="I333" i="7"/>
  <c r="H406" i="7"/>
  <c r="I406" i="7"/>
  <c r="H700" i="7"/>
  <c r="I700" i="7"/>
  <c r="H701" i="7"/>
  <c r="I701" i="7"/>
  <c r="H130" i="7"/>
  <c r="I130" i="7"/>
  <c r="H115" i="7"/>
  <c r="I115" i="7"/>
  <c r="H133" i="7"/>
  <c r="I133" i="7"/>
  <c r="H443" i="7"/>
  <c r="I443" i="7"/>
  <c r="H468" i="7"/>
  <c r="I468" i="7"/>
  <c r="H284" i="7"/>
  <c r="I284" i="7"/>
  <c r="H535" i="7"/>
  <c r="I535" i="7"/>
  <c r="H445" i="7"/>
  <c r="I445" i="7"/>
  <c r="H455" i="7"/>
  <c r="I455" i="7"/>
  <c r="H124" i="7"/>
  <c r="I124" i="7"/>
  <c r="H123" i="7"/>
  <c r="I123" i="7"/>
  <c r="H122" i="7"/>
  <c r="I122" i="7"/>
  <c r="H127" i="7"/>
  <c r="I127" i="7"/>
  <c r="H377" i="7"/>
  <c r="I377" i="7"/>
  <c r="H113" i="7"/>
  <c r="I113" i="7"/>
  <c r="H355" i="7"/>
  <c r="I355" i="7"/>
  <c r="H102" i="7"/>
  <c r="I102" i="7"/>
  <c r="H103" i="7"/>
  <c r="I103" i="7"/>
  <c r="H353" i="7"/>
  <c r="I353" i="7"/>
  <c r="H290" i="7"/>
  <c r="I290" i="7"/>
  <c r="H619" i="7"/>
  <c r="I619" i="7"/>
  <c r="H99" i="7"/>
  <c r="I99" i="7"/>
  <c r="H167" i="7"/>
  <c r="I167" i="7"/>
  <c r="H168" i="7"/>
  <c r="I168" i="7"/>
  <c r="H169" i="7"/>
  <c r="I169" i="7"/>
  <c r="H317" i="7"/>
  <c r="I317" i="7"/>
  <c r="H566" i="7"/>
  <c r="I566" i="7"/>
  <c r="H316" i="7"/>
  <c r="I316" i="7"/>
  <c r="H707" i="7"/>
  <c r="I707" i="7"/>
  <c r="H360" i="7"/>
  <c r="I360" i="7"/>
  <c r="H661" i="7"/>
  <c r="I661" i="7"/>
  <c r="H544" i="7"/>
  <c r="I544" i="7"/>
  <c r="H438" i="7"/>
  <c r="I438" i="7"/>
  <c r="H368" i="7"/>
  <c r="I368" i="7"/>
  <c r="H272" i="7"/>
  <c r="I272" i="7"/>
  <c r="H323" i="7"/>
  <c r="I323" i="7"/>
  <c r="H609" i="7"/>
  <c r="I609" i="7"/>
  <c r="H251" i="7"/>
  <c r="I251" i="7"/>
  <c r="H238" i="7"/>
  <c r="I238" i="7"/>
  <c r="H380" i="7"/>
  <c r="I380" i="7"/>
  <c r="H383" i="7"/>
  <c r="I383" i="7"/>
  <c r="H279" i="7"/>
  <c r="I279" i="7"/>
  <c r="H387" i="7"/>
  <c r="I387" i="7"/>
  <c r="H135" i="7"/>
  <c r="I135" i="7"/>
  <c r="H376" i="7"/>
  <c r="I376" i="7"/>
  <c r="H584" i="7"/>
  <c r="I584" i="7"/>
  <c r="H192" i="7"/>
  <c r="I192" i="7"/>
  <c r="H357" i="7"/>
  <c r="I357" i="7"/>
  <c r="H165" i="7"/>
  <c r="I165" i="7"/>
  <c r="H359" i="7"/>
  <c r="I359" i="7"/>
  <c r="H163" i="7"/>
  <c r="I163" i="7"/>
  <c r="H522" i="7"/>
  <c r="I522" i="7"/>
  <c r="H676" i="7"/>
  <c r="I676" i="7"/>
  <c r="H327" i="7"/>
  <c r="I327" i="7"/>
  <c r="H612" i="7"/>
  <c r="I612" i="7"/>
  <c r="H395" i="7"/>
  <c r="I395" i="7"/>
  <c r="H396" i="7"/>
  <c r="I396" i="7"/>
  <c r="H422" i="7"/>
  <c r="I422" i="7"/>
  <c r="H399" i="7"/>
  <c r="I399" i="7"/>
  <c r="H394" i="7"/>
  <c r="I394" i="7"/>
  <c r="H427" i="7"/>
  <c r="I427" i="7"/>
  <c r="H430" i="7"/>
  <c r="I430" i="7"/>
  <c r="H432" i="7"/>
  <c r="I432" i="7"/>
  <c r="H570" i="7"/>
  <c r="I570" i="7"/>
  <c r="H266" i="7"/>
  <c r="I266" i="7"/>
  <c r="H267" i="7"/>
  <c r="I267" i="7"/>
  <c r="H466" i="7"/>
  <c r="I466" i="7"/>
  <c r="H686" i="7"/>
  <c r="I686" i="7"/>
  <c r="H314" i="7"/>
  <c r="I314" i="7"/>
  <c r="H475" i="7"/>
  <c r="I475" i="7"/>
  <c r="H467" i="7"/>
  <c r="I467" i="7"/>
  <c r="H471" i="7"/>
  <c r="I471" i="7"/>
  <c r="H260" i="7"/>
  <c r="I260" i="7"/>
  <c r="H5" i="7"/>
  <c r="I5" i="7"/>
  <c r="H37" i="7"/>
  <c r="I37" i="7"/>
  <c r="H134" i="7"/>
  <c r="I134" i="7"/>
  <c r="H213" i="7"/>
  <c r="I213" i="7"/>
  <c r="H228" i="7"/>
  <c r="I228" i="7"/>
  <c r="H269" i="7"/>
  <c r="I269" i="7"/>
  <c r="H485" i="7"/>
  <c r="I485" i="7"/>
  <c r="H363" i="7"/>
  <c r="I363" i="7"/>
  <c r="H374" i="7"/>
  <c r="I374" i="7"/>
  <c r="H486" i="7"/>
  <c r="I486" i="7"/>
  <c r="H416" i="7"/>
  <c r="I416" i="7"/>
  <c r="H424" i="7"/>
  <c r="I424" i="7"/>
  <c r="H431" i="7"/>
  <c r="I431" i="7"/>
  <c r="H439" i="7"/>
  <c r="I439" i="7"/>
  <c r="H517" i="7"/>
  <c r="I517" i="7"/>
  <c r="H531" i="7"/>
  <c r="I531" i="7"/>
  <c r="H487" i="7"/>
  <c r="I487" i="7"/>
  <c r="H482" i="7"/>
  <c r="I482" i="7"/>
  <c r="H491" i="7"/>
  <c r="I491" i="7"/>
  <c r="H492" i="7"/>
  <c r="I492" i="7"/>
  <c r="H496" i="7"/>
  <c r="I496" i="7"/>
  <c r="H672" i="7"/>
  <c r="I672" i="7"/>
  <c r="H621" i="7"/>
  <c r="I621" i="7"/>
  <c r="H514" i="7"/>
  <c r="I514" i="7"/>
  <c r="H409" i="7"/>
  <c r="I409" i="7"/>
  <c r="H509" i="7"/>
  <c r="I509" i="7"/>
  <c r="H508" i="7"/>
  <c r="I508" i="7"/>
  <c r="H635" i="7"/>
  <c r="I635" i="7"/>
  <c r="H456" i="7"/>
  <c r="I456" i="7"/>
  <c r="H583" i="7"/>
  <c r="I583" i="7"/>
  <c r="H91" i="7"/>
  <c r="I91" i="7"/>
  <c r="H92" i="7"/>
  <c r="I92" i="7"/>
  <c r="H417" i="7"/>
  <c r="I417" i="7"/>
  <c r="H365" i="7"/>
  <c r="I365" i="7"/>
  <c r="H605" i="7"/>
  <c r="I605" i="7"/>
  <c r="H625" i="7"/>
  <c r="I625" i="7"/>
  <c r="H626" i="7"/>
  <c r="I626" i="7"/>
  <c r="H627" i="7"/>
  <c r="I627" i="7"/>
  <c r="H562" i="7"/>
  <c r="I562" i="7"/>
  <c r="H696" i="7"/>
  <c r="I696" i="7"/>
  <c r="H547" i="7"/>
  <c r="I547" i="7"/>
  <c r="H548" i="7"/>
  <c r="I548" i="7"/>
  <c r="H137" i="7"/>
  <c r="I137" i="7"/>
  <c r="H138" i="7"/>
  <c r="I138" i="7"/>
  <c r="H142" i="7"/>
  <c r="I142" i="7"/>
  <c r="H552" i="7"/>
  <c r="I552" i="7"/>
  <c r="H557" i="7"/>
  <c r="I557" i="7"/>
  <c r="H449" i="7"/>
  <c r="I449" i="7"/>
  <c r="H553" i="7"/>
  <c r="I553" i="7"/>
  <c r="H571" i="7"/>
  <c r="I571" i="7"/>
  <c r="H642" i="7"/>
  <c r="I642" i="7"/>
  <c r="H283" i="7"/>
  <c r="I283" i="7"/>
  <c r="H188" i="7"/>
  <c r="I188" i="7"/>
  <c r="H183" i="7"/>
  <c r="I183" i="7"/>
  <c r="H182" i="7"/>
  <c r="I182" i="7"/>
  <c r="H664" i="7"/>
  <c r="I664" i="7"/>
  <c r="H666" i="7"/>
  <c r="I666" i="7"/>
  <c r="H334" i="7"/>
  <c r="I334" i="7"/>
  <c r="H195" i="7"/>
  <c r="I195" i="7"/>
  <c r="H196" i="7"/>
  <c r="I196" i="7"/>
  <c r="H682" i="7"/>
  <c r="I682" i="7"/>
  <c r="H580" i="7"/>
  <c r="I580" i="7"/>
  <c r="H581" i="7"/>
  <c r="I581" i="7"/>
  <c r="H253" i="7"/>
  <c r="I253" i="7"/>
  <c r="H112" i="7"/>
  <c r="I112" i="7"/>
  <c r="H515" i="7"/>
  <c r="I515" i="7"/>
  <c r="H375" i="7"/>
  <c r="I375" i="7"/>
  <c r="H689" i="7"/>
  <c r="I689" i="7"/>
  <c r="H520" i="7"/>
  <c r="I520" i="7"/>
  <c r="H159" i="7"/>
  <c r="I159" i="7"/>
  <c r="H708" i="7"/>
  <c r="I708" i="7"/>
  <c r="H483" i="7"/>
  <c r="I483" i="7"/>
  <c r="H674" i="7"/>
  <c r="I674" i="7"/>
  <c r="H653" i="7"/>
  <c r="I653" i="7"/>
  <c r="H568" i="7"/>
  <c r="I568" i="7"/>
  <c r="H308" i="7"/>
  <c r="I308" i="7"/>
  <c r="H603" i="7"/>
  <c r="I603" i="7"/>
  <c r="H616" i="7"/>
  <c r="I616" i="7"/>
  <c r="H644" i="7"/>
  <c r="I644" i="7"/>
  <c r="H175" i="7"/>
  <c r="I175" i="7"/>
  <c r="H194" i="7"/>
  <c r="I194" i="7"/>
  <c r="H198" i="7"/>
  <c r="I198" i="7"/>
  <c r="H200" i="7"/>
  <c r="I200" i="7"/>
  <c r="H207" i="7"/>
  <c r="I207" i="7"/>
  <c r="H596" i="7"/>
  <c r="I596" i="7"/>
  <c r="H315" i="7"/>
  <c r="I315" i="7"/>
  <c r="H324" i="7"/>
  <c r="I324" i="7"/>
  <c r="H325" i="7"/>
  <c r="I325" i="7"/>
  <c r="H211" i="7"/>
  <c r="I211" i="7"/>
  <c r="H212" i="7"/>
  <c r="I212" i="7"/>
  <c r="H214" i="7"/>
  <c r="I214" i="7"/>
  <c r="H217" i="7"/>
  <c r="I217" i="7"/>
  <c r="H223" i="7"/>
  <c r="I223" i="7"/>
  <c r="H226" i="7"/>
  <c r="I226" i="7"/>
  <c r="H227" i="7"/>
  <c r="I227" i="7"/>
  <c r="H527" i="7"/>
  <c r="I527" i="7"/>
  <c r="H240" i="7"/>
  <c r="I240" i="7"/>
  <c r="H241" i="7"/>
  <c r="I241" i="7"/>
  <c r="H244" i="7"/>
  <c r="I244" i="7"/>
  <c r="H586" i="7"/>
  <c r="I586" i="7"/>
  <c r="H245" i="7"/>
  <c r="I245" i="7"/>
  <c r="H162" i="7"/>
  <c r="I162" i="7"/>
  <c r="H261" i="7"/>
  <c r="I261" i="7"/>
  <c r="H176" i="7"/>
  <c r="I176" i="7"/>
  <c r="H362" i="7"/>
  <c r="I362" i="7"/>
  <c r="H268" i="7"/>
  <c r="I268" i="7"/>
  <c r="H271" i="7"/>
  <c r="I271" i="7"/>
  <c r="H594" i="7"/>
  <c r="I594" i="7"/>
  <c r="H618" i="7"/>
  <c r="I618" i="7"/>
  <c r="H143" i="7"/>
  <c r="I143" i="7"/>
  <c r="H144" i="7"/>
  <c r="I144" i="7"/>
  <c r="H145" i="7"/>
  <c r="I145" i="7"/>
  <c r="H273" i="7"/>
  <c r="I273" i="7"/>
  <c r="H277" i="7"/>
  <c r="I277" i="7"/>
  <c r="H280" i="7"/>
  <c r="I280" i="7"/>
  <c r="H404" i="7"/>
  <c r="I404" i="7"/>
  <c r="H281" i="7"/>
  <c r="I281" i="7"/>
  <c r="H286" i="7"/>
  <c r="I286" i="7"/>
  <c r="H285" i="7"/>
  <c r="I285" i="7"/>
  <c r="H287" i="7"/>
  <c r="I287" i="7"/>
  <c r="H288" i="7"/>
  <c r="I288" i="7"/>
  <c r="H289" i="7"/>
  <c r="I289" i="7"/>
  <c r="H25" i="7"/>
  <c r="I25" i="7"/>
  <c r="H291" i="7"/>
  <c r="I291" i="7"/>
  <c r="H40" i="7"/>
  <c r="I40" i="7"/>
  <c r="H304" i="7"/>
  <c r="I304" i="7"/>
  <c r="H305" i="7"/>
  <c r="I305" i="7"/>
  <c r="H309" i="7"/>
  <c r="I309" i="7"/>
  <c r="H311" i="7"/>
  <c r="I311" i="7"/>
  <c r="H312" i="7"/>
  <c r="I312" i="7"/>
  <c r="H421" i="7"/>
  <c r="I421" i="7"/>
  <c r="H320" i="7"/>
  <c r="I320" i="7"/>
  <c r="H322" i="7"/>
  <c r="I322" i="7"/>
  <c r="H329" i="7"/>
  <c r="I329" i="7"/>
  <c r="H330" i="7"/>
  <c r="I330" i="7"/>
  <c r="H230" i="7"/>
  <c r="I230" i="7"/>
  <c r="H231" i="7"/>
  <c r="I231" i="7"/>
  <c r="H337" i="7"/>
  <c r="I337" i="7"/>
  <c r="H346" i="7"/>
  <c r="I346" i="7"/>
  <c r="H149" i="7"/>
  <c r="I149" i="7"/>
  <c r="H153" i="7"/>
  <c r="I153" i="7"/>
  <c r="H511" i="7"/>
  <c r="I511" i="7"/>
  <c r="H116" i="7"/>
  <c r="I116" i="7"/>
  <c r="H161" i="7"/>
  <c r="I161" i="7"/>
  <c r="H347" i="7"/>
  <c r="I347" i="7"/>
  <c r="H348" i="7"/>
  <c r="I348" i="7"/>
  <c r="H349" i="7"/>
  <c r="I349" i="7"/>
  <c r="H350" i="7"/>
  <c r="I350" i="7"/>
  <c r="H351" i="7"/>
  <c r="I351" i="7"/>
  <c r="H354" i="7"/>
  <c r="I354" i="7"/>
  <c r="H141" i="7"/>
  <c r="I141" i="7"/>
  <c r="H398" i="7"/>
  <c r="I398" i="7"/>
  <c r="H478" i="7"/>
  <c r="I478" i="7"/>
  <c r="H155" i="7"/>
  <c r="I155" i="7"/>
  <c r="H295" i="7"/>
  <c r="I295" i="7"/>
  <c r="H695" i="7"/>
  <c r="I695" i="7"/>
  <c r="H166" i="7"/>
  <c r="I166" i="7"/>
  <c r="H139" i="7"/>
  <c r="I139" i="7"/>
  <c r="H361" i="7"/>
  <c r="I361" i="7"/>
  <c r="H372" i="7"/>
  <c r="I372" i="7"/>
  <c r="H373" i="7"/>
  <c r="I373" i="7"/>
  <c r="H381" i="7"/>
  <c r="I381" i="7"/>
  <c r="H382" i="7"/>
  <c r="I382" i="7"/>
  <c r="H391" i="7"/>
  <c r="I391" i="7"/>
  <c r="H392" i="7"/>
  <c r="I392" i="7"/>
  <c r="H393" i="7"/>
  <c r="I393" i="7"/>
  <c r="H677" i="7"/>
  <c r="I677" i="7"/>
  <c r="H397" i="7"/>
  <c r="I397" i="7"/>
  <c r="H402" i="7"/>
  <c r="I402" i="7"/>
  <c r="H408" i="7"/>
  <c r="I408" i="7"/>
  <c r="H411" i="7"/>
  <c r="I411" i="7"/>
  <c r="H412" i="7"/>
  <c r="I412" i="7"/>
  <c r="H413" i="7"/>
  <c r="I413" i="7"/>
  <c r="H414" i="7"/>
  <c r="I414" i="7"/>
  <c r="H415" i="7"/>
  <c r="I415" i="7"/>
  <c r="H418" i="7"/>
  <c r="I418" i="7"/>
  <c r="H419" i="7"/>
  <c r="I419" i="7"/>
  <c r="H420" i="7"/>
  <c r="I420" i="7"/>
  <c r="H526" i="7"/>
  <c r="I526" i="7"/>
  <c r="H233" i="7"/>
  <c r="I233" i="7"/>
  <c r="H423" i="7"/>
  <c r="I423" i="7"/>
  <c r="H429" i="7"/>
  <c r="I429" i="7"/>
  <c r="H428" i="7"/>
  <c r="I428" i="7"/>
  <c r="H96" i="7"/>
  <c r="I96" i="7"/>
  <c r="H157" i="7"/>
  <c r="I157" i="7"/>
  <c r="H437" i="7"/>
  <c r="I437" i="7"/>
  <c r="H205" i="7"/>
  <c r="I205" i="7"/>
  <c r="H447" i="7"/>
  <c r="I447" i="7"/>
  <c r="H450" i="7"/>
  <c r="I450" i="7"/>
  <c r="H83" i="7"/>
  <c r="I83" i="7"/>
  <c r="H453" i="7"/>
  <c r="I453" i="7"/>
  <c r="H454" i="7"/>
  <c r="I454" i="7"/>
  <c r="H457" i="7"/>
  <c r="I457" i="7"/>
  <c r="H461" i="7"/>
  <c r="I461" i="7"/>
  <c r="H458" i="7"/>
  <c r="I458" i="7"/>
  <c r="H459" i="7"/>
  <c r="I459" i="7"/>
  <c r="H460" i="7"/>
  <c r="I460" i="7"/>
  <c r="H464" i="7"/>
  <c r="I464" i="7"/>
  <c r="H469" i="7"/>
  <c r="I469" i="7"/>
  <c r="H470" i="7"/>
  <c r="I470" i="7"/>
  <c r="H473" i="7"/>
  <c r="I473" i="7"/>
  <c r="H474" i="7"/>
  <c r="I474" i="7"/>
  <c r="H617" i="7"/>
  <c r="I617" i="7"/>
  <c r="H356" i="7"/>
  <c r="I356" i="7"/>
  <c r="H479" i="7"/>
  <c r="I479" i="7"/>
  <c r="H480" i="7"/>
  <c r="I480" i="7"/>
  <c r="H481" i="7"/>
  <c r="I481" i="7"/>
  <c r="H488" i="7"/>
  <c r="I488" i="7"/>
  <c r="H490" i="7"/>
  <c r="I490" i="7"/>
  <c r="H493" i="7"/>
  <c r="I493" i="7"/>
  <c r="H497" i="7"/>
  <c r="I497" i="7"/>
  <c r="H498" i="7"/>
  <c r="I498" i="7"/>
  <c r="H516" i="7"/>
  <c r="I516" i="7"/>
  <c r="H390" i="7"/>
  <c r="I390" i="7"/>
  <c r="H541" i="7"/>
  <c r="I541" i="7"/>
  <c r="H542" i="7"/>
  <c r="I542" i="7"/>
  <c r="H465" i="7"/>
  <c r="I465" i="7"/>
  <c r="H504" i="7"/>
  <c r="I504" i="7"/>
  <c r="H505" i="7"/>
  <c r="I505" i="7"/>
  <c r="H513" i="7"/>
  <c r="I513" i="7"/>
  <c r="H519" i="7"/>
  <c r="I519" i="7"/>
  <c r="H528" i="7"/>
  <c r="I528" i="7"/>
  <c r="H529" i="7"/>
  <c r="I529" i="7"/>
  <c r="H533" i="7"/>
  <c r="I533" i="7"/>
  <c r="H534" i="7"/>
  <c r="I534" i="7"/>
  <c r="H560" i="7"/>
  <c r="I560" i="7"/>
  <c r="H561" i="7"/>
  <c r="I561" i="7"/>
  <c r="H551" i="7"/>
  <c r="I551" i="7"/>
  <c r="H550" i="7"/>
  <c r="I550" i="7"/>
  <c r="H558" i="7"/>
  <c r="I558" i="7"/>
  <c r="H554" i="7"/>
  <c r="I554" i="7"/>
  <c r="H564" i="7"/>
  <c r="I564" i="7"/>
  <c r="H567" i="7"/>
  <c r="I567" i="7"/>
  <c r="H569" i="7"/>
  <c r="I569" i="7"/>
  <c r="H662" i="7"/>
  <c r="I662" i="7"/>
  <c r="H575" i="7"/>
  <c r="I575" i="7"/>
  <c r="H643" i="7"/>
  <c r="I643" i="7"/>
  <c r="H646" i="7"/>
  <c r="I646" i="7"/>
  <c r="H185" i="7"/>
  <c r="I185" i="7"/>
  <c r="H654" i="7"/>
  <c r="I654" i="7"/>
  <c r="H657" i="7"/>
  <c r="I657" i="7"/>
  <c r="H181" i="7"/>
  <c r="I181" i="7"/>
  <c r="H663" i="7"/>
  <c r="I663" i="7"/>
  <c r="H410" i="7"/>
  <c r="I410" i="7"/>
  <c r="H658" i="7"/>
  <c r="I658" i="7"/>
  <c r="H667" i="7"/>
  <c r="I667" i="7"/>
  <c r="H668" i="7"/>
  <c r="I668" i="7"/>
  <c r="H670" i="7"/>
  <c r="I670" i="7"/>
  <c r="H378" i="7"/>
  <c r="I378" i="7"/>
  <c r="H671" i="7"/>
  <c r="I671" i="7"/>
  <c r="H630" i="7"/>
  <c r="I630" i="7"/>
  <c r="H673" i="7"/>
  <c r="I673" i="7"/>
  <c r="H675" i="7"/>
  <c r="I675" i="7"/>
  <c r="H684" i="7"/>
  <c r="I684" i="7"/>
  <c r="H236" i="7"/>
  <c r="I236" i="7"/>
  <c r="H224" i="7"/>
  <c r="I224" i="7"/>
  <c r="H691" i="7"/>
  <c r="I691" i="7"/>
  <c r="H693" i="7"/>
  <c r="I693" i="7"/>
  <c r="H694" i="7"/>
  <c r="I694" i="7"/>
  <c r="H620" i="7"/>
  <c r="I620" i="7"/>
  <c r="H697" i="7"/>
  <c r="I697" i="7"/>
  <c r="H706" i="7"/>
  <c r="I706" i="7"/>
  <c r="H146" i="7"/>
  <c r="I146" i="7"/>
  <c r="H709" i="7"/>
  <c r="I709" i="7"/>
  <c r="H710" i="7"/>
  <c r="I710" i="7"/>
  <c r="H711" i="7"/>
  <c r="I711" i="7"/>
  <c r="H712" i="7"/>
  <c r="I712" i="7"/>
  <c r="H713" i="7"/>
  <c r="I713" i="7"/>
  <c r="H714" i="7"/>
  <c r="I714" i="7"/>
  <c r="H532" i="7"/>
  <c r="I532" i="7"/>
  <c r="H716" i="7"/>
  <c r="I716" i="7"/>
  <c r="H717" i="7"/>
  <c r="I717" i="7"/>
  <c r="H718" i="7"/>
  <c r="I718" i="7"/>
  <c r="H669" i="7"/>
  <c r="I669" i="7"/>
  <c r="H98" i="7"/>
  <c r="I98" i="7"/>
  <c r="Z14" i="4" l="1"/>
  <c r="Z158" i="4"/>
  <c r="Z11" i="4"/>
  <c r="Z5" i="4"/>
  <c r="Z166" i="4"/>
  <c r="Z15" i="4"/>
  <c r="Z105" i="4"/>
  <c r="Z315" i="4"/>
  <c r="Z323" i="4"/>
  <c r="Z132" i="4"/>
  <c r="Z316" i="4"/>
  <c r="Z324" i="4"/>
  <c r="Z109" i="4"/>
  <c r="Z206" i="4"/>
  <c r="Z318" i="4"/>
  <c r="Z319" i="4"/>
  <c r="Z320" i="4"/>
  <c r="Z400" i="4"/>
  <c r="Z313" i="4"/>
  <c r="Z321" i="4"/>
  <c r="Z325" i="4"/>
  <c r="Z90" i="4"/>
  <c r="Z218" i="4"/>
  <c r="Z314" i="4"/>
  <c r="Z322" i="4"/>
  <c r="Z317" i="4"/>
  <c r="Z35" i="4"/>
  <c r="Z6" i="4"/>
  <c r="Z219" i="4"/>
  <c r="Z18" i="4"/>
  <c r="Z20" i="4"/>
  <c r="Z240" i="4"/>
  <c r="Z23" i="4"/>
  <c r="Z271" i="4"/>
  <c r="Z21" i="4"/>
  <c r="Z253" i="4"/>
  <c r="Z19" i="4"/>
  <c r="Z227" i="4"/>
  <c r="Z55" i="4"/>
  <c r="Z8" i="4"/>
  <c r="Z296" i="4"/>
  <c r="Z25" i="4"/>
  <c r="Z95" i="4"/>
  <c r="Z10" i="4"/>
  <c r="Z22" i="4"/>
  <c r="Z270" i="4"/>
  <c r="Z179" i="4"/>
  <c r="Z16" i="4"/>
  <c r="Z75" i="4"/>
  <c r="Z331" i="4"/>
  <c r="Z334" i="4"/>
  <c r="Z124" i="4"/>
  <c r="Z332" i="4"/>
  <c r="Z348" i="4"/>
  <c r="Z293" i="4"/>
  <c r="Z246" i="4"/>
  <c r="Z103" i="4"/>
  <c r="Z327" i="4"/>
  <c r="Z335" i="4"/>
  <c r="Z333" i="4"/>
  <c r="Z326" i="4"/>
  <c r="Z232" i="4"/>
  <c r="Z328" i="4"/>
  <c r="Z336" i="4"/>
  <c r="Z49" i="4"/>
  <c r="Z113" i="4"/>
  <c r="Z329" i="4"/>
  <c r="Z337" i="4"/>
  <c r="Z330" i="4"/>
  <c r="Z338" i="4"/>
  <c r="Z147" i="4"/>
  <c r="Z13" i="4"/>
  <c r="Z381" i="4"/>
  <c r="Z28" i="4"/>
  <c r="Z285" i="4"/>
  <c r="Z24" i="4"/>
  <c r="Z93" i="4"/>
  <c r="Z9" i="4"/>
  <c r="Z29" i="4"/>
  <c r="Z399" i="4"/>
  <c r="Z301" i="4"/>
  <c r="Z26" i="4"/>
  <c r="Z107" i="4"/>
  <c r="Z235" i="4"/>
  <c r="Z283" i="4"/>
  <c r="Z212" i="4"/>
  <c r="Z396" i="4"/>
  <c r="Z213" i="4"/>
  <c r="Z214" i="4"/>
  <c r="Z383" i="4"/>
  <c r="Z176" i="4"/>
  <c r="Z216" i="4"/>
  <c r="Z217" i="4"/>
  <c r="Z210" i="4"/>
  <c r="Z12" i="4"/>
  <c r="Z140" i="4"/>
  <c r="Z7" i="4"/>
  <c r="Z42" i="4"/>
  <c r="Z27" i="4"/>
  <c r="Z350" i="4"/>
  <c r="Z205" i="4"/>
  <c r="Z17" i="4"/>
</calcChain>
</file>

<file path=xl/sharedStrings.xml><?xml version="1.0" encoding="utf-8"?>
<sst xmlns="http://schemas.openxmlformats.org/spreadsheetml/2006/main" count="4180" uniqueCount="2575">
  <si>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</si>
  <si>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</si>
  <si>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</si>
  <si>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</si>
  <si>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</si>
  <si>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</si>
  <si>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</si>
  <si>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</si>
  <si>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</si>
  <si>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</si>
  <si>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</si>
  <si>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</si>
  <si>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</si>
  <si>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</si>
  <si>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</si>
  <si>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</si>
  <si>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</si>
  <si>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</si>
  <si>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</si>
  <si>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</si>
  <si>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</si>
  <si>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</si>
  <si>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</si>
  <si>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</si>
  <si>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</si>
  <si>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</si>
  <si>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</si>
  <si>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</si>
  <si>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</si>
  <si>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</si>
  <si>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</si>
  <si>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</si>
  <si>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</si>
  <si>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</si>
  <si>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</si>
  <si>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</si>
  <si>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</si>
  <si>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</si>
  <si>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</si>
  <si>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</si>
  <si>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</si>
  <si>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</si>
  <si>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</si>
  <si>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</si>
  <si>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</si>
  <si>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</si>
  <si>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</si>
  <si>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</si>
  <si>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</si>
  <si>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</si>
  <si>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</si>
  <si>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</si>
  <si>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</si>
  <si>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</si>
  <si>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</si>
  <si>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</si>
  <si>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</si>
  <si>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</si>
  <si>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</si>
  <si>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</si>
  <si>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</si>
  <si>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</si>
  <si>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</si>
  <si>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</si>
  <si>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</si>
  <si>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</si>
  <si>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</si>
  <si>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</si>
  <si>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</si>
  <si>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</si>
  <si>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</si>
  <si>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</si>
  <si>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</si>
  <si>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</si>
  <si>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</si>
  <si>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</si>
  <si>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</si>
  <si>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</si>
  <si>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</si>
  <si>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</si>
  <si>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</si>
  <si>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</si>
  <si>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</si>
  <si>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</si>
  <si>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</si>
  <si>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</si>
  <si>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</si>
  <si>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</si>
  <si>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</si>
  <si>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</si>
  <si>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</si>
  <si>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</si>
  <si>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LiBSets DLC id</t>
  </si>
  <si>
    <t>ESO ingame setId</t>
  </si>
  <si>
    <t>Included in base game</t>
  </si>
  <si>
    <t>DLC or CHAPTER Id</t>
  </si>
  <si>
    <t>LibSets lua table "craftedSets" generated code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</si>
  <si>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</si>
  <si>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</si>
  <si>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</si>
  <si>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</si>
  <si>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</si>
  <si>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</si>
  <si>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</si>
  <si>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</si>
  <si>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</si>
  <si>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</si>
  <si>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</si>
  <si>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</si>
  <si>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</si>
  <si>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</si>
  <si>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</si>
  <si>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</si>
  <si>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</si>
  <si>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</si>
  <si>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</si>
  <si>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</si>
  <si>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</si>
  <si>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</si>
  <si>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</si>
  <si>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</si>
  <si>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</si>
  <si>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</si>
  <si>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</si>
  <si>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</si>
  <si>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</si>
  <si>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</si>
  <si>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</si>
  <si>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</si>
  <si>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</si>
  <si>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</si>
  <si>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</si>
  <si>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</si>
  <si>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</si>
  <si>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</si>
  <si>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</si>
  <si>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</si>
  <si>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</si>
  <si>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</si>
  <si>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Dungeon ESO internal ID (dungeon finder)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</si>
  <si>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</si>
  <si>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</si>
  <si>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</si>
  <si>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</si>
  <si>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</si>
  <si>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</si>
  <si>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</si>
  <si>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</si>
  <si>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</si>
  <si>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</si>
  <si>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</si>
  <si>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</si>
  <si>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</si>
  <si>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</si>
  <si>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</si>
  <si>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</si>
  <si>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</si>
  <si>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</si>
  <si>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</si>
  <si>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</si>
  <si>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</si>
  <si>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</si>
  <si>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</si>
  <si>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</si>
  <si>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</si>
  <si>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</si>
  <si>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</si>
  <si>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</si>
  <si>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</si>
  <si>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</si>
  <si>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</si>
  <si>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</si>
  <si>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</si>
  <si>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</si>
  <si>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</si>
  <si>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</si>
  <si>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</si>
  <si>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</si>
  <si>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</si>
  <si>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</si>
  <si>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</si>
  <si>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</si>
  <si>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</si>
  <si>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</si>
  <si>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</si>
  <si>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</si>
  <si>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</si>
  <si>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</si>
  <si>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</si>
  <si>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</si>
  <si>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</si>
  <si>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</si>
  <si>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</si>
  <si>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</si>
  <si>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</si>
  <si>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</si>
  <si>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</si>
  <si>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</si>
  <si>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</si>
  <si>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</si>
  <si>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</si>
  <si>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</si>
  <si>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</si>
  <si>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</si>
  <si>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</si>
  <si>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</si>
  <si>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</si>
  <si>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</si>
  <si>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</si>
  <si>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</si>
  <si>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</si>
  <si>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</si>
  <si>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</si>
  <si>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</si>
  <si>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</si>
  <si>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</si>
  <si>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</si>
  <si>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</si>
  <si>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</si>
  <si>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</si>
  <si>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</si>
  <si>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</si>
  <si>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</si>
  <si>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</si>
  <si>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</si>
  <si>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</si>
  <si>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</si>
  <si>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</si>
  <si>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</si>
  <si>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</si>
  <si>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</si>
  <si>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</si>
  <si>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</si>
  <si>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</si>
  <si>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</si>
  <si>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</si>
  <si>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</si>
  <si>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</si>
  <si>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</si>
  <si>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</si>
  <si>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</si>
  <si>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</si>
  <si>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</si>
  <si>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</si>
  <si>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</si>
  <si>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</si>
  <si>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</si>
  <si>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</si>
  <si>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</si>
  <si>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</si>
  <si>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</si>
  <si>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</si>
  <si>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</si>
  <si>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</si>
  <si>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</si>
  <si>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</si>
  <si>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</si>
  <si>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</si>
  <si>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</si>
  <si>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</si>
  <si>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</si>
  <si>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</si>
  <si>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</si>
  <si>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</si>
  <si>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</si>
  <si>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</si>
  <si>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</si>
  <si>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</si>
  <si>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</si>
  <si>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</si>
  <si>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</si>
  <si>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</si>
  <si>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</si>
  <si>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</si>
  <si>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</si>
  <si>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</si>
  <si>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</si>
  <si>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</si>
  <si>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</si>
  <si>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</si>
  <si>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</si>
  <si>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</si>
  <si>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</si>
  <si>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</si>
  <si>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</si>
  <si>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</si>
  <si>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</si>
  <si>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</si>
  <si>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</si>
  <si>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</si>
  <si>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</si>
  <si>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</si>
  <si>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</si>
  <si>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</si>
  <si>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</si>
  <si>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</si>
  <si>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</si>
  <si>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</si>
  <si>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</si>
  <si>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</si>
  <si>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</si>
  <si>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</si>
  <si>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</si>
  <si>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</si>
  <si>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</si>
  <si>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</si>
  <si>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</si>
  <si>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</si>
  <si>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</si>
  <si>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</si>
  <si>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</si>
  <si>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</si>
  <si>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</si>
  <si>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</si>
  <si>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</si>
  <si>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</si>
  <si>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</si>
  <si>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</si>
  <si>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</si>
  <si>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</si>
  <si>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</si>
  <si>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</si>
  <si>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</si>
  <si>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</si>
  <si>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</si>
  <si>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</si>
  <si>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</si>
  <si>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</si>
  <si>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</si>
  <si>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</si>
  <si>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</si>
  <si>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</si>
  <si>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</si>
  <si>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</si>
  <si>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</si>
  <si>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</si>
  <si>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</si>
  <si>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</si>
  <si>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</si>
  <si>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</si>
  <si>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</si>
  <si>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</si>
  <si>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</si>
  <si>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</si>
  <si>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</si>
  <si>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</si>
  <si>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</si>
  <si>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</si>
  <si>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</si>
  <si>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</si>
  <si>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</si>
  <si>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</si>
  <si>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</si>
  <si>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</si>
  <si>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</si>
  <si>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</si>
  <si>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</si>
  <si>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</si>
  <si>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</si>
  <si>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</si>
  <si>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</si>
  <si>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</si>
  <si>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</si>
  <si>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</si>
  <si>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</si>
  <si>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</si>
  <si>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</si>
  <si>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</si>
  <si>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</si>
  <si>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</si>
  <si>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</si>
  <si>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</si>
  <si>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</si>
  <si>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</si>
  <si>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</si>
  <si>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</si>
  <si>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</si>
  <si>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</si>
  <si>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</si>
  <si>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</si>
  <si>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</si>
  <si>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</si>
  <si>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</si>
  <si>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</si>
  <si>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</si>
  <si>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</si>
  <si>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</si>
  <si>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</si>
  <si>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</si>
  <si>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</si>
  <si>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</si>
  <si>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</si>
  <si>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</si>
  <si>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</si>
  <si>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</si>
  <si>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</si>
  <si>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</si>
  <si>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</si>
  <si>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</si>
  <si>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</si>
  <si>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</si>
  <si>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</si>
  <si>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</si>
  <si>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</si>
  <si>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</si>
  <si>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</si>
  <si>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</si>
  <si>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</si>
  <si>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</si>
  <si>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</si>
  <si>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</si>
  <si>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</si>
  <si>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</si>
  <si>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</si>
  <si>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</si>
  <si>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</si>
  <si>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</si>
  <si>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</si>
  <si>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</si>
  <si>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</si>
  <si>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</si>
  <si>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</si>
  <si>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</si>
  <si>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</si>
  <si>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</si>
  <si>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WIP Ayleid BG backup_extra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</si>
  <si>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</si>
  <si>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</si>
  <si>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</si>
  <si>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</si>
  <si>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</si>
  <si>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</si>
  <si>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</si>
  <si>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</si>
  <si>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</si>
  <si>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</si>
  <si>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</si>
  <si>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</si>
  <si>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</si>
  <si>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</si>
  <si>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</si>
  <si>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</si>
  <si>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</si>
  <si>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</si>
  <si>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</si>
  <si>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</si>
  <si>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</si>
  <si>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</si>
  <si>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</si>
  <si>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</si>
  <si>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</si>
  <si>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</si>
  <si>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</si>
  <si>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</si>
  <si>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</si>
  <si>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</si>
  <si>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</si>
  <si>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</si>
  <si>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</si>
  <si>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</si>
  <si>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</si>
  <si>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</si>
  <si>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</si>
  <si>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</si>
  <si>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</si>
  <si>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</si>
  <si>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</si>
  <si>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</si>
  <si>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</si>
  <si>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</si>
  <si>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</si>
  <si>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</si>
  <si>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</si>
  <si>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</si>
  <si>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</si>
  <si>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</si>
  <si>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</si>
  <si>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</si>
  <si>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</si>
  <si>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</si>
  <si>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</si>
  <si>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</si>
  <si>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</si>
  <si>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</si>
  <si>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</si>
  <si>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</si>
  <si>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</si>
  <si>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</si>
  <si>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</si>
  <si>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</si>
  <si>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</si>
  <si>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</si>
  <si>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</si>
  <si>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</si>
  <si>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</si>
  <si>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</si>
  <si>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</si>
  <si>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</si>
  <si>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</si>
  <si>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</si>
  <si>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</si>
  <si>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</si>
  <si>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</si>
  <si>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</si>
  <si>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</si>
  <si>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</si>
  <si>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</si>
  <si>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</si>
  <si>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</si>
  <si>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</si>
  <si>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</si>
  <si>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</si>
  <si>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</si>
  <si>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</si>
  <si>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</si>
  <si>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</si>
  <si>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</si>
  <si>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</si>
  <si>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</si>
  <si>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</si>
  <si>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</si>
  <si>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</si>
  <si>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</si>
  <si>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</si>
  <si>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</si>
  <si>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</si>
  <si>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</si>
  <si>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</si>
  <si>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</si>
  <si>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</si>
  <si>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</si>
  <si>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</si>
  <si>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</si>
  <si>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</si>
  <si>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</si>
  <si>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</si>
  <si>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</si>
  <si>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</si>
  <si>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</si>
  <si>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</si>
  <si>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</si>
  <si>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</si>
  <si>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</si>
  <si>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</si>
  <si>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</si>
  <si>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</si>
  <si>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</si>
  <si>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</si>
  <si>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</si>
  <si>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</si>
  <si>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</si>
  <si>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</si>
  <si>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</si>
  <si>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Bandit 14</t>
  </si>
  <si>
    <t>Bandit 15</t>
  </si>
  <si>
    <t>Bandit 16</t>
  </si>
  <si>
    <t>Bandit 17</t>
  </si>
  <si>
    <t>Bandit 18</t>
  </si>
  <si>
    <t>Orsinium Outlaws Refuge</t>
  </si>
  <si>
    <t>Bandit 20</t>
  </si>
  <si>
    <t>Bandit 21</t>
  </si>
  <si>
    <t>Bandit 22</t>
  </si>
  <si>
    <t>Bandit 23</t>
  </si>
  <si>
    <t>Bandit 24</t>
  </si>
  <si>
    <t>Bandit 25</t>
  </si>
  <si>
    <t>Bandit 26</t>
  </si>
  <si>
    <t>Bandit 27</t>
  </si>
  <si>
    <t>Bandit 28</t>
  </si>
  <si>
    <t>Bandit 29</t>
  </si>
  <si>
    <t>Bandit 30</t>
  </si>
  <si>
    <t>Bandit 31</t>
  </si>
  <si>
    <t>Bandit 32</t>
  </si>
  <si>
    <t>Bandit 33</t>
  </si>
  <si>
    <t>Bandit 34</t>
  </si>
  <si>
    <t>Bandit 35</t>
  </si>
  <si>
    <t>Bandit 36</t>
  </si>
  <si>
    <t>Bandit 37</t>
  </si>
  <si>
    <t>Bandit 38</t>
  </si>
  <si>
    <t>Bandit 39</t>
  </si>
  <si>
    <t>Bandit 40</t>
  </si>
  <si>
    <t>Bandit 41</t>
  </si>
  <si>
    <t>Bandit 42</t>
  </si>
  <si>
    <t>Bandit 43</t>
  </si>
  <si>
    <t>Bandit 44</t>
  </si>
  <si>
    <t>Bandit 45</t>
  </si>
  <si>
    <t>Bandit 46</t>
  </si>
  <si>
    <t>Bandit 47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</si>
  <si>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</si>
  <si>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</si>
  <si>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</si>
  <si>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</si>
  <si>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</si>
  <si>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</si>
  <si>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</si>
  <si>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</si>
  <si>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</si>
  <si>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</si>
  <si>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</si>
  <si>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</si>
  <si>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</si>
  <si>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</si>
  <si>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</si>
  <si>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</si>
  <si>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</si>
  <si>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</si>
  <si>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</si>
  <si>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</si>
  <si>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</si>
  <si>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</si>
  <si>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</si>
  <si>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</si>
  <si>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</si>
  <si>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</si>
  <si>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</si>
  <si>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</si>
  <si>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</si>
  <si>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</si>
  <si>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</si>
  <si>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</si>
  <si>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</si>
  <si>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</si>
  <si>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</si>
  <si>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</si>
  <si>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</si>
  <si>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</si>
  <si>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</si>
  <si>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</si>
  <si>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</si>
  <si>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</si>
  <si>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</si>
  <si>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</si>
  <si>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</si>
  <si>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</si>
  <si>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</si>
  <si>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</si>
  <si>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</si>
  <si>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</si>
  <si>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</si>
  <si>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</si>
  <si>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</si>
  <si>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</si>
  <si>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</si>
  <si>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</si>
  <si>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</si>
  <si>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</si>
  <si>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</si>
  <si>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</si>
  <si>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</si>
  <si>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</si>
  <si>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</si>
  <si>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</si>
  <si>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</si>
  <si>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</si>
  <si>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</si>
  <si>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</si>
  <si>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</si>
  <si>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</si>
  <si>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</si>
  <si>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</si>
  <si>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</si>
  <si>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</si>
  <si>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</si>
  <si>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</si>
  <si>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</si>
  <si>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</si>
  <si>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</si>
  <si>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</si>
  <si>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</si>
  <si>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</si>
  <si>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</si>
  <si>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</si>
  <si>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</si>
  <si>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</si>
  <si>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</si>
  <si>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</si>
  <si>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</si>
  <si>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</si>
  <si>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</si>
  <si>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</si>
  <si>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</si>
  <si>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</si>
  <si>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</si>
  <si>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</si>
  <si>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</si>
  <si>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</si>
  <si>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</si>
  <si>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</si>
  <si>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</si>
  <si>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</si>
  <si>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</si>
  <si>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</si>
  <si>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</si>
  <si>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</si>
  <si>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</si>
  <si>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</si>
  <si>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</si>
  <si>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</si>
  <si>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</si>
  <si>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</si>
  <si>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</si>
  <si>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</si>
  <si>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</si>
  <si>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</si>
  <si>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</si>
  <si>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</si>
  <si>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</si>
  <si>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</si>
  <si>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</si>
  <si>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</si>
  <si>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</si>
  <si>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</si>
  <si>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</si>
  <si>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</si>
  <si>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</si>
  <si>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</si>
  <si>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</si>
  <si>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</si>
  <si>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</si>
  <si>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</si>
  <si>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</si>
  <si>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</si>
  <si>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</si>
  <si>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</si>
  <si>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</si>
  <si>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</si>
  <si>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</si>
  <si>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</si>
  <si>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</si>
  <si>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</si>
  <si>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</si>
  <si>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</si>
  <si>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</si>
  <si>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</si>
  <si>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</si>
  <si>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</si>
  <si>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</si>
  <si>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</si>
  <si>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</si>
  <si>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</si>
  <si>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</si>
  <si>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</si>
  <si>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</si>
  <si>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</si>
  <si>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</si>
  <si>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</si>
  <si>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</si>
  <si>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</si>
  <si>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</si>
  <si>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</si>
  <si>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</si>
  <si>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</si>
  <si>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</si>
  <si>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</si>
  <si>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</si>
  <si>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</si>
  <si>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</si>
  <si>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</si>
  <si>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</si>
  <si>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</si>
  <si>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</si>
  <si>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</si>
  <si>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</si>
  <si>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</si>
  <si>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</si>
  <si>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</si>
  <si>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</si>
  <si>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</si>
  <si>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</si>
  <si>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</si>
  <si>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</si>
  <si>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</si>
  <si>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</si>
  <si>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</si>
  <si>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</si>
  <si>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</si>
  <si>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</si>
  <si>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</si>
  <si>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</si>
  <si>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</si>
  <si>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</si>
  <si>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</si>
  <si>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</si>
  <si>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</si>
  <si>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</si>
  <si>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</si>
  <si>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</si>
  <si>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</si>
  <si>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</si>
  <si>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</si>
  <si>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</si>
  <si>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</si>
  <si>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</si>
  <si>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</si>
  <si>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</si>
  <si>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</si>
  <si>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</si>
  <si>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</si>
  <si>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</si>
  <si>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</si>
  <si>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</si>
  <si>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</si>
  <si>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</si>
  <si>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</si>
  <si>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</si>
  <si>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</si>
  <si>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</si>
  <si>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</si>
  <si>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</si>
  <si>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</si>
  <si>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</si>
  <si>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</si>
  <si>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</si>
  <si>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</si>
  <si>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</si>
  <si>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</si>
  <si>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</si>
  <si>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</si>
  <si>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</si>
  <si>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</si>
  <si>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</si>
  <si>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</si>
  <si>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</si>
  <si>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</si>
  <si>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</si>
  <si>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</si>
  <si>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</si>
  <si>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</si>
  <si>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</si>
  <si>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</si>
  <si>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</si>
  <si>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</si>
  <si>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</si>
  <si>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</si>
  <si>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</si>
  <si>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</si>
  <si>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</si>
  <si>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</si>
  <si>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</si>
  <si>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</si>
  <si>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</si>
  <si>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</si>
  <si>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</si>
  <si>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</si>
  <si>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</si>
  <si>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</si>
  <si>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</si>
  <si>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</si>
  <si>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</si>
  <si>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</si>
  <si>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</si>
  <si>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</si>
  <si>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</si>
  <si>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</si>
  <si>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</si>
  <si>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</si>
  <si>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</si>
  <si>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</si>
  <si>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</si>
  <si>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</si>
  <si>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</si>
  <si>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</si>
  <si>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</si>
  <si>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</si>
  <si>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</si>
  <si>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</si>
  <si>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</si>
  <si>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</si>
  <si>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</si>
  <si>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</si>
  <si>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</si>
  <si>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</si>
  <si>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</si>
  <si>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</si>
  <si>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</si>
  <si>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</si>
  <si>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</si>
  <si>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</si>
  <si>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</si>
  <si>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</si>
  <si>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</si>
  <si>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</si>
  <si>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</si>
  <si>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</si>
  <si>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</si>
  <si>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</si>
  <si>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</si>
  <si>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</si>
  <si>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</si>
  <si>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</si>
  <si>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</si>
  <si>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</si>
  <si>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</si>
  <si>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</si>
  <si>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</si>
  <si>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</si>
  <si>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</si>
  <si>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</si>
  <si>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</si>
  <si>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</si>
  <si>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</si>
  <si>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</si>
  <si>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</si>
  <si>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</si>
  <si>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</si>
  <si>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</si>
  <si>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</si>
  <si>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</si>
  <si>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</si>
  <si>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</si>
  <si>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</si>
  <si>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</si>
  <si>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</si>
  <si>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</si>
  <si>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</si>
  <si>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</si>
  <si>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</si>
  <si>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</si>
  <si>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</si>
  <si>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</si>
  <si>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</si>
  <si>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</si>
  <si>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</si>
  <si>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</si>
  <si>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</si>
  <si>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</si>
  <si>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</si>
  <si>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</si>
  <si>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</si>
  <si>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</si>
  <si>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</si>
  <si>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</si>
  <si>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</si>
  <si>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</si>
  <si>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</si>
  <si>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</si>
  <si>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</si>
  <si>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</si>
  <si>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</si>
  <si>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</si>
  <si>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</si>
  <si>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</si>
  <si>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</si>
  <si>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</si>
  <si>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</si>
  <si>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</si>
  <si>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</si>
  <si>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</si>
  <si>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</si>
  <si>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</si>
  <si>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</si>
  <si>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</si>
  <si>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</si>
  <si>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</si>
  <si>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</si>
  <si>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</si>
  <si>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</si>
  <si>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</si>
  <si>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</si>
  <si>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</si>
  <si>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</si>
  <si>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</si>
  <si>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</si>
  <si>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</si>
  <si>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</si>
  <si>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</si>
  <si>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</si>
  <si>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</si>
  <si>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</si>
  <si>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</si>
  <si>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</si>
  <si>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</si>
  <si>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</si>
  <si>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</si>
  <si>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</si>
  <si>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</si>
  <si>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</si>
  <si>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</si>
  <si>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</si>
  <si>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</si>
  <si>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</si>
  <si>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</si>
  <si>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</si>
  <si>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</si>
  <si>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</si>
  <si>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</si>
  <si>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</si>
  <si>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</si>
  <si>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</si>
  <si>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</si>
  <si>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</si>
  <si>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</si>
  <si>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</si>
  <si>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</si>
  <si>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</si>
  <si>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</si>
  <si>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</si>
  <si>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</si>
  <si>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</si>
  <si>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</si>
  <si>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</si>
  <si>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</si>
  <si>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</si>
  <si>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</si>
  <si>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</si>
  <si>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</si>
  <si>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</si>
  <si>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</si>
  <si>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</si>
  <si>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</si>
  <si>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</si>
  <si>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</si>
  <si>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</si>
  <si>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</si>
  <si>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</si>
  <si>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</si>
  <si>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</si>
  <si>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</si>
  <si>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</si>
  <si>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</si>
  <si>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</si>
  <si>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</si>
  <si>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</si>
  <si>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</si>
  <si>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</si>
  <si>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</si>
  <si>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</si>
  <si>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</si>
  <si>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</si>
  <si>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</si>
  <si>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</si>
  <si>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</si>
  <si>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</si>
  <si>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</si>
  <si>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</si>
  <si>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</si>
  <si>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</si>
  <si>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</si>
  <si>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</si>
  <si>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</si>
  <si>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</si>
  <si>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</si>
  <si>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</si>
  <si>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</si>
  <si>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</si>
  <si>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</si>
  <si>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</si>
  <si>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</si>
  <si>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</si>
  <si>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</si>
  <si>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</si>
  <si>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</si>
  <si>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</si>
  <si>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</si>
  <si>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</si>
  <si>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</si>
  <si>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</si>
  <si>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</si>
  <si>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</si>
  <si>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</si>
  <si>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</si>
  <si>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</si>
  <si>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</si>
  <si>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</si>
  <si>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</si>
  <si>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</si>
  <si>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</si>
  <si>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</si>
  <si>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</si>
  <si>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</si>
  <si>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</si>
  <si>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</si>
  <si>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</si>
  <si>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</si>
  <si>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</si>
  <si>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</si>
  <si>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</si>
  <si>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</si>
  <si>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</si>
  <si>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</si>
  <si>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</si>
  <si>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</si>
  <si>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</si>
  <si>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</si>
  <si>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</si>
  <si>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</si>
  <si>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</si>
  <si>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</si>
  <si>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</si>
  <si>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</si>
  <si>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</si>
  <si>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</si>
  <si>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</si>
  <si>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</si>
  <si>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</si>
  <si>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</si>
  <si>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</si>
  <si>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</si>
  <si>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</si>
  <si>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</si>
  <si>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</si>
  <si>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</si>
  <si>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</si>
  <si>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</si>
  <si>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</si>
  <si>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</si>
  <si>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</si>
  <si>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</si>
  <si>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</si>
  <si>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</si>
  <si>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</si>
  <si>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</si>
  <si>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</si>
  <si>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</si>
  <si>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</si>
  <si>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</si>
  <si>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</si>
  <si>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</si>
  <si>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</si>
  <si>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</si>
  <si>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</si>
  <si>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</si>
  <si>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</si>
  <si>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</si>
  <si>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</si>
  <si>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</si>
  <si>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</si>
  <si>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</si>
  <si>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</si>
  <si>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</si>
  <si>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</si>
  <si>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</si>
  <si>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</si>
  <si>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</si>
  <si>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</si>
  <si>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</si>
  <si>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</si>
  <si>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</si>
  <si>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</si>
  <si>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</si>
  <si>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</si>
  <si>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</si>
  <si>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</si>
  <si>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</si>
  <si>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</si>
  <si>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</si>
  <si>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</si>
  <si>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</si>
  <si>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</si>
  <si>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</si>
  <si>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</si>
  <si>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</si>
  <si>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</si>
  <si>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</si>
  <si>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</si>
  <si>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</si>
  <si>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</si>
  <si>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</si>
  <si>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</si>
  <si>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</si>
  <si>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</si>
  <si>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</si>
  <si>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</si>
  <si>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</si>
  <si>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</si>
  <si>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</si>
  <si>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</si>
  <si>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</si>
  <si>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</si>
  <si>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</si>
  <si>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</si>
  <si>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</si>
  <si>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</si>
  <si>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</si>
  <si>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</si>
  <si>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</si>
  <si>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</si>
  <si>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</si>
  <si>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</si>
  <si>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</si>
  <si>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</si>
  <si>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</si>
  <si>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</si>
  <si>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</si>
  <si>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</si>
  <si>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</si>
  <si>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</si>
  <si>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</si>
  <si>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</si>
  <si>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</si>
  <si>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</si>
  <si>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</si>
  <si>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</si>
  <si>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</si>
  <si>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</si>
  <si>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</si>
  <si>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</si>
  <si>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</si>
  <si>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</si>
  <si>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</si>
  <si>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</si>
  <si>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</si>
  <si>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</si>
  <si>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</si>
  <si>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</si>
  <si>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</si>
  <si>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</si>
  <si>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</si>
  <si>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</si>
  <si>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</si>
  <si>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</si>
  <si>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</si>
  <si>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</si>
  <si>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</si>
  <si>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</si>
  <si>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</si>
  <si>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</si>
  <si>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</si>
  <si>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</si>
  <si>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</si>
  <si>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</si>
  <si>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</si>
  <si>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</si>
  <si>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</si>
  <si>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</si>
  <si>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</si>
  <si>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</si>
  <si>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</si>
  <si>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</si>
  <si>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</si>
  <si>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</si>
  <si>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</si>
  <si>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</si>
  <si>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</si>
  <si>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</si>
  <si>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</si>
  <si>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</si>
  <si>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</si>
  <si>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</si>
  <si>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</si>
  <si>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</si>
  <si>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</si>
  <si>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</si>
  <si>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</si>
  <si>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</si>
  <si>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</si>
  <si>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</si>
  <si>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</si>
  <si>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</si>
  <si>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</si>
  <si>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</si>
  <si>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</si>
  <si>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</si>
  <si>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</si>
  <si>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</si>
  <si>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</si>
  <si>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</si>
  <si>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</si>
  <si>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</si>
  <si>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</si>
  <si>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</si>
  <si>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</si>
  <si>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</si>
  <si>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</si>
  <si>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</si>
  <si>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</si>
  <si>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</si>
  <si>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</si>
  <si>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</si>
  <si>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</si>
  <si>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</si>
  <si>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</si>
  <si>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</si>
  <si>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</si>
  <si>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</si>
  <si>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</si>
  <si>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</si>
  <si>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</si>
  <si>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</si>
  <si>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</si>
  <si>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</si>
  <si>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</si>
  <si>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</si>
  <si>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</si>
  <si>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</si>
  <si>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</si>
  <si>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</si>
  <si>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</si>
  <si>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</si>
  <si>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</si>
  <si>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</si>
  <si>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</si>
  <si>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</si>
  <si>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</si>
  <si>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</si>
  <si>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</si>
  <si>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</si>
  <si>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Rahni'Za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</si>
  <si>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</si>
  <si>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</si>
  <si>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</si>
  <si>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</si>
  <si>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</si>
  <si>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</si>
  <si>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</si>
  <si>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</si>
  <si>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</si>
  <si>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</si>
  <si>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</si>
  <si>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</si>
  <si>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</si>
  <si>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</si>
  <si>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</si>
  <si>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</si>
  <si>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</si>
  <si>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</si>
  <si>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</si>
  <si>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</si>
  <si>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</si>
  <si>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</si>
  <si>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</si>
  <si>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</si>
  <si>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</si>
  <si>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</si>
  <si>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</si>
  <si>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</si>
  <si>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</si>
  <si>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</si>
  <si>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</si>
  <si>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</si>
  <si>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</si>
  <si>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</si>
  <si>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</si>
  <si>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</si>
  <si>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</si>
  <si>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</si>
  <si>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</si>
  <si>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</si>
  <si>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</si>
  <si>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</si>
  <si>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</si>
  <si>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</si>
  <si>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</si>
  <si>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</si>
  <si>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</si>
  <si>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</si>
  <si>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</si>
  <si>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</si>
  <si>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</si>
  <si>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</si>
  <si>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</si>
  <si>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</si>
  <si>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</si>
  <si>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</si>
  <si>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</si>
  <si>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</si>
  <si>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</si>
  <si>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</si>
  <si>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</si>
  <si>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</si>
  <si>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</si>
  <si>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</si>
  <si>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</si>
  <si>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</si>
  <si>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</si>
  <si>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</si>
  <si>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</si>
  <si>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</si>
  <si>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</si>
  <si>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</si>
  <si>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</si>
  <si>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</si>
  <si>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</si>
  <si>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</si>
  <si>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</si>
  <si>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</si>
  <si>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</si>
  <si>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</si>
  <si>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</si>
  <si>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</si>
  <si>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</si>
  <si>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</si>
  <si>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</si>
  <si>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</si>
  <si>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</si>
  <si>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</si>
  <si>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</si>
  <si>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</si>
  <si>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</si>
  <si>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ESO internal zoneId (for SVERWEIS formulas)</t>
  </si>
  <si>
    <t>ESO internal parent zoneId (for SVERWEIS formulas)</t>
  </si>
  <si>
    <t>Orsinium</t>
  </si>
  <si>
    <t>Morrowind</t>
  </si>
  <si>
    <t>Elsweyr</t>
  </si>
  <si>
    <t>Traits researched
to craft this set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</si>
  <si>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</si>
  <si>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</si>
  <si>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</si>
  <si>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</si>
  <si>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</si>
  <si>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</si>
  <si>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</si>
  <si>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</si>
  <si>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</si>
  <si>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</si>
  <si>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</si>
  <si>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</si>
  <si>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</si>
  <si>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</si>
  <si>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</si>
  <si>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</si>
  <si>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</si>
  <si>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</si>
  <si>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</si>
  <si>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</si>
  <si>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</si>
  <si>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</si>
  <si>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</si>
  <si>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</si>
  <si>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</si>
  <si>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</si>
  <si>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</si>
  <si>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</si>
  <si>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</si>
  <si>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</si>
  <si>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</si>
  <si>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</si>
  <si>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</si>
  <si>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</si>
  <si>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</si>
  <si>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</si>
  <si>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</si>
  <si>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</si>
  <si>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</si>
  <si>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</si>
  <si>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</si>
  <si>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</si>
  <si>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</si>
  <si>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</si>
  <si>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</si>
  <si>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</si>
  <si>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</si>
  <si>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</si>
  <si>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</si>
  <si>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</si>
  <si>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</si>
  <si>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</si>
  <si>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</si>
  <si>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</si>
  <si>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</si>
  <si>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</si>
  <si>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</si>
  <si>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</si>
  <si>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</si>
  <si>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</si>
  <si>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</si>
  <si>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</si>
  <si>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</si>
  <si>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</si>
  <si>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</si>
  <si>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</si>
  <si>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</si>
  <si>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</si>
  <si>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</si>
  <si>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</si>
  <si>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</si>
  <si>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</si>
  <si>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</si>
  <si>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</si>
  <si>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</si>
  <si>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</si>
  <si>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</si>
  <si>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</si>
  <si>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</si>
  <si>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</si>
  <si>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</si>
  <si>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</si>
  <si>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</si>
  <si>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</si>
  <si>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</si>
  <si>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</si>
  <si>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</si>
  <si>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</si>
  <si>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</si>
  <si>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</si>
  <si>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</si>
  <si>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</si>
  <si>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</si>
  <si>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</si>
  <si>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</si>
  <si>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</si>
  <si>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</si>
  <si>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</si>
  <si>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</si>
  <si>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</si>
  <si>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</si>
  <si>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</si>
  <si>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</si>
  <si>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</si>
  <si>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</si>
  <si>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</si>
  <si>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</si>
  <si>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</si>
  <si>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</si>
  <si>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</si>
  <si>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</si>
  <si>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</si>
  <si>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</si>
  <si>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</si>
  <si>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</si>
  <si>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</si>
  <si>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</si>
  <si>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</si>
  <si>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</si>
  <si>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</si>
  <si>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</si>
  <si>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</si>
  <si>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</si>
  <si>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</si>
  <si>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</si>
  <si>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</si>
  <si>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</si>
  <si>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</si>
  <si>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</si>
  <si>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</si>
  <si>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</si>
  <si>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</si>
  <si>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</si>
  <si>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</si>
  <si>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</si>
  <si>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</si>
  <si>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</si>
  <si>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</si>
  <si>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</si>
  <si>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</si>
  <si>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</si>
  <si>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</si>
  <si>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</si>
  <si>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</si>
  <si>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</si>
  <si>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</si>
  <si>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</si>
  <si>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</si>
  <si>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</si>
  <si>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</si>
  <si>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</si>
  <si>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</si>
  <si>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</si>
  <si>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</si>
  <si>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</si>
  <si>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</si>
  <si>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</si>
  <si>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</si>
  <si>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</si>
  <si>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</si>
  <si>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</si>
  <si>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</si>
  <si>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</si>
  <si>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</si>
  <si>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</si>
  <si>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</si>
  <si>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</si>
  <si>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</si>
  <si>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</si>
  <si>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</si>
  <si>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</si>
  <si>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</si>
  <si>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</si>
  <si>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</si>
  <si>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</si>
  <si>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</si>
  <si>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</si>
  <si>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</si>
  <si>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</si>
  <si>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</si>
  <si>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</si>
  <si>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</si>
  <si>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</si>
  <si>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</si>
  <si>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</si>
  <si>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</si>
  <si>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</si>
  <si>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</si>
  <si>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</si>
  <si>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</si>
  <si>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</si>
  <si>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</si>
  <si>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</si>
  <si>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</si>
  <si>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</si>
  <si>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</si>
  <si>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</si>
  <si>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</si>
  <si>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</si>
  <si>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</si>
  <si>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</si>
  <si>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</si>
  <si>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</si>
  <si>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</si>
  <si>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</si>
  <si>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</si>
  <si>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</si>
  <si>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</si>
  <si>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</si>
  <si>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</si>
  <si>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</si>
  <si>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</si>
  <si>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</si>
  <si>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</si>
  <si>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</si>
  <si>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</si>
  <si>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</si>
  <si>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</si>
  <si>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</si>
  <si>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</si>
  <si>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</si>
  <si>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</si>
  <si>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</si>
  <si>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</si>
  <si>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</si>
  <si>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</si>
  <si>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</si>
  <si>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</si>
  <si>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</si>
  <si>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</si>
  <si>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</si>
  <si>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</si>
  <si>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</si>
  <si>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</si>
  <si>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</si>
  <si>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</si>
  <si>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</si>
  <si>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</si>
  <si>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</si>
  <si>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</si>
  <si>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</si>
  <si>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</si>
  <si>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</si>
  <si>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</si>
  <si>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</si>
  <si>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</si>
  <si>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</si>
  <si>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</si>
  <si>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</si>
  <si>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</si>
  <si>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</si>
  <si>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</si>
  <si>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</si>
  <si>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</si>
  <si>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</si>
  <si>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</si>
  <si>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</si>
  <si>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</si>
  <si>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</si>
  <si>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</si>
  <si>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</si>
  <si>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</si>
  <si>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</si>
  <si>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</si>
  <si>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</si>
  <si>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</si>
  <si>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</si>
  <si>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</si>
  <si>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</si>
  <si>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</si>
  <si>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</si>
  <si>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</si>
  <si>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</si>
  <si>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</si>
  <si>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</si>
  <si>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</si>
  <si>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</si>
  <si>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</si>
  <si>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</si>
  <si>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</si>
  <si>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Relics of the Physician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</si>
  <si>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</si>
  <si>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</si>
  <si>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</si>
  <si>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</si>
  <si>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</si>
  <si>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</si>
  <si>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</si>
  <si>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</si>
  <si>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</si>
  <si>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</si>
  <si>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</si>
  <si>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</si>
  <si>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</si>
  <si>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</si>
  <si>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</si>
  <si>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</si>
  <si>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</si>
  <si>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</si>
  <si>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</si>
  <si>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</si>
  <si>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</si>
  <si>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</si>
  <si>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</si>
  <si>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</si>
  <si>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</si>
  <si>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</si>
  <si>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</si>
  <si>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</si>
  <si>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</si>
  <si>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</si>
  <si>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</si>
  <si>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</si>
  <si>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</si>
  <si>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</si>
  <si>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</si>
  <si>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</si>
  <si>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</si>
  <si>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</si>
  <si>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</si>
  <si>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</si>
  <si>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</si>
  <si>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</si>
  <si>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</si>
  <si>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</si>
  <si>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</si>
  <si>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</si>
  <si>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</si>
  <si>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</si>
  <si>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</si>
  <si>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</si>
  <si>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</si>
  <si>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</si>
  <si>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</si>
  <si>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</si>
  <si>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</si>
  <si>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</si>
  <si>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</si>
  <si>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</si>
  <si>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</si>
  <si>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</si>
  <si>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</si>
  <si>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</si>
  <si>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</si>
  <si>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</si>
  <si>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</si>
  <si>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</si>
  <si>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</si>
  <si>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</si>
  <si>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</si>
  <si>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</si>
  <si>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</si>
  <si>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</si>
  <si>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</si>
  <si>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</si>
  <si>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</si>
  <si>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</si>
  <si>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</si>
  <si>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</si>
  <si>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</si>
  <si>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</si>
  <si>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</si>
  <si>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</si>
  <si>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</si>
  <si>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</si>
  <si>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</si>
  <si>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</si>
  <si>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</si>
  <si>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</si>
  <si>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</si>
  <si>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</si>
  <si>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</si>
  <si>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</si>
  <si>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</si>
  <si>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</si>
  <si>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</si>
  <si>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</si>
  <si>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</si>
  <si>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</si>
  <si>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</si>
  <si>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</si>
  <si>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</si>
  <si>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</si>
  <si>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</si>
  <si>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</si>
  <si>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</si>
  <si>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</si>
  <si>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</si>
  <si>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</si>
  <si>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</si>
  <si>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</si>
  <si>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</si>
  <si>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</si>
  <si>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</si>
  <si>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</si>
  <si>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</si>
  <si>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</si>
  <si>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</si>
  <si>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</si>
  <si>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</si>
  <si>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</si>
  <si>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</si>
  <si>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</si>
  <si>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</si>
  <si>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</si>
  <si>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</si>
  <si>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</si>
  <si>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</si>
  <si>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</si>
  <si>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</si>
  <si>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</si>
  <si>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</si>
  <si>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</si>
  <si>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</si>
  <si>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</si>
  <si>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</si>
  <si>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</si>
  <si>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</si>
  <si>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</si>
  <si>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</si>
  <si>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</si>
  <si>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</si>
  <si>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</si>
  <si>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</si>
  <si>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</si>
  <si>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</si>
  <si>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</si>
  <si>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</si>
  <si>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</si>
  <si>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</si>
  <si>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</si>
  <si>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</si>
  <si>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</si>
  <si>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</si>
  <si>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</si>
  <si>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</si>
  <si>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</si>
  <si>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</si>
  <si>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</si>
  <si>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</si>
  <si>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</si>
  <si>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</si>
  <si>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</si>
  <si>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</si>
  <si>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</si>
  <si>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</si>
  <si>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</si>
  <si>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</si>
  <si>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</si>
  <si>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</si>
  <si>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</si>
  <si>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</si>
  <si>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</si>
  <si>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</si>
  <si>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</si>
  <si>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</si>
  <si>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</si>
  <si>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</si>
  <si>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</si>
  <si>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</si>
  <si>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</si>
  <si>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</si>
  <si>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</si>
  <si>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</si>
  <si>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</si>
  <si>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</si>
  <si>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</si>
  <si>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</si>
  <si>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</si>
  <si>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</si>
  <si>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</si>
  <si>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</si>
  <si>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</si>
  <si>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</si>
  <si>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</si>
  <si>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</si>
  <si>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</si>
  <si>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</si>
  <si>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</si>
  <si>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</si>
  <si>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</si>
  <si>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</si>
  <si>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</si>
  <si>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</si>
  <si>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</si>
  <si>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</si>
  <si>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</si>
  <si>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</si>
  <si>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</si>
  <si>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</si>
  <si>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</si>
  <si>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</si>
  <si>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</si>
  <si>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</si>
  <si>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</si>
  <si>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</si>
  <si>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</si>
  <si>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</si>
  <si>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</si>
  <si>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</si>
  <si>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</si>
  <si>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</si>
  <si>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</si>
  <si>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</si>
  <si>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</si>
  <si>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</si>
  <si>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</si>
  <si>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</si>
  <si>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</si>
  <si>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</si>
  <si>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</si>
  <si>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</si>
  <si>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</si>
  <si>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</si>
  <si>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</si>
  <si>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</si>
  <si>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</si>
  <si>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</si>
  <si>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</si>
  <si>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</si>
  <si>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</si>
  <si>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</si>
  <si>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</si>
  <si>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</si>
  <si>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</si>
  <si>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</si>
  <si>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</si>
  <si>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</si>
  <si>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</si>
  <si>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</si>
  <si>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</si>
  <si>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</si>
  <si>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</si>
  <si>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</si>
  <si>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</si>
  <si>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</si>
  <si>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</si>
  <si>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</si>
  <si>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</si>
  <si>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</si>
  <si>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</si>
  <si>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</si>
  <si>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</si>
  <si>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</si>
  <si>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</si>
  <si>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</si>
  <si>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</si>
  <si>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</si>
  <si>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</si>
  <si>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</si>
  <si>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</si>
  <si>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</si>
  <si>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</si>
  <si>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</si>
  <si>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</si>
  <si>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</si>
  <si>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</si>
  <si>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</si>
  <si>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</si>
  <si>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</si>
  <si>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</si>
  <si>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</si>
  <si>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</si>
  <si>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</si>
  <si>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</si>
  <si>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</si>
  <si>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</si>
  <si>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</si>
  <si>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</si>
  <si>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</si>
  <si>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</si>
  <si>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</si>
  <si>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</si>
  <si>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</si>
  <si>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</si>
  <si>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</si>
  <si>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</si>
  <si>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</si>
  <si>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</si>
  <si>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</si>
  <si>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</si>
  <si>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</si>
  <si>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</si>
  <si>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</si>
  <si>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</si>
  <si>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</si>
  <si>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</si>
  <si>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</si>
  <si>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</si>
  <si>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</si>
  <si>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</si>
  <si>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</si>
  <si>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</si>
  <si>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</si>
  <si>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</si>
  <si>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</si>
  <si>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</si>
  <si>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</si>
  <si>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</si>
  <si>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</si>
  <si>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</si>
  <si>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</si>
  <si>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</si>
  <si>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</si>
  <si>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</si>
  <si>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</si>
  <si>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</si>
  <si>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</si>
  <si>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</si>
  <si>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</si>
  <si>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</si>
  <si>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</si>
  <si>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</si>
  <si>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</si>
  <si>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</si>
  <si>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</si>
  <si>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</si>
  <si>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</si>
  <si>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</si>
  <si>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</si>
  <si>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</si>
  <si>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</si>
  <si>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</si>
  <si>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</si>
  <si>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</si>
  <si>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</si>
  <si>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</si>
  <si>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</si>
  <si>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</si>
  <si>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</si>
  <si>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</si>
  <si>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</si>
  <si>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</si>
  <si>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</si>
  <si>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</si>
  <si>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</si>
  <si>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</si>
  <si>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</si>
  <si>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</si>
  <si>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</si>
  <si>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</si>
  <si>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</si>
  <si>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</si>
  <si>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</si>
  <si>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</si>
  <si>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</si>
  <si>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</si>
  <si>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</si>
  <si>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</si>
  <si>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</si>
  <si>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</si>
  <si>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</si>
  <si>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</si>
  <si>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</si>
  <si>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</si>
  <si>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</si>
  <si>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</si>
  <si>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</si>
  <si>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</si>
  <si>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</si>
  <si>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</si>
  <si>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</si>
  <si>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</si>
  <si>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</si>
  <si>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</si>
  <si>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</si>
  <si>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</si>
  <si>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</si>
  <si>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</si>
  <si>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</si>
  <si>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</si>
  <si>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</si>
  <si>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</si>
  <si>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</si>
  <si>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</si>
  <si>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</si>
  <si>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</si>
  <si>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</si>
  <si>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</si>
  <si>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</si>
  <si>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</si>
  <si>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</si>
  <si>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</si>
  <si>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</si>
  <si>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</si>
  <si>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</si>
  <si>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</si>
  <si>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</si>
  <si>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</si>
  <si>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</si>
  <si>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</si>
  <si>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</si>
  <si>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</si>
  <si>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</si>
  <si>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</si>
  <si>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</si>
  <si>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</si>
  <si>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</si>
  <si>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</si>
  <si>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</si>
  <si>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</si>
  <si>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</si>
  <si>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</si>
  <si>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</si>
  <si>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</si>
  <si>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</si>
  <si>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</si>
  <si>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</si>
  <si>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</si>
  <si>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</si>
  <si>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</si>
  <si>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</si>
  <si>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</si>
  <si>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</si>
  <si>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</si>
  <si>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</si>
  <si>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</si>
  <si>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</si>
  <si>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</si>
  <si>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</si>
  <si>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</si>
  <si>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</si>
  <si>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</si>
  <si>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</si>
  <si>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</si>
  <si>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</si>
  <si>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</si>
  <si>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</si>
  <si>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</si>
  <si>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</si>
  <si>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</si>
  <si>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</si>
  <si>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</si>
  <si>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</si>
  <si>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</si>
  <si>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</si>
  <si>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</si>
  <si>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</si>
  <si>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</si>
  <si>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</si>
  <si>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</si>
  <si>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</si>
  <si>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</si>
  <si>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</si>
  <si>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</si>
  <si>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</si>
  <si>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</si>
  <si>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</si>
  <si>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</si>
  <si>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</si>
  <si>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</si>
  <si>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</si>
  <si>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</si>
  <si>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</si>
  <si>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</si>
  <si>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</si>
  <si>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</si>
  <si>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</si>
  <si>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</si>
  <si>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</si>
  <si>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</si>
  <si>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</si>
  <si>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</si>
  <si>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</si>
  <si>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</si>
  <si>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</si>
  <si>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</si>
  <si>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</si>
  <si>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</si>
  <si>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</si>
  <si>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</si>
  <si>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</si>
  <si>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</si>
  <si>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</si>
  <si>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</si>
  <si>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</si>
  <si>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</si>
  <si>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</si>
  <si>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</si>
  <si>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</si>
  <si>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</si>
  <si>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</si>
  <si>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</si>
  <si>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</si>
  <si>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</si>
  <si>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</si>
  <si>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</si>
  <si>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</si>
  <si>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</si>
  <si>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</si>
  <si>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</si>
  <si>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</si>
  <si>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</si>
  <si>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</si>
  <si>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</si>
  <si>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</si>
  <si>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</si>
  <si>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</si>
  <si>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</si>
  <si>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</si>
  <si>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</si>
  <si>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</si>
  <si>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</si>
  <si>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</si>
  <si>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</si>
  <si>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</si>
  <si>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</si>
  <si>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</si>
  <si>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</si>
  <si>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</si>
  <si>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</si>
  <si>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</si>
  <si>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</si>
  <si>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</si>
  <si>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</si>
  <si>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</si>
  <si>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</si>
  <si>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</si>
  <si>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</si>
  <si>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</si>
  <si>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</si>
  <si>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</si>
  <si>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</si>
  <si>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</si>
  <si>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</si>
  <si>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</si>
  <si>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</si>
  <si>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</si>
  <si>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</si>
  <si>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</si>
  <si>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</si>
  <si>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</si>
  <si>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</si>
  <si>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</si>
  <si>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</si>
  <si>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</si>
  <si>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</si>
  <si>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</si>
  <si>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</si>
  <si>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</si>
  <si>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</si>
  <si>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</si>
  <si>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</si>
  <si>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</si>
  <si>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</si>
  <si>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</si>
  <si>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</si>
  <si>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</si>
  <si>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</si>
  <si>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</si>
  <si>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</si>
  <si>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</si>
  <si>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</si>
  <si>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</si>
  <si>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</si>
  <si>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</si>
  <si>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</si>
  <si>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</si>
  <si>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</si>
  <si>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</si>
  <si>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</si>
  <si>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</si>
  <si>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</si>
  <si>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</si>
  <si>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</si>
  <si>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</si>
  <si>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</si>
  <si>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</si>
  <si>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</si>
  <si>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</si>
  <si>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</si>
  <si>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</si>
  <si>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</si>
  <si>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</si>
  <si>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</si>
  <si>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</si>
  <si>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</si>
  <si>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</si>
  <si>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</si>
  <si>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</si>
  <si>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</si>
  <si>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</si>
  <si>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</si>
  <si>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</si>
  <si>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</si>
  <si>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</si>
  <si>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</si>
  <si>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</si>
  <si>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</si>
  <si>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</si>
  <si>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</si>
  <si>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</si>
  <si>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</si>
  <si>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</si>
  <si>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</si>
  <si>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</si>
  <si>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</si>
  <si>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</si>
  <si>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</si>
  <si>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</si>
  <si>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</si>
  <si>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</si>
  <si>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</si>
  <si>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</si>
  <si>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</si>
  <si>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</si>
  <si>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</si>
  <si>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</si>
  <si>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</si>
  <si>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</si>
  <si>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</si>
  <si>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</si>
  <si>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</si>
  <si>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</si>
  <si>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</si>
  <si>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</si>
  <si>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</si>
  <si>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</si>
  <si>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</si>
  <si>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</si>
  <si>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</si>
  <si>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</si>
  <si>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</si>
  <si>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</si>
  <si>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</si>
  <si>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</si>
  <si>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</si>
  <si>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</si>
  <si>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</si>
  <si>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</si>
  <si>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</si>
  <si>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</si>
  <si>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</si>
  <si>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</si>
  <si>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</si>
  <si>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</si>
  <si>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</si>
  <si>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</si>
  <si>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</si>
  <si>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</si>
  <si>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</si>
  <si>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</si>
  <si>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</si>
  <si>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</si>
  <si>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</si>
  <si>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</si>
  <si>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</si>
  <si>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</si>
  <si>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</si>
  <si>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</si>
  <si>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</si>
  <si>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</si>
  <si>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</si>
  <si>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</si>
  <si>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</si>
  <si>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</si>
  <si>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</si>
  <si>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</si>
  <si>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</si>
  <si>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</si>
  <si>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</si>
  <si>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</si>
  <si>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</si>
  <si>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</si>
  <si>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</si>
  <si>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</si>
  <si>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</si>
  <si>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</si>
  <si>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</si>
  <si>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</si>
  <si>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</si>
  <si>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</si>
  <si>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</si>
  <si>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</si>
  <si>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</si>
  <si>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</si>
  <si>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</si>
  <si>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</si>
  <si>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</si>
  <si>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</si>
  <si>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</si>
  <si>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</si>
  <si>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</si>
  <si>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</si>
  <si>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</si>
  <si>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</si>
  <si>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</si>
  <si>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</si>
  <si>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</si>
  <si>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</si>
  <si>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</si>
  <si>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</si>
  <si>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</si>
  <si>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</si>
  <si>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</si>
  <si>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</si>
  <si>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</si>
  <si>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</si>
  <si>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</si>
  <si>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</si>
  <si>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</si>
  <si>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</si>
  <si>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</si>
  <si>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</si>
  <si>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</si>
  <si>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</si>
  <si>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</si>
  <si>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</si>
  <si>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</si>
  <si>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</si>
  <si>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</si>
  <si>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</si>
  <si>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</si>
  <si>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</si>
  <si>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</si>
  <si>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</si>
  <si>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</si>
  <si>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</si>
  <si>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</si>
  <si>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</si>
  <si>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</si>
  <si>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</si>
  <si>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</si>
  <si>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</si>
  <si>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</si>
  <si>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</si>
  <si>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</si>
  <si>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</si>
  <si>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</si>
  <si>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</si>
  <si>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</si>
  <si>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</si>
  <si>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</si>
  <si>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</si>
  <si>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</si>
  <si>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</si>
  <si>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</si>
  <si>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</si>
  <si>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</si>
  <si>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</si>
  <si>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</si>
  <si>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</si>
  <si>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</si>
  <si>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</si>
  <si>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</si>
  <si>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</si>
  <si>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</si>
  <si>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</si>
  <si>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</si>
  <si>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</si>
  <si>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</si>
  <si>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</si>
  <si>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</si>
  <si>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</si>
  <si>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</si>
  <si>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</si>
  <si>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</si>
  <si>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</si>
  <si>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</si>
  <si>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</si>
  <si>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</si>
  <si>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</si>
  <si>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</si>
  <si>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</si>
  <si>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</si>
  <si>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SetType</t>
  </si>
  <si>
    <t>Monster SetIds</t>
  </si>
  <si>
    <t>Trial SetIds</t>
  </si>
  <si>
    <t>Arena SetIds</t>
  </si>
  <si>
    <t>Overland SetIds</t>
  </si>
  <si>
    <t>Undaunted chest
ID (Shoulder)</t>
  </si>
  <si>
    <t>ESO drop zone ID 1</t>
  </si>
  <si>
    <t>ESO drop zone ID 2</t>
  </si>
  <si>
    <t>ESO drop zone ID 3</t>
  </si>
  <si>
    <t>MultiTrial Set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</si>
  <si>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</si>
  <si>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</si>
  <si>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</si>
  <si>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</si>
  <si>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</si>
  <si>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OLD, outdated -&gt; Swarm mother replaced it</t>
  </si>
  <si>
    <t>{EQUIP_TYPE_HEAD=true, EQUIP_TYPE_SHOULDERS=false}</t>
  </si>
  <si>
    <t>Veteran dungeon needed for drop ({table containing ESO equiptType as KEY and boolean as value} or just a boolean value if all parts are affected</t>
  </si>
  <si>
    <t>???</t>
  </si>
  <si>
    <t>Arena</t>
  </si>
  <si>
    <t>ESO Drop zone1 Name</t>
  </si>
  <si>
    <t>ESO Drop zone2 Name</t>
  </si>
  <si>
    <t>ESO Drop zone3 Name</t>
  </si>
  <si>
    <t>Wayshrine ESO internal node ID</t>
  </si>
  <si>
    <t>Wayshrine Name</t>
  </si>
  <si>
    <t>Zone Name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</si>
  <si>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</si>
  <si>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</si>
  <si>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</si>
  <si>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</si>
  <si>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</si>
  <si>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</si>
  <si>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</si>
  <si>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</si>
  <si>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</si>
  <si>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</si>
  <si>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</si>
  <si>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</si>
  <si>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</si>
  <si>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</si>
  <si>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</si>
  <si>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</si>
  <si>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</si>
  <si>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</si>
  <si>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</si>
  <si>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</si>
  <si>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</si>
  <si>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</si>
  <si>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</si>
  <si>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</si>
  <si>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</si>
  <si>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</si>
  <si>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</si>
  <si>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</si>
  <si>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</si>
  <si>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</si>
  <si>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</si>
  <si>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</si>
  <si>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</si>
  <si>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</si>
  <si>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</si>
  <si>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</si>
  <si>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</si>
  <si>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</si>
  <si>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</si>
  <si>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</si>
  <si>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</si>
  <si>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</si>
  <si>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</si>
  <si>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</si>
  <si>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</si>
  <si>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</si>
  <si>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</si>
  <si>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</si>
  <si>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</si>
  <si>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</si>
  <si>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</si>
  <si>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</si>
  <si>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</si>
  <si>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</si>
  <si>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</si>
  <si>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X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</si>
  <si>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</si>
  <si>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</si>
  <si>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</si>
  <si>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</si>
  <si>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</si>
  <si>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</si>
  <si>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</si>
  <si>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</si>
  <si>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?</t>
  </si>
  <si>
    <t>TODO: Add arena dungeons</t>
  </si>
  <si>
    <t>n/a</t>
  </si>
  <si>
    <t>TODO: Add Elsyweyr zone Ids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</si>
  <si>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</si>
  <si>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</si>
  <si>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</si>
  <si>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</si>
  <si>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</si>
  <si>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</si>
  <si>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</si>
  <si>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</si>
  <si>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</si>
  <si>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</si>
  <si>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</si>
  <si>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</si>
  <si>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</si>
  <si>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</si>
  <si>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</si>
  <si>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Eye of Nahviintaas</t>
  </si>
  <si>
    <t>Perfected Claw of Yolnakhriin</t>
  </si>
  <si>
    <t>Trial</t>
  </si>
  <si>
    <t>Dungeon</t>
  </si>
  <si>
    <t>Wayshrine ingame
nodeId EP</t>
  </si>
  <si>
    <t>Wayshrine ingame
nodeId AD</t>
  </si>
  <si>
    <t>Wayshrine ingame
nodeId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</si>
</sst>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10" fillId="6" borderId="0" applyNumberFormat="0" applyBorder="0" applyAlignment="0" applyProtection="0"/>
  </cellStyleXfs>
  <cellXfs count="31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1" fillId="2" borderId="0" xfId="1" applyNumberFormat="1"/>
    <xf numFmtId="0" fontId="0" fillId="0" borderId="0" xfId="0" applyNumberFormat="1"/>
    <xf numFmtId="0" fontId="1" fillId="2" borderId="0" xfId="1"/>
    <xf numFmtId="0" fontId="2" fillId="3" borderId="0" xfId="2"/>
    <xf numFmtId="0" fontId="5" fillId="2" borderId="0" xfId="1" applyFont="1"/>
    <xf numFmtId="0" fontId="3" fillId="4" borderId="1" xfId="3" applyFont="1"/>
    <xf numFmtId="0" fontId="6" fillId="3" borderId="0" xfId="2" applyFont="1" applyAlignment="1">
      <alignment vertical="center"/>
    </xf>
    <xf numFmtId="0" fontId="5" fillId="2" borderId="0" xfId="1" applyNumberFormat="1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7" fillId="0" borderId="0" xfId="0" applyFont="1"/>
    <xf numFmtId="0" fontId="8" fillId="2" borderId="0" xfId="1" applyFont="1" applyAlignment="1">
      <alignment vertical="center"/>
    </xf>
    <xf numFmtId="0" fontId="8" fillId="0" borderId="0" xfId="0" applyFont="1"/>
    <xf numFmtId="0" fontId="9" fillId="4" borderId="1" xfId="3" applyFont="1"/>
    <xf numFmtId="0" fontId="11" fillId="7" borderId="2" xfId="3" applyFont="1" applyFill="1" applyBorder="1" applyAlignment="1">
      <alignment horizontal="center"/>
    </xf>
    <xf numFmtId="0" fontId="11" fillId="7" borderId="0" xfId="3" applyFont="1" applyFill="1" applyBorder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Alignment="1">
      <alignment wrapText="1"/>
    </xf>
    <xf numFmtId="0" fontId="10" fillId="6" borderId="0" xfId="4"/>
    <xf numFmtId="49" fontId="10" fillId="6" borderId="0" xfId="4" applyNumberFormat="1"/>
    <xf numFmtId="0" fontId="10" fillId="6" borderId="0" xfId="4" applyNumberFormat="1"/>
    <xf numFmtId="0" fontId="12" fillId="7" borderId="0" xfId="0" applyFont="1" applyFill="1" applyAlignment="1">
      <alignment horizontal="center"/>
    </xf>
  </cellXfs>
  <cellStyles count="5">
    <cellStyle name="Berechnung" xfId="3" builtinId="22"/>
    <cellStyle name="Gut" xfId="1" builtinId="26"/>
    <cellStyle name="Neutral" xfId="2" builtinId="2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6"/>
  <sheetViews>
    <sheetView tabSelected="1" zoomScale="85" zoomScaleNormal="85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P1" sqref="P1"/>
    </sheetView>
  </sheetViews>
  <sheetFormatPr baseColWidth="10" defaultRowHeight="15" x14ac:dyDescent="0.25"/>
  <cols>
    <col min="1" max="1" width="16.42578125" style="6" bestFit="1" customWidth="1"/>
    <col min="2" max="2" width="35.7109375" bestFit="1" customWidth="1"/>
    <col min="3" max="3" width="33.140625" bestFit="1" customWidth="1"/>
    <col min="4" max="4" width="39.140625" bestFit="1" customWidth="1"/>
    <col min="5" max="5" width="10.85546875" bestFit="1" customWidth="1"/>
    <col min="6" max="6" width="11.5703125" bestFit="1" customWidth="1"/>
    <col min="7" max="7" width="11.5703125" customWidth="1"/>
    <col min="8" max="8" width="12" customWidth="1"/>
    <col min="10" max="10" width="15.85546875" customWidth="1"/>
    <col min="11" max="11" width="29" bestFit="1" customWidth="1"/>
    <col min="12" max="12" width="14.85546875" bestFit="1" customWidth="1"/>
    <col min="13" max="15" width="20" bestFit="1" customWidth="1"/>
    <col min="16" max="16" width="18.5703125" bestFit="1" customWidth="1"/>
    <col min="17" max="17" width="19.85546875" style="3" bestFit="1" customWidth="1"/>
    <col min="18" max="18" width="19.85546875" style="3" customWidth="1"/>
    <col min="19" max="19" width="15" style="3" customWidth="1"/>
    <col min="20" max="20" width="20.85546875" bestFit="1" customWidth="1"/>
    <col min="21" max="24" width="19.85546875" style="3" customWidth="1"/>
    <col min="25" max="25" width="56.5703125" style="7" bestFit="1" customWidth="1"/>
    <col min="26" max="26" width="75.5703125" style="7" bestFit="1" customWidth="1"/>
    <col min="27" max="27" width="44.85546875" style="7" bestFit="1" customWidth="1"/>
    <col min="28" max="28" width="67.140625" style="7" bestFit="1" customWidth="1"/>
    <col min="29" max="29" width="63.5703125" style="7" bestFit="1" customWidth="1"/>
  </cols>
  <sheetData>
    <row r="1" spans="1:29" s="1" customFormat="1" ht="90" x14ac:dyDescent="0.25">
      <c r="A1" s="8" t="s">
        <v>93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1" t="s">
        <v>2473</v>
      </c>
      <c r="H1" s="1" t="s">
        <v>2527</v>
      </c>
      <c r="I1" s="1" t="s">
        <v>2459</v>
      </c>
      <c r="J1" s="16" t="s">
        <v>2464</v>
      </c>
      <c r="K1" s="16" t="s">
        <v>2476</v>
      </c>
      <c r="L1" s="16" t="s">
        <v>2468</v>
      </c>
      <c r="M1" s="16" t="s">
        <v>2572</v>
      </c>
      <c r="N1" s="16" t="s">
        <v>2573</v>
      </c>
      <c r="O1" s="16" t="s">
        <v>2574</v>
      </c>
      <c r="P1" s="16" t="s">
        <v>1393</v>
      </c>
      <c r="Q1" s="18" t="s">
        <v>2465</v>
      </c>
      <c r="R1" s="18" t="s">
        <v>2479</v>
      </c>
      <c r="S1" s="3" t="s">
        <v>92</v>
      </c>
      <c r="T1" s="1" t="s">
        <v>75</v>
      </c>
      <c r="U1" s="18" t="s">
        <v>2466</v>
      </c>
      <c r="V1" s="18" t="s">
        <v>2480</v>
      </c>
      <c r="W1" s="18" t="s">
        <v>2467</v>
      </c>
      <c r="X1" s="18" t="s">
        <v>2481</v>
      </c>
      <c r="Y1" s="10" t="s">
        <v>2469</v>
      </c>
      <c r="Z1" s="10" t="s">
        <v>2470</v>
      </c>
      <c r="AA1" s="10" t="s">
        <v>2471</v>
      </c>
      <c r="AB1" s="10" t="s">
        <v>2472</v>
      </c>
      <c r="AC1" s="10" t="s">
        <v>96</v>
      </c>
    </row>
    <row r="2" spans="1:29" x14ac:dyDescent="0.25">
      <c r="A2" s="6">
        <v>385</v>
      </c>
      <c r="B2" t="s">
        <v>2314</v>
      </c>
      <c r="C2" t="s">
        <v>2316</v>
      </c>
      <c r="D2" t="s">
        <v>2315</v>
      </c>
      <c r="I2" t="str">
        <f t="array" ref="I2">IF(VALUE(P2)&gt;0,"Crafted",IF(OR(EXACT(A2,'LibSets constants'!$G$2:$G$99)),"Monster",IF(OR(EXACT(A2,'LibSets constants'!$I$2:$I$99)),"Trial",IF(OR(EXACT(A2,'LibSets constants'!$K$2:$K$99)),"Arena",IF(OR(EXACT(A2,'LibSets constants'!$M$2:$M$99)),"Overland","")))))</f>
        <v>Crafted</v>
      </c>
      <c r="K2" t="s">
        <v>102</v>
      </c>
      <c r="L2" t="s">
        <v>102</v>
      </c>
      <c r="M2">
        <v>359</v>
      </c>
      <c r="N2">
        <v>359</v>
      </c>
      <c r="O2">
        <v>359</v>
      </c>
      <c r="P2">
        <v>3</v>
      </c>
      <c r="Q2" s="3" t="str">
        <f>IF(R2&lt;&gt;"",VLOOKUP(R2,'ESO zone constants'!$E$3:$J$1002,6,FALSE),"")</f>
        <v/>
      </c>
      <c r="S2" s="3">
        <v>10</v>
      </c>
      <c r="T2" t="str">
        <f>VLOOKUP(S2,'LibSets constants'!$A$2:$B$16,2,FALSE)</f>
        <v>Summerset</v>
      </c>
      <c r="U2" s="3" t="str">
        <f>IF(V2&lt;&gt;"",VLOOKUP(V2,'ESO zone constants'!$E$3:$J$1002,6,FALSE),"")</f>
        <v/>
      </c>
      <c r="W2" s="3" t="str">
        <f>IF(X2&lt;&gt;"",VLOOKUP(X2,'ESO zone constants'!$E$3:$J$1002,6,FALSE),"")</f>
        <v/>
      </c>
      <c r="Y2" s="7" t="str">
        <f>IF(A2&lt;&gt;"",CONCATENATE("[",A2,"] = {wayshrines={")&amp;IF(M2&lt;&gt;"",CONCATENATE(M2,","),"")&amp;IF(N2&lt;&gt;"",CONCATENATE(N2,","),"")&amp;IF(O2&lt;&gt;"",CONCATENATE(O2,","),"")&amp;CONCATENATE("}")&amp;IF(VALUE(P2)&gt;0,CONCATENATE(", traitsNeeded=",P2),"")&amp;CONCATENATE(", dlcId=",S2,),"")</f>
        <v>[385] = {wayshrines={359,359,359,}, traitsNeeded=3, dlcId=10</v>
      </c>
      <c r="Z2" s="7" t="str">
        <f>IF(A2&lt;&gt;"",IF(Q2&lt;&gt;"",CONCATENATE(", zoneIds={",Q2),"")&amp;IF(U2&lt;&gt;"",CONCATENATE(",",U2),"")&amp;IF(W2&lt;&gt;"",CONCATENATE(",",W2),"")&amp;IF(Q2&lt;&gt;"",CONCATENATE("}",""),"")&amp;IF(OR(K2="true",K2="false",K2&lt;&gt;""), CONCATENATE(", veteran=", K2), ""),"")</f>
        <v>, veteran=false</v>
      </c>
      <c r="AA2" s="7" t="str">
        <f>IF(A2&lt;&gt;"",IF(I2="Trial",", isTrial=true",IF(I2="Arena",", isArena=true", IF(I2="Monster",", isMonster=true",""))) &amp; IF(L2="true", CONCATENATE(", multiTrialSet=true"), ""),"")</f>
        <v/>
      </c>
      <c r="AB2" s="7" t="str">
        <f>IF(C2&lt;&gt;"",CONCATENATE(" --",C2," / ",B2),"")</f>
        <v xml:space="preserve"> --Adept Rider / Versierter Reiter</v>
      </c>
      <c r="AC2" s="7" t="str">
        <f>IF(A2&lt;&gt;"",IF(VALUE(P2)&gt;0,CONCATENATE("[",A2,"] = true,        --",C2, " / ", B2), ""),"")</f>
        <v>[385] = true,        --Adept Rider / Versierter Reiter</v>
      </c>
    </row>
    <row r="3" spans="1:29" x14ac:dyDescent="0.25">
      <c r="A3" s="17">
        <v>388</v>
      </c>
      <c r="B3" t="s">
        <v>2323</v>
      </c>
      <c r="C3" t="s">
        <v>2325</v>
      </c>
      <c r="D3" t="s">
        <v>2324</v>
      </c>
      <c r="I3" t="str">
        <f t="array" ref="I3">IF(VALUE(P3)&gt;0,"Crafted",IF(OR(EXACT(A3,'LibSets constants'!$G$2:$G$99)),"Monster",IF(OR(EXACT(A3,'LibSets constants'!$I$2:$I$99)),"Trial",IF(OR(EXACT(A3,'LibSets constants'!$K$2:$K$99)),"Arena",IF(OR(EXACT(A3,'LibSets constants'!$M$2:$M$99)),"Overland","")))))</f>
        <v/>
      </c>
      <c r="K3" t="s">
        <v>102</v>
      </c>
      <c r="L3" t="s">
        <v>102</v>
      </c>
      <c r="M3">
        <v>-1</v>
      </c>
      <c r="N3">
        <v>-1</v>
      </c>
      <c r="O3">
        <v>-1</v>
      </c>
      <c r="P3">
        <v>0</v>
      </c>
      <c r="Q3" s="3" t="str">
        <f>IF(R3&lt;&gt;"",VLOOKUP(R3,'ESO zone constants'!$E$3:$J$1002,6,FALSE),"")</f>
        <v/>
      </c>
      <c r="S3" s="3">
        <v>0</v>
      </c>
      <c r="T3" t="str">
        <f>VLOOKUP(S3,'LibSets constants'!$A$2:$B$16,2,FALSE)</f>
        <v>Included in base game</v>
      </c>
      <c r="U3" s="3" t="str">
        <f>IF(V3&lt;&gt;"",VLOOKUP(V3,'ESO zone constants'!$E$3:$J$1002,6,FALSE),"")</f>
        <v/>
      </c>
      <c r="W3" s="3" t="str">
        <f>IF(X3&lt;&gt;"",VLOOKUP(X3,'ESO zone constants'!$E$3:$J$1002,6,FALSE),"")</f>
        <v/>
      </c>
      <c r="Y3" s="7" t="str">
        <f t="shared" ref="Y3:Y66" si="0">IF(A3&lt;&gt;"",CONCATENATE("[",A3,"] = {wayshrines={")&amp;IF(M3&lt;&gt;"",CONCATENATE(M3,","),"")&amp;IF(N3&lt;&gt;"",CONCATENATE(N3,","),"")&amp;IF(O3&lt;&gt;"",CONCATENATE(O3,","),"")&amp;CONCATENATE("}")&amp;IF(VALUE(P3)&gt;0,CONCATENATE(", traitsNeeded=",P3),"")&amp;CONCATENATE(", dlcId=",S3,),"")</f>
        <v>[388] = {wayshrines={-1,-1,-1,}, dlcId=0</v>
      </c>
      <c r="Z3" s="7" t="str">
        <f>IF(A3&lt;&gt;"",IF(Q3&lt;&gt;"",CONCATENATE(", zoneIds={",Q3),"")&amp;IF(U3&lt;&gt;"",CONCATENATE(",",U3),"")&amp;IF(W3&lt;&gt;"",CONCATENATE(",",W3),"")&amp;IF(Q3&lt;&gt;"",CONCATENATE("}",""),"")&amp;IF(OR(K3="true",K3="false",K3&lt;&gt;""), CONCATENATE(", veteran=", K3), ""),"")</f>
        <v>, veteran=false</v>
      </c>
      <c r="AA3" s="7" t="str">
        <f>IF(A3&lt;&gt;"",IF(I3="Trial",", isTrial=true",IF(I3="Arena",", isArena=true", IF(I3="Monster",", isMonster=true",""))) &amp; IF(L3="true", CONCATENATE(", multiTrialSet=true"), ""),"")</f>
        <v/>
      </c>
      <c r="AB3" s="7" t="str">
        <f t="shared" ref="AB3:AB66" si="1">IF(C3&lt;&gt;"",CONCATENATE(" --",C3," / ",B3),"")</f>
        <v xml:space="preserve"> --Aegis of Galenwe / Ägis von Galenwe</v>
      </c>
      <c r="AC3" s="7" t="str">
        <f t="shared" ref="AC3:AC66" si="2">IF(A3&lt;&gt;"",IF(VALUE(P3)&gt;0,CONCATENATE("[",A3,"] = true,        --",C3, " / ", B3), ""),"")</f>
        <v/>
      </c>
    </row>
    <row r="4" spans="1:29" x14ac:dyDescent="0.25">
      <c r="A4" s="17">
        <v>101</v>
      </c>
      <c r="B4" t="s">
        <v>1628</v>
      </c>
      <c r="C4" t="s">
        <v>1629</v>
      </c>
      <c r="D4" t="s">
        <v>1629</v>
      </c>
      <c r="I4" t="str">
        <f t="array" ref="I4">IF(VALUE(P4)&gt;0,"Crafted",IF(OR(EXACT(A4,'LibSets constants'!$G$2:$G$99)),"Monster",IF(OR(EXACT(A4,'LibSets constants'!$I$2:$I$99)),"Trial",IF(OR(EXACT(A4,'LibSets constants'!$K$2:$K$99)),"Arena",IF(OR(EXACT(A4,'LibSets constants'!$M$2:$M$99)),"Overland","")))))</f>
        <v>Overland</v>
      </c>
      <c r="K4" t="s">
        <v>102</v>
      </c>
      <c r="L4" t="s">
        <v>102</v>
      </c>
      <c r="M4">
        <v>-1</v>
      </c>
      <c r="N4">
        <v>-1</v>
      </c>
      <c r="O4">
        <v>-1</v>
      </c>
      <c r="P4">
        <v>0</v>
      </c>
      <c r="Q4" s="3" t="str">
        <f>IF(R4&lt;&gt;"",VLOOKUP(R4,'ESO zone constants'!$E$3:$J$1002,6,FALSE),"")</f>
        <v/>
      </c>
      <c r="S4" s="3">
        <v>0</v>
      </c>
      <c r="T4" t="str">
        <f>VLOOKUP(S4,'LibSets constants'!$A$2:$B$16,2,FALSE)</f>
        <v>Included in base game</v>
      </c>
      <c r="U4" s="3" t="str">
        <f>IF(V4&lt;&gt;"",VLOOKUP(V4,'ESO zone constants'!$E$3:$J$1002,6,FALSE),"")</f>
        <v/>
      </c>
      <c r="W4" s="3" t="str">
        <f>IF(X4&lt;&gt;"",VLOOKUP(X4,'ESO zone constants'!$E$3:$J$1002,6,FALSE),"")</f>
        <v/>
      </c>
      <c r="Y4" s="7" t="str">
        <f t="shared" si="0"/>
        <v>[101] = {wayshrines={-1,-1,-1,}, dlcId=0</v>
      </c>
      <c r="Z4" s="7" t="str">
        <f>IF(A4&lt;&gt;"",IF(Q4&lt;&gt;"",CONCATENATE(", zoneIds={",Q4),"")&amp;IF(U4&lt;&gt;"",CONCATENATE(",",U4),"")&amp;IF(W4&lt;&gt;"",CONCATENATE(",",W4),"")&amp;IF(Q4&lt;&gt;"",CONCATENATE("}",""),"")&amp;IF(OR(K4="true",K4="false",K4&lt;&gt;""), CONCATENATE(", veteran=", K4), ""),"")</f>
        <v>, veteran=false</v>
      </c>
      <c r="AA4" s="7" t="str">
        <f>IF(A4&lt;&gt;"",IF(I4="Trial",", isTrial=true",IF(I4="Arena",", isArena=true", IF(I4="Monster",", isMonster=true",""))) &amp; IF(L4="true", CONCATENATE(", multiTrialSet=true"), ""),"")</f>
        <v/>
      </c>
      <c r="AB4" s="7" t="str">
        <f t="shared" si="1"/>
        <v xml:space="preserve"> --Affliction / Elend</v>
      </c>
      <c r="AC4" s="7" t="str">
        <f t="shared" si="2"/>
        <v/>
      </c>
    </row>
    <row r="5" spans="1:29" x14ac:dyDescent="0.25">
      <c r="A5" s="17">
        <v>206</v>
      </c>
      <c r="B5" t="s">
        <v>1881</v>
      </c>
      <c r="C5" t="s">
        <v>1883</v>
      </c>
      <c r="D5" t="s">
        <v>1882</v>
      </c>
      <c r="I5" t="str">
        <f t="array" ref="I5">IF(VALUE(P5)&gt;0,"Crafted",IF(OR(EXACT(A5,'LibSets constants'!$G$2:$G$99)),"Monster",IF(OR(EXACT(A5,'LibSets constants'!$I$2:$I$99)),"Trial",IF(OR(EXACT(A5,'LibSets constants'!$K$2:$K$99)),"Arena",IF(OR(EXACT(A5,'LibSets constants'!$M$2:$M$99)),"Overland","")))))</f>
        <v>Overland</v>
      </c>
      <c r="K5" t="s">
        <v>102</v>
      </c>
      <c r="L5" t="s">
        <v>102</v>
      </c>
      <c r="M5">
        <v>-1</v>
      </c>
      <c r="N5">
        <v>-1</v>
      </c>
      <c r="O5">
        <v>-1</v>
      </c>
      <c r="P5">
        <v>0</v>
      </c>
      <c r="Q5" s="3">
        <f>IF(R5&lt;&gt;"",VLOOKUP(R5,'ESO zone constants'!$E$3:$J$1002,6,FALSE),"")</f>
        <v>1081</v>
      </c>
      <c r="R5" s="3" t="s">
        <v>67</v>
      </c>
      <c r="S5" s="3">
        <v>0</v>
      </c>
      <c r="T5" t="str">
        <f>VLOOKUP(S5,'LibSets constants'!$A$2:$B$16,2,FALSE)</f>
        <v>Included in base game</v>
      </c>
      <c r="U5" s="3" t="str">
        <f>IF(V5&lt;&gt;"",VLOOKUP(V5,'ESO zone constants'!$E$3:$J$1002,6,FALSE),"")</f>
        <v/>
      </c>
      <c r="W5" s="3" t="str">
        <f>IF(X5&lt;&gt;"",VLOOKUP(X5,'ESO zone constants'!$E$3:$J$1002,6,FALSE),"")</f>
        <v/>
      </c>
      <c r="Y5" s="7" t="str">
        <f t="shared" si="0"/>
        <v>[206] = {wayshrines={-1,-1,-1,}, dlcId=0</v>
      </c>
      <c r="Z5" s="7" t="str">
        <f>IF(A5&lt;&gt;"",IF(Q5&lt;&gt;"",CONCATENATE(", zoneIds={",Q5),"")&amp;IF(U5&lt;&gt;"",CONCATENATE(",",U5),"")&amp;IF(W5&lt;&gt;"",CONCATENATE(",",W5),"")&amp;IF(Q5&lt;&gt;"",CONCATENATE("}",""),"")&amp;IF(OR(K5="true",K5="false",K5&lt;&gt;""), CONCATENATE(", veteran=", K5), ""),"")</f>
        <v>, zoneIds={1081}, veteran=false</v>
      </c>
      <c r="AA5" s="7" t="str">
        <f>IF(A5&lt;&gt;"",IF(I5="Trial",", isTrial=true",IF(I5="Arena",", isArena=true", IF(I5="Monster",", isMonster=true",""))) &amp; IF(L5="true", CONCATENATE(", multiTrialSet=true"), ""),"")</f>
        <v/>
      </c>
      <c r="AB5" s="7" t="str">
        <f t="shared" si="1"/>
        <v xml:space="preserve"> --Agility / Agilität</v>
      </c>
      <c r="AC5" s="7" t="str">
        <f t="shared" si="2"/>
        <v/>
      </c>
    </row>
    <row r="6" spans="1:29" x14ac:dyDescent="0.25">
      <c r="A6" s="17">
        <v>21</v>
      </c>
      <c r="B6" t="s">
        <v>1400</v>
      </c>
      <c r="C6" t="s">
        <v>1402</v>
      </c>
      <c r="D6" t="s">
        <v>1401</v>
      </c>
      <c r="I6" t="str">
        <f t="array" ref="I6">IF(VALUE(P6)&gt;0,"Crafted",IF(OR(EXACT(A6,'LibSets constants'!$G$2:$G$99)),"Monster",IF(OR(EXACT(A6,'LibSets constants'!$I$2:$I$99)),"Trial",IF(OR(EXACT(A6,'LibSets constants'!$K$2:$K$99)),"Arena",IF(OR(EXACT(A6,'LibSets constants'!$M$2:$M$99)),"Overland","")))))</f>
        <v>Overland</v>
      </c>
      <c r="K6" t="s">
        <v>102</v>
      </c>
      <c r="L6" t="s">
        <v>102</v>
      </c>
      <c r="M6">
        <v>-1</v>
      </c>
      <c r="N6">
        <v>-1</v>
      </c>
      <c r="O6">
        <v>-1</v>
      </c>
      <c r="P6">
        <v>0</v>
      </c>
      <c r="Q6" s="3">
        <f>IF(R6&lt;&gt;"",VLOOKUP(R6,'ESO zone constants'!$E$3:$J$1002,6,FALSE),"")</f>
        <v>144</v>
      </c>
      <c r="R6" s="3" t="s">
        <v>66</v>
      </c>
      <c r="S6" s="3">
        <v>0</v>
      </c>
      <c r="T6" t="str">
        <f>VLOOKUP(S6,'LibSets constants'!$A$2:$B$16,2,FALSE)</f>
        <v>Included in base game</v>
      </c>
      <c r="U6" s="3" t="str">
        <f>IF(V6&lt;&gt;"",VLOOKUP(V6,'ESO zone constants'!$E$3:$J$1002,6,FALSE),"")</f>
        <v/>
      </c>
      <c r="W6" s="3" t="str">
        <f>IF(X6&lt;&gt;"",VLOOKUP(X6,'ESO zone constants'!$E$3:$J$1002,6,FALSE),"")</f>
        <v/>
      </c>
      <c r="Y6" s="7" t="str">
        <f t="shared" si="0"/>
        <v>[21] = {wayshrines={-1,-1,-1,}, dlcId=0</v>
      </c>
      <c r="Z6" s="7" t="str">
        <f>IF(A6&lt;&gt;"",IF(Q6&lt;&gt;"",CONCATENATE(", zoneIds={",Q6),"")&amp;IF(U6&lt;&gt;"",CONCATENATE(",",U6),"")&amp;IF(W6&lt;&gt;"",CONCATENATE(",",W6),"")&amp;IF(Q6&lt;&gt;"",CONCATENATE("}",""),"")&amp;IF(OR(K6="true",K6="false",K6&lt;&gt;""), CONCATENATE(", veteran=", K6), ""),"")</f>
        <v>, zoneIds={144}, veteran=false</v>
      </c>
      <c r="AA6" s="7" t="str">
        <f>IF(A6&lt;&gt;"",IF(I6="Trial",", isTrial=true",IF(I6="Arena",", isArena=true", IF(I6="Monster",", isMonster=true",""))) &amp; IF(L6="true", CONCATENATE(", multiTrialSet=true"), ""),"")</f>
        <v/>
      </c>
      <c r="AB6" s="7" t="str">
        <f t="shared" si="1"/>
        <v xml:space="preserve"> --Akaviri Dragonguard / Akavirische Drachengarde</v>
      </c>
      <c r="AC6" s="7" t="str">
        <f t="shared" si="2"/>
        <v/>
      </c>
    </row>
    <row r="7" spans="1:29" x14ac:dyDescent="0.25">
      <c r="A7" s="17">
        <v>39</v>
      </c>
      <c r="B7" t="s">
        <v>1452</v>
      </c>
      <c r="C7" t="s">
        <v>1454</v>
      </c>
      <c r="D7" t="s">
        <v>1453</v>
      </c>
      <c r="I7" t="str">
        <f t="array" ref="I7">IF(VALUE(P7)&gt;0,"Crafted",IF(OR(EXACT(A7,'LibSets constants'!$G$2:$G$99)),"Monster",IF(OR(EXACT(A7,'LibSets constants'!$I$2:$I$99)),"Trial",IF(OR(EXACT(A7,'LibSets constants'!$K$2:$K$99)),"Arena",IF(OR(EXACT(A7,'LibSets constants'!$M$2:$M$99)),"Overland","")))))</f>
        <v>Overland</v>
      </c>
      <c r="K7" t="s">
        <v>102</v>
      </c>
      <c r="L7" t="s">
        <v>102</v>
      </c>
      <c r="M7">
        <v>-1</v>
      </c>
      <c r="N7">
        <v>-1</v>
      </c>
      <c r="O7">
        <v>-1</v>
      </c>
      <c r="P7">
        <v>0</v>
      </c>
      <c r="Q7" s="3">
        <f>IF(R7&lt;&gt;"",VLOOKUP(R7,'ESO zone constants'!$E$3:$J$1002,6,FALSE),"")</f>
        <v>843</v>
      </c>
      <c r="R7" s="3" t="s">
        <v>53</v>
      </c>
      <c r="S7" s="3">
        <v>0</v>
      </c>
      <c r="T7" t="str">
        <f>VLOOKUP(S7,'LibSets constants'!$A$2:$B$16,2,FALSE)</f>
        <v>Included in base game</v>
      </c>
      <c r="U7" s="3" t="str">
        <f>IF(V7&lt;&gt;"",VLOOKUP(V7,'ESO zone constants'!$E$3:$J$1002,6,FALSE),"")</f>
        <v/>
      </c>
      <c r="W7" s="3" t="str">
        <f>IF(X7&lt;&gt;"",VLOOKUP(X7,'ESO zone constants'!$E$3:$J$1002,6,FALSE),"")</f>
        <v/>
      </c>
      <c r="Y7" s="7" t="str">
        <f t="shared" si="0"/>
        <v>[39] = {wayshrines={-1,-1,-1,}, dlcId=0</v>
      </c>
      <c r="Z7" s="7" t="str">
        <f>IF(A7&lt;&gt;"",IF(Q7&lt;&gt;"",CONCATENATE(", zoneIds={",Q7),"")&amp;IF(U7&lt;&gt;"",CONCATENATE(",",U7),"")&amp;IF(W7&lt;&gt;"",CONCATENATE(",",W7),"")&amp;IF(Q7&lt;&gt;"",CONCATENATE("}",""),"")&amp;IF(OR(K7="true",K7="false",K7&lt;&gt;""), CONCATENATE(", veteran=", K7), ""),"")</f>
        <v>, zoneIds={843}, veteran=false</v>
      </c>
      <c r="AA7" s="7" t="str">
        <f>IF(A7&lt;&gt;"",IF(I7="Trial",", isTrial=true",IF(I7="Arena",", isArena=true", IF(I7="Monster",", isMonster=true",""))) &amp; IF(L7="true", CONCATENATE(", multiTrialSet=true"), ""),"")</f>
        <v/>
      </c>
      <c r="AB7" s="7" t="str">
        <f t="shared" si="1"/>
        <v xml:space="preserve"> --Alessian Order / Alessianischer Orden</v>
      </c>
      <c r="AC7" s="7" t="str">
        <f t="shared" si="2"/>
        <v/>
      </c>
    </row>
    <row r="8" spans="1:29" x14ac:dyDescent="0.25">
      <c r="A8" s="6">
        <v>82</v>
      </c>
      <c r="B8" t="s">
        <v>1571</v>
      </c>
      <c r="C8" t="s">
        <v>1573</v>
      </c>
      <c r="D8" t="s">
        <v>1572</v>
      </c>
      <c r="I8" t="str">
        <f t="array" ref="I8">IF(VALUE(P8)&gt;0,"Crafted",IF(OR(EXACT(A8,'LibSets constants'!$G$2:$G$99)),"Monster",IF(OR(EXACT(A8,'LibSets constants'!$I$2:$I$99)),"Trial",IF(OR(EXACT(A8,'LibSets constants'!$K$2:$K$99)),"Arena",IF(OR(EXACT(A8,'LibSets constants'!$M$2:$M$99)),"Overland","")))))</f>
        <v>Crafted</v>
      </c>
      <c r="K8" t="s">
        <v>102</v>
      </c>
      <c r="L8" t="s">
        <v>102</v>
      </c>
      <c r="M8">
        <v>155</v>
      </c>
      <c r="N8">
        <v>105</v>
      </c>
      <c r="O8">
        <v>95</v>
      </c>
      <c r="P8">
        <v>5</v>
      </c>
      <c r="Q8" s="3">
        <f>IF(R8&lt;&gt;"",VLOOKUP(R8,'ESO zone constants'!$E$3:$J$1002,6,FALSE),"")</f>
        <v>64</v>
      </c>
      <c r="R8" s="3" t="s">
        <v>70</v>
      </c>
      <c r="S8" s="3">
        <v>0</v>
      </c>
      <c r="T8" t="str">
        <f>VLOOKUP(S8,'LibSets constants'!$A$2:$B$16,2,FALSE)</f>
        <v>Included in base game</v>
      </c>
      <c r="U8" s="3" t="str">
        <f>IF(V8&lt;&gt;"",VLOOKUP(V8,'ESO zone constants'!$E$3:$J$1002,6,FALSE),"")</f>
        <v/>
      </c>
      <c r="W8" s="3" t="str">
        <f>IF(X8&lt;&gt;"",VLOOKUP(X8,'ESO zone constants'!$E$3:$J$1002,6,FALSE),"")</f>
        <v/>
      </c>
      <c r="Y8" s="7" t="str">
        <f t="shared" si="0"/>
        <v>[82] = {wayshrines={155,105,95,}, traitsNeeded=5, dlcId=0</v>
      </c>
      <c r="Z8" s="7" t="str">
        <f>IF(A8&lt;&gt;"",IF(Q8&lt;&gt;"",CONCATENATE(", zoneIds={",Q8),"")&amp;IF(U8&lt;&gt;"",CONCATENATE(",",U8),"")&amp;IF(W8&lt;&gt;"",CONCATENATE(",",W8),"")&amp;IF(Q8&lt;&gt;"",CONCATENATE("}",""),"")&amp;IF(OR(K8="true",K8="false",K8&lt;&gt;""), CONCATENATE(", veteran=", K8), ""),"")</f>
        <v>, zoneIds={64}, veteran=false</v>
      </c>
      <c r="AA8" s="7" t="str">
        <f>IF(A8&lt;&gt;"",IF(I8="Trial",", isTrial=true",IF(I8="Arena",", isArena=true", IF(I8="Monster",", isMonster=true",""))) &amp; IF(L8="true", CONCATENATE(", multiTrialSet=true"), ""),"")</f>
        <v/>
      </c>
      <c r="AB8" s="7" t="str">
        <f t="shared" si="1"/>
        <v xml:space="preserve"> --Alessia's Bulwark / Alessias Bollwerk</v>
      </c>
      <c r="AC8" s="7" t="str">
        <f t="shared" si="2"/>
        <v>[82] = true,        --Alessia's Bulwark / Alessias Bollwerk</v>
      </c>
    </row>
    <row r="9" spans="1:29" x14ac:dyDescent="0.25">
      <c r="A9" s="17">
        <v>85</v>
      </c>
      <c r="B9" t="s">
        <v>1580</v>
      </c>
      <c r="C9" t="s">
        <v>1582</v>
      </c>
      <c r="D9" t="s">
        <v>1581</v>
      </c>
      <c r="I9" t="str">
        <f t="array" ref="I9">IF(VALUE(P9)&gt;0,"Crafted",IF(OR(EXACT(A9,'LibSets constants'!$G$2:$G$99)),"Monster",IF(OR(EXACT(A9,'LibSets constants'!$I$2:$I$99)),"Trial",IF(OR(EXACT(A9,'LibSets constants'!$K$2:$K$99)),"Arena",IF(OR(EXACT(A9,'LibSets constants'!$M$2:$M$99)),"Overland","")))))</f>
        <v>Overland</v>
      </c>
      <c r="K9" t="s">
        <v>102</v>
      </c>
      <c r="L9" t="s">
        <v>102</v>
      </c>
      <c r="M9">
        <v>-1</v>
      </c>
      <c r="N9">
        <v>-1</v>
      </c>
      <c r="O9">
        <v>-1</v>
      </c>
      <c r="P9">
        <v>0</v>
      </c>
      <c r="Q9" s="3">
        <f>IF(R9&lt;&gt;"",VLOOKUP(R9,'ESO zone constants'!$E$3:$J$1002,6,FALSE),"")</f>
        <v>1052</v>
      </c>
      <c r="R9" s="3" t="s">
        <v>73</v>
      </c>
      <c r="S9" s="3">
        <v>0</v>
      </c>
      <c r="T9" t="str">
        <f>VLOOKUP(S9,'LibSets constants'!$A$2:$B$16,2,FALSE)</f>
        <v>Included in base game</v>
      </c>
      <c r="U9" s="3" t="str">
        <f>IF(V9&lt;&gt;"",VLOOKUP(V9,'ESO zone constants'!$E$3:$J$1002,6,FALSE),"")</f>
        <v/>
      </c>
      <c r="W9" s="3" t="str">
        <f>IF(X9&lt;&gt;"",VLOOKUP(X9,'ESO zone constants'!$E$3:$J$1002,6,FALSE),"")</f>
        <v/>
      </c>
      <c r="Y9" s="7" t="str">
        <f t="shared" si="0"/>
        <v>[85] = {wayshrines={-1,-1,-1,}, dlcId=0</v>
      </c>
      <c r="Z9" s="7" t="str">
        <f>IF(A9&lt;&gt;"",IF(Q9&lt;&gt;"",CONCATENATE(", zoneIds={",Q9),"")&amp;IF(U9&lt;&gt;"",CONCATENATE(",",U9),"")&amp;IF(W9&lt;&gt;"",CONCATENATE(",",W9),"")&amp;IF(Q9&lt;&gt;"",CONCATENATE("}",""),"")&amp;IF(OR(K9="true",K9="false",K9&lt;&gt;""), CONCATENATE(", veteran=", K9), ""),"")</f>
        <v>, zoneIds={1052}, veteran=false</v>
      </c>
      <c r="AA9" s="7" t="str">
        <f>IF(A9&lt;&gt;"",IF(I9="Trial",", isTrial=true",IF(I9="Arena",", isArena=true", IF(I9="Monster",", isMonster=true",""))) &amp; IF(L9="true", CONCATENATE(", multiTrialSet=true"), ""),"")</f>
        <v/>
      </c>
      <c r="AB9" s="7" t="str">
        <f t="shared" si="1"/>
        <v xml:space="preserve"> --Almalexia's Mercy / Almalexias Gnade</v>
      </c>
      <c r="AC9" s="7" t="str">
        <f t="shared" si="2"/>
        <v/>
      </c>
    </row>
    <row r="10" spans="1:29" x14ac:dyDescent="0.25">
      <c r="A10" s="17">
        <v>258</v>
      </c>
      <c r="B10" t="s">
        <v>1993</v>
      </c>
      <c r="C10" t="s">
        <v>1995</v>
      </c>
      <c r="D10" t="s">
        <v>1994</v>
      </c>
      <c r="I10" t="str">
        <f t="array" ref="I10">IF(VALUE(P10)&gt;0,"Crafted",IF(OR(EXACT(A10,'LibSets constants'!$G$2:$G$99)),"Monster",IF(OR(EXACT(A10,'LibSets constants'!$I$2:$I$99)),"Trial",IF(OR(EXACT(A10,'LibSets constants'!$K$2:$K$99)),"Arena",IF(OR(EXACT(A10,'LibSets constants'!$M$2:$M$99)),"Overland","")))))</f>
        <v/>
      </c>
      <c r="K10" t="s">
        <v>102</v>
      </c>
      <c r="L10" t="s">
        <v>102</v>
      </c>
      <c r="M10">
        <v>-1</v>
      </c>
      <c r="N10">
        <v>-1</v>
      </c>
      <c r="O10">
        <v>-1</v>
      </c>
      <c r="P10">
        <v>0</v>
      </c>
      <c r="Q10" s="3">
        <f>IF(R10&lt;&gt;"",VLOOKUP(R10,'ESO zone constants'!$E$3:$J$1002,6,FALSE),"")</f>
        <v>974</v>
      </c>
      <c r="R10" s="3" t="s">
        <v>44</v>
      </c>
      <c r="S10" s="3">
        <v>0</v>
      </c>
      <c r="T10" t="str">
        <f>VLOOKUP(S10,'LibSets constants'!$A$2:$B$16,2,FALSE)</f>
        <v>Included in base game</v>
      </c>
      <c r="U10" s="3" t="str">
        <f>IF(V10&lt;&gt;"",VLOOKUP(V10,'ESO zone constants'!$E$3:$J$1002,6,FALSE),"")</f>
        <v/>
      </c>
      <c r="W10" s="3" t="str">
        <f>IF(X10&lt;&gt;"",VLOOKUP(X10,'ESO zone constants'!$E$3:$J$1002,6,FALSE),"")</f>
        <v/>
      </c>
      <c r="Y10" s="7" t="str">
        <f t="shared" si="0"/>
        <v>[258] = {wayshrines={-1,-1,-1,}, dlcId=0</v>
      </c>
      <c r="Z10" s="7" t="str">
        <f>IF(A10&lt;&gt;"",IF(Q10&lt;&gt;"",CONCATENATE(", zoneIds={",Q10),"")&amp;IF(U10&lt;&gt;"",CONCATENATE(",",U10),"")&amp;IF(W10&lt;&gt;"",CONCATENATE(",",W10),"")&amp;IF(Q10&lt;&gt;"",CONCATENATE("}",""),"")&amp;IF(OR(K10="true",K10="false",K10&lt;&gt;""), CONCATENATE(", veteran=", K10), ""),"")</f>
        <v>, zoneIds={974}, veteran=false</v>
      </c>
      <c r="AA10" s="7" t="str">
        <f>IF(A10&lt;&gt;"",IF(I10="Trial",", isTrial=true",IF(I10="Arena",", isArena=true", IF(I10="Monster",", isMonster=true",""))) &amp; IF(L10="true", CONCATENATE(", multiTrialSet=true"), ""),"")</f>
        <v/>
      </c>
      <c r="AB10" s="7" t="str">
        <f t="shared" si="1"/>
        <v xml:space="preserve"> --Amber Plasm / Bernsteinplasma</v>
      </c>
      <c r="AC10" s="7" t="str">
        <f t="shared" si="2"/>
        <v/>
      </c>
    </row>
    <row r="11" spans="1:29" x14ac:dyDescent="0.25">
      <c r="A11" s="17">
        <v>23</v>
      </c>
      <c r="B11" t="s">
        <v>1406</v>
      </c>
      <c r="C11" t="s">
        <v>1408</v>
      </c>
      <c r="D11" t="s">
        <v>1407</v>
      </c>
      <c r="I11" t="s">
        <v>2478</v>
      </c>
      <c r="K11" t="s">
        <v>102</v>
      </c>
      <c r="L11" t="s">
        <v>102</v>
      </c>
      <c r="M11">
        <v>-1</v>
      </c>
      <c r="N11">
        <v>-1</v>
      </c>
      <c r="O11">
        <v>-1</v>
      </c>
      <c r="P11">
        <v>0</v>
      </c>
      <c r="Q11" s="3">
        <f>IF(R11&lt;&gt;"",VLOOKUP(R11,'ESO zone constants'!$E$3:$J$1002,6,FALSE),"")</f>
        <v>1081</v>
      </c>
      <c r="R11" s="3" t="s">
        <v>67</v>
      </c>
      <c r="S11" s="3">
        <v>0</v>
      </c>
      <c r="T11" t="str">
        <f>VLOOKUP(S11,'LibSets constants'!$A$2:$B$16,2,FALSE)</f>
        <v>Included in base game</v>
      </c>
      <c r="U11" s="3" t="str">
        <f>IF(V11&lt;&gt;"",VLOOKUP(V11,'ESO zone constants'!$E$3:$J$1002,6,FALSE),"")</f>
        <v/>
      </c>
      <c r="W11" s="3" t="str">
        <f>IF(X11&lt;&gt;"",VLOOKUP(X11,'ESO zone constants'!$E$3:$J$1002,6,FALSE),"")</f>
        <v/>
      </c>
      <c r="Y11" s="7" t="str">
        <f t="shared" si="0"/>
        <v>[23] = {wayshrines={-1,-1,-1,}, dlcId=0</v>
      </c>
      <c r="Z11" s="7" t="str">
        <f>IF(A11&lt;&gt;"",IF(Q11&lt;&gt;"",CONCATENATE(", zoneIds={",Q11),"")&amp;IF(U11&lt;&gt;"",CONCATENATE(",",U11),"")&amp;IF(W11&lt;&gt;"",CONCATENATE(",",W11),"")&amp;IF(Q11&lt;&gt;"",CONCATENATE("}",""),"")&amp;IF(OR(K11="true",K11="false",K11&lt;&gt;""), CONCATENATE(", veteran=", K11), ""),"")</f>
        <v>, zoneIds={1081}, veteran=false</v>
      </c>
      <c r="AA11" s="7" t="str">
        <f>IF(A11&lt;&gt;"",IF(I11="Trial",", isTrial=true",IF(I11="Arena",", isArena=true", IF(I11="Monster",", isMonster=true",""))) &amp; IF(L11="true", CONCATENATE(", multiTrialSet=true"), ""),"")</f>
        <v>, isArena=true</v>
      </c>
      <c r="AB11" s="7" t="str">
        <f t="shared" si="1"/>
        <v xml:space="preserve"> --Archer's Mind / Schützensinn</v>
      </c>
      <c r="AC11" s="7" t="str">
        <f t="shared" si="2"/>
        <v/>
      </c>
    </row>
    <row r="12" spans="1:29" x14ac:dyDescent="0.25">
      <c r="A12" s="6">
        <v>178</v>
      </c>
      <c r="B12" t="s">
        <v>1819</v>
      </c>
      <c r="C12" t="s">
        <v>1821</v>
      </c>
      <c r="D12" t="s">
        <v>1820</v>
      </c>
      <c r="I12" t="str">
        <f t="array" ref="I12">IF(VALUE(P12)&gt;0,"Crafted",IF(OR(EXACT(A12,'LibSets constants'!$G$2:$G$99)),"Monster",IF(OR(EXACT(A12,'LibSets constants'!$I$2:$I$99)),"Trial",IF(OR(EXACT(A12,'LibSets constants'!$K$2:$K$99)),"Arena",IF(OR(EXACT(A12,'LibSets constants'!$M$2:$M$99)),"Overland","")))))</f>
        <v>Crafted</v>
      </c>
      <c r="K12" t="s">
        <v>102</v>
      </c>
      <c r="L12" t="s">
        <v>102</v>
      </c>
      <c r="M12">
        <v>199</v>
      </c>
      <c r="N12">
        <v>201</v>
      </c>
      <c r="O12">
        <v>203</v>
      </c>
      <c r="P12">
        <v>9</v>
      </c>
      <c r="Q12" s="3">
        <f>IF(R12&lt;&gt;"",VLOOKUP(R12,'ESO zone constants'!$E$3:$J$1002,6,FALSE),"")</f>
        <v>843</v>
      </c>
      <c r="R12" s="3" t="s">
        <v>53</v>
      </c>
      <c r="S12" s="3">
        <v>1</v>
      </c>
      <c r="T12" t="str">
        <f>VLOOKUP(S12,'LibSets constants'!$A$2:$B$16,2,FALSE)</f>
        <v>Imperial City</v>
      </c>
      <c r="U12" s="3" t="str">
        <f>IF(V12&lt;&gt;"",VLOOKUP(V12,'ESO zone constants'!$E$3:$J$1002,6,FALSE),"")</f>
        <v/>
      </c>
      <c r="W12" s="3" t="str">
        <f>IF(X12&lt;&gt;"",VLOOKUP(X12,'ESO zone constants'!$E$3:$J$1002,6,FALSE),"")</f>
        <v/>
      </c>
      <c r="Y12" s="7" t="str">
        <f t="shared" si="0"/>
        <v>[178] = {wayshrines={199,201,203,}, traitsNeeded=9, dlcId=1</v>
      </c>
      <c r="Z12" s="7" t="str">
        <f>IF(A12&lt;&gt;"",IF(Q12&lt;&gt;"",CONCATENATE(", zoneIds={",Q12),"")&amp;IF(U12&lt;&gt;"",CONCATENATE(",",U12),"")&amp;IF(W12&lt;&gt;"",CONCATENATE(",",W12),"")&amp;IF(Q12&lt;&gt;"",CONCATENATE("}",""),"")&amp;IF(OR(K12="true",K12="false",K12&lt;&gt;""), CONCATENATE(", veteran=", K12), ""),"")</f>
        <v>, zoneIds={843}, veteran=false</v>
      </c>
      <c r="AA12" s="7" t="str">
        <f>IF(A12&lt;&gt;"",IF(I12="Trial",", isTrial=true",IF(I12="Arena",", isArena=true", IF(I12="Monster",", isMonster=true",""))) &amp; IF(L12="true", CONCATENATE(", multiTrialSet=true"), ""),"")</f>
        <v/>
      </c>
      <c r="AB12" s="7" t="str">
        <f t="shared" si="1"/>
        <v xml:space="preserve"> --Armor Master / Rüstungsmeister</v>
      </c>
      <c r="AC12" s="7" t="str">
        <f t="shared" si="2"/>
        <v>[178] = true,        --Armor Master / Rüstungsmeister</v>
      </c>
    </row>
    <row r="13" spans="1:29" x14ac:dyDescent="0.25">
      <c r="A13" s="17">
        <v>209</v>
      </c>
      <c r="B13" t="s">
        <v>1890</v>
      </c>
      <c r="C13" t="s">
        <v>1890</v>
      </c>
      <c r="D13" t="s">
        <v>1890</v>
      </c>
      <c r="I13" t="str">
        <f t="array" ref="I13">IF(VALUE(P13)&gt;0,"Crafted",IF(OR(EXACT(A13,'LibSets constants'!$G$2:$G$99)),"Monster",IF(OR(EXACT(A13,'LibSets constants'!$I$2:$I$99)),"Trial",IF(OR(EXACT(A13,'LibSets constants'!$K$2:$K$99)),"Arena",IF(OR(EXACT(A13,'LibSets constants'!$M$2:$M$99)),"Overland","")))))</f>
        <v>Overland</v>
      </c>
      <c r="K13" t="s">
        <v>102</v>
      </c>
      <c r="L13" t="s">
        <v>102</v>
      </c>
      <c r="M13">
        <v>-1</v>
      </c>
      <c r="N13">
        <v>-1</v>
      </c>
      <c r="O13">
        <v>-1</v>
      </c>
      <c r="P13">
        <v>0</v>
      </c>
      <c r="Q13" s="3">
        <f>IF(R13&lt;&gt;"",VLOOKUP(R13,'ESO zone constants'!$E$3:$J$1002,6,FALSE),"")</f>
        <v>130</v>
      </c>
      <c r="R13" s="3" t="s">
        <v>49</v>
      </c>
      <c r="S13" s="3">
        <v>0</v>
      </c>
      <c r="T13" t="str">
        <f>VLOOKUP(S13,'LibSets constants'!$A$2:$B$16,2,FALSE)</f>
        <v>Included in base game</v>
      </c>
      <c r="U13" s="3" t="str">
        <f>IF(V13&lt;&gt;"",VLOOKUP(V13,'ESO zone constants'!$E$3:$J$1002,6,FALSE),"")</f>
        <v/>
      </c>
      <c r="W13" s="3" t="str">
        <f>IF(X13&lt;&gt;"",VLOOKUP(X13,'ESO zone constants'!$E$3:$J$1002,6,FALSE),"")</f>
        <v/>
      </c>
      <c r="Y13" s="7" t="str">
        <f t="shared" si="0"/>
        <v>[209] = {wayshrines={-1,-1,-1,}, dlcId=0</v>
      </c>
      <c r="Z13" s="7" t="str">
        <f>IF(A13&lt;&gt;"",IF(Q13&lt;&gt;"",CONCATENATE(", zoneIds={",Q13),"")&amp;IF(U13&lt;&gt;"",CONCATENATE(",",U13),"")&amp;IF(W13&lt;&gt;"",CONCATENATE(",",W13),"")&amp;IF(Q13&lt;&gt;"",CONCATENATE("}",""),"")&amp;IF(OR(K13="true",K13="false",K13&lt;&gt;""), CONCATENATE(", veteran=", K13), ""),"")</f>
        <v>, zoneIds={130}, veteran=false</v>
      </c>
      <c r="AA13" s="7" t="str">
        <f>IF(A13&lt;&gt;"",IF(I13="Trial",", isTrial=true",IF(I13="Arena",", isArena=true", IF(I13="Monster",", isMonster=true",""))) &amp; IF(L13="true", CONCATENATE(", multiTrialSet=true"), ""),"")</f>
        <v/>
      </c>
      <c r="AB13" s="7" t="str">
        <f t="shared" si="1"/>
        <v xml:space="preserve"> --Armor of the Code / Armor of the Code</v>
      </c>
      <c r="AC13" s="7" t="str">
        <f t="shared" si="2"/>
        <v/>
      </c>
    </row>
    <row r="14" spans="1:29" x14ac:dyDescent="0.25">
      <c r="A14" s="6">
        <v>43</v>
      </c>
      <c r="B14" t="s">
        <v>84</v>
      </c>
      <c r="C14" t="s">
        <v>1460</v>
      </c>
      <c r="D14" t="s">
        <v>1459</v>
      </c>
      <c r="I14" t="str">
        <f t="array" ref="I14">IF(VALUE(P14)&gt;0,"Crafted",IF(OR(EXACT(A14,'LibSets constants'!$G$2:$G$99)),"Monster",IF(OR(EXACT(A14,'LibSets constants'!$I$2:$I$99)),"Trial",IF(OR(EXACT(A14,'LibSets constants'!$K$2:$K$99)),"Arena",IF(OR(EXACT(A14,'LibSets constants'!$M$2:$M$99)),"Overland","")))))</f>
        <v>Crafted</v>
      </c>
      <c r="K14" t="s">
        <v>102</v>
      </c>
      <c r="L14" t="s">
        <v>102</v>
      </c>
      <c r="M14">
        <v>23</v>
      </c>
      <c r="N14">
        <v>164</v>
      </c>
      <c r="O14">
        <v>32</v>
      </c>
      <c r="P14">
        <v>3</v>
      </c>
      <c r="Q14" s="3">
        <f>IF(R14&lt;&gt;"",VLOOKUP(R14,'ESO zone constants'!$E$3:$J$1002,6,FALSE),"")</f>
        <v>11</v>
      </c>
      <c r="R14" s="3" t="s">
        <v>47</v>
      </c>
      <c r="S14" s="3">
        <v>0</v>
      </c>
      <c r="T14" t="str">
        <f>VLOOKUP(S14,'LibSets constants'!$A$2:$B$16,2,FALSE)</f>
        <v>Included in base game</v>
      </c>
      <c r="U14" s="3" t="str">
        <f>IF(V14&lt;&gt;"",VLOOKUP(V14,'ESO zone constants'!$E$3:$J$1002,6,FALSE),"")</f>
        <v/>
      </c>
      <c r="W14" s="3" t="str">
        <f>IF(X14&lt;&gt;"",VLOOKUP(X14,'ESO zone constants'!$E$3:$J$1002,6,FALSE),"")</f>
        <v/>
      </c>
      <c r="Y14" s="7" t="str">
        <f t="shared" si="0"/>
        <v>[43] = {wayshrines={23,164,32,}, traitsNeeded=3, dlcId=0</v>
      </c>
      <c r="Z14" s="7" t="str">
        <f>IF(A14&lt;&gt;"",IF(Q14&lt;&gt;"",CONCATENATE(", zoneIds={",Q14),"")&amp;IF(U14&lt;&gt;"",CONCATENATE(",",U14),"")&amp;IF(W14&lt;&gt;"",CONCATENATE(",",W14),"")&amp;IF(Q14&lt;&gt;"",CONCATENATE("}",""),"")&amp;IF(OR(K14="true",K14="false",K14&lt;&gt;""), CONCATENATE(", veteran=", K14), ""),"")</f>
        <v>, zoneIds={11}, veteran=false</v>
      </c>
      <c r="AA14" s="7" t="str">
        <f>IF(A14&lt;&gt;"",IF(I14="Trial",", isTrial=true",IF(I14="Arena",", isArena=true", IF(I14="Monster",", isMonster=true",""))) &amp; IF(L14="true", CONCATENATE(", multiTrialSet=true"), ""),"")</f>
        <v/>
      </c>
      <c r="AB14" s="7" t="str">
        <f t="shared" si="1"/>
        <v xml:space="preserve"> --Armor of the Seducer / Rüstung der Verführung </v>
      </c>
      <c r="AC14" s="7" t="str">
        <f t="shared" si="2"/>
        <v xml:space="preserve">[43] = true,        --Armor of the Seducer / Rüstung der Verführung </v>
      </c>
    </row>
    <row r="15" spans="1:29" x14ac:dyDescent="0.25">
      <c r="A15" s="17">
        <v>281</v>
      </c>
      <c r="B15" t="s">
        <v>2038</v>
      </c>
      <c r="C15" t="s">
        <v>2040</v>
      </c>
      <c r="D15" t="s">
        <v>2039</v>
      </c>
      <c r="I15" t="str">
        <f t="array" ref="I15">IF(VALUE(P15)&gt;0,"Crafted",IF(OR(EXACT(A15,'LibSets constants'!$G$2:$G$99)),"Monster",IF(OR(EXACT(A15,'LibSets constants'!$I$2:$I$99)),"Trial",IF(OR(EXACT(A15,'LibSets constants'!$K$2:$K$99)),"Arena",IF(OR(EXACT(A15,'LibSets constants'!$M$2:$M$99)),"Overland","")))))</f>
        <v>Overland</v>
      </c>
      <c r="K15" t="s">
        <v>102</v>
      </c>
      <c r="L15" t="s">
        <v>102</v>
      </c>
      <c r="M15">
        <v>-1</v>
      </c>
      <c r="N15">
        <v>-1</v>
      </c>
      <c r="O15">
        <v>-1</v>
      </c>
      <c r="P15">
        <v>0</v>
      </c>
      <c r="Q15" s="3">
        <f>IF(R15&lt;&gt;"",VLOOKUP(R15,'ESO zone constants'!$E$3:$J$1002,6,FALSE),"")</f>
        <v>1081</v>
      </c>
      <c r="R15" s="3" t="s">
        <v>67</v>
      </c>
      <c r="S15" s="3">
        <v>0</v>
      </c>
      <c r="T15" t="str">
        <f>VLOOKUP(S15,'LibSets constants'!$A$2:$B$16,2,FALSE)</f>
        <v>Included in base game</v>
      </c>
      <c r="U15" s="3" t="str">
        <f>IF(V15&lt;&gt;"",VLOOKUP(V15,'ESO zone constants'!$E$3:$J$1002,6,FALSE),"")</f>
        <v/>
      </c>
      <c r="W15" s="3" t="str">
        <f>IF(X15&lt;&gt;"",VLOOKUP(X15,'ESO zone constants'!$E$3:$J$1002,6,FALSE),"")</f>
        <v/>
      </c>
      <c r="Y15" s="7" t="str">
        <f t="shared" si="0"/>
        <v>[281] = {wayshrines={-1,-1,-1,}, dlcId=0</v>
      </c>
      <c r="Z15" s="7" t="str">
        <f>IF(A15&lt;&gt;"",IF(Q15&lt;&gt;"",CONCATENATE(", zoneIds={",Q15),"")&amp;IF(U15&lt;&gt;"",CONCATENATE(",",U15),"")&amp;IF(W15&lt;&gt;"",CONCATENATE(",",W15),"")&amp;IF(Q15&lt;&gt;"",CONCATENATE("}",""),"")&amp;IF(OR(K15="true",K15="false",K15&lt;&gt;""), CONCATENATE(", veteran=", K15), ""),"")</f>
        <v>, zoneIds={1081}, veteran=false</v>
      </c>
      <c r="AA15" s="7" t="str">
        <f>IF(A15&lt;&gt;"",IF(I15="Trial",", isTrial=true",IF(I15="Arena",", isArena=true", IF(I15="Monster",", isMonster=true",""))) &amp; IF(L15="true", CONCATENATE(", multiTrialSet=true"), ""),"")</f>
        <v/>
      </c>
      <c r="AB15" s="7" t="str">
        <f t="shared" si="1"/>
        <v xml:space="preserve"> --Armor of the Trainee / Rüstung des Auszubildenden</v>
      </c>
      <c r="AC15" s="7" t="str">
        <f t="shared" si="2"/>
        <v/>
      </c>
    </row>
    <row r="16" spans="1:29" x14ac:dyDescent="0.25">
      <c r="A16" s="17">
        <v>36</v>
      </c>
      <c r="B16" t="s">
        <v>1445</v>
      </c>
      <c r="C16" t="s">
        <v>1447</v>
      </c>
      <c r="D16" t="s">
        <v>1446</v>
      </c>
      <c r="I16" t="str">
        <f t="array" ref="I16">IF(VALUE(P16)&gt;0,"Crafted",IF(OR(EXACT(A16,'LibSets constants'!$G$2:$G$99)),"Monster",IF(OR(EXACT(A16,'LibSets constants'!$I$2:$I$99)),"Trial",IF(OR(EXACT(A16,'LibSets constants'!$K$2:$K$99)),"Arena",IF(OR(EXACT(A16,'LibSets constants'!$M$2:$M$99)),"Overland","")))))</f>
        <v>Overland</v>
      </c>
      <c r="K16" t="s">
        <v>102</v>
      </c>
      <c r="L16" t="s">
        <v>102</v>
      </c>
      <c r="M16">
        <v>-1</v>
      </c>
      <c r="N16">
        <v>-1</v>
      </c>
      <c r="O16">
        <v>-1</v>
      </c>
      <c r="P16">
        <v>0</v>
      </c>
      <c r="Q16" s="3">
        <f>IF(R16&lt;&gt;"",VLOOKUP(R16,'ESO zone constants'!$E$3:$J$1002,6,FALSE),"")</f>
        <v>126</v>
      </c>
      <c r="R16" s="3" t="s">
        <v>43</v>
      </c>
      <c r="S16" s="3">
        <v>0</v>
      </c>
      <c r="T16" t="str">
        <f>VLOOKUP(S16,'LibSets constants'!$A$2:$B$16,2,FALSE)</f>
        <v>Included in base game</v>
      </c>
      <c r="U16" s="3" t="str">
        <f>IF(V16&lt;&gt;"",VLOOKUP(V16,'ESO zone constants'!$E$3:$J$1002,6,FALSE),"")</f>
        <v/>
      </c>
      <c r="W16" s="3" t="str">
        <f>IF(X16&lt;&gt;"",VLOOKUP(X16,'ESO zone constants'!$E$3:$J$1002,6,FALSE),"")</f>
        <v/>
      </c>
      <c r="Y16" s="7" t="str">
        <f t="shared" si="0"/>
        <v>[36] = {wayshrines={-1,-1,-1,}, dlcId=0</v>
      </c>
      <c r="Z16" s="7" t="str">
        <f>IF(A16&lt;&gt;"",IF(Q16&lt;&gt;"",CONCATENATE(", zoneIds={",Q16),"")&amp;IF(U16&lt;&gt;"",CONCATENATE(",",U16),"")&amp;IF(W16&lt;&gt;"",CONCATENATE(",",W16),"")&amp;IF(Q16&lt;&gt;"",CONCATENATE("}",""),"")&amp;IF(OR(K16="true",K16="false",K16&lt;&gt;""), CONCATENATE(", veteran=", K16), ""),"")</f>
        <v>, zoneIds={126}, veteran=false</v>
      </c>
      <c r="AA16" s="7" t="str">
        <f>IF(A16&lt;&gt;"",IF(I16="Trial",", isTrial=true",IF(I16="Arena",", isArena=true", IF(I16="Monster",", isMonster=true",""))) &amp; IF(L16="true", CONCATENATE(", multiTrialSet=true"), ""),"")</f>
        <v/>
      </c>
      <c r="AB16" s="7" t="str">
        <f t="shared" si="1"/>
        <v xml:space="preserve"> --Armor of the Veiled Heritance / Rüstung des Schleiererbes</v>
      </c>
      <c r="AC16" s="7" t="str">
        <f t="shared" si="2"/>
        <v/>
      </c>
    </row>
    <row r="17" spans="1:29" x14ac:dyDescent="0.25">
      <c r="A17" s="17">
        <v>96</v>
      </c>
      <c r="B17" t="s">
        <v>1613</v>
      </c>
      <c r="C17" t="s">
        <v>1615</v>
      </c>
      <c r="D17" t="s">
        <v>1614</v>
      </c>
      <c r="I17" t="str">
        <f t="array" ref="I17">IF(VALUE(P17)&gt;0,"Crafted",IF(OR(EXACT(A17,'LibSets constants'!$G$2:$G$99)),"Monster",IF(OR(EXACT(A17,'LibSets constants'!$I$2:$I$99)),"Trial",IF(OR(EXACT(A17,'LibSets constants'!$K$2:$K$99)),"Arena",IF(OR(EXACT(A17,'LibSets constants'!$M$2:$M$99)),"Overland","")))))</f>
        <v/>
      </c>
      <c r="K17" t="s">
        <v>102</v>
      </c>
      <c r="L17" t="s">
        <v>102</v>
      </c>
      <c r="M17">
        <v>-1</v>
      </c>
      <c r="N17">
        <v>-1</v>
      </c>
      <c r="O17">
        <v>-1</v>
      </c>
      <c r="P17">
        <v>0</v>
      </c>
      <c r="Q17" s="3">
        <f>IF(R17&lt;&gt;"",VLOOKUP(R17,'ESO zone constants'!$E$3:$J$1002,6,FALSE),"")</f>
        <v>38</v>
      </c>
      <c r="R17" s="3" t="s">
        <v>57</v>
      </c>
      <c r="S17" s="3">
        <v>0</v>
      </c>
      <c r="T17" t="str">
        <f>VLOOKUP(S17,'LibSets constants'!$A$2:$B$16,2,FALSE)</f>
        <v>Included in base game</v>
      </c>
      <c r="U17" s="3" t="str">
        <f>IF(V17&lt;&gt;"",VLOOKUP(V17,'ESO zone constants'!$E$3:$J$1002,6,FALSE),"")</f>
        <v/>
      </c>
      <c r="W17" s="3" t="str">
        <f>IF(X17&lt;&gt;"",VLOOKUP(X17,'ESO zone constants'!$E$3:$J$1002,6,FALSE),"")</f>
        <v/>
      </c>
      <c r="Y17" s="7" t="str">
        <f t="shared" si="0"/>
        <v>[96] = {wayshrines={-1,-1,-1,}, dlcId=0</v>
      </c>
      <c r="Z17" s="7" t="str">
        <f>IF(A17&lt;&gt;"",IF(Q17&lt;&gt;"",CONCATENATE(", zoneIds={",Q17),"")&amp;IF(U17&lt;&gt;"",CONCATENATE(",",U17),"")&amp;IF(W17&lt;&gt;"",CONCATENATE(",",W17),"")&amp;IF(Q17&lt;&gt;"",CONCATENATE("}",""),"")&amp;IF(OR(K17="true",K17="false",K17&lt;&gt;""), CONCATENATE(", veteran=", K17), ""),"")</f>
        <v>, zoneIds={38}, veteran=false</v>
      </c>
      <c r="AA17" s="7" t="str">
        <f>IF(A17&lt;&gt;"",IF(I17="Trial",", isTrial=true",IF(I17="Arena",", isArena=true", IF(I17="Monster",", isMonster=true",""))) &amp; IF(L17="true", CONCATENATE(", multiTrialSet=true"), ""),"")</f>
        <v/>
      </c>
      <c r="AB17" s="7" t="str">
        <f t="shared" si="1"/>
        <v xml:space="preserve"> --Armor of Truth / Rüstung der Wahrheit</v>
      </c>
      <c r="AC17" s="7" t="str">
        <f t="shared" si="2"/>
        <v/>
      </c>
    </row>
    <row r="18" spans="1:29" x14ac:dyDescent="0.25">
      <c r="A18" s="17">
        <v>120</v>
      </c>
      <c r="B18" t="s">
        <v>1681</v>
      </c>
      <c r="C18" t="s">
        <v>1683</v>
      </c>
      <c r="D18" t="s">
        <v>1682</v>
      </c>
      <c r="I18" t="str">
        <f t="array" ref="I18">IF(VALUE(P18)&gt;0,"Crafted",IF(OR(EXACT(A18,'LibSets constants'!$G$2:$G$99)),"Monster",IF(OR(EXACT(A18,'LibSets constants'!$I$2:$I$99)),"Trial",IF(OR(EXACT(A18,'LibSets constants'!$K$2:$K$99)),"Arena",IF(OR(EXACT(A18,'LibSets constants'!$M$2:$M$99)),"Overland","")))))</f>
        <v/>
      </c>
      <c r="K18" t="s">
        <v>102</v>
      </c>
      <c r="L18" t="s">
        <v>102</v>
      </c>
      <c r="M18">
        <v>-1</v>
      </c>
      <c r="N18">
        <v>-1</v>
      </c>
      <c r="O18">
        <v>-1</v>
      </c>
      <c r="P18">
        <v>0</v>
      </c>
      <c r="Q18" s="3">
        <f>IF(R18&lt;&gt;"",VLOOKUP(R18,'ESO zone constants'!$E$3:$J$1002,6,FALSE),"")</f>
        <v>1010</v>
      </c>
      <c r="R18" s="3" t="s">
        <v>74</v>
      </c>
      <c r="S18" s="3">
        <v>0</v>
      </c>
      <c r="T18" t="str">
        <f>VLOOKUP(S18,'LibSets constants'!$A$2:$B$16,2,FALSE)</f>
        <v>Included in base game</v>
      </c>
      <c r="U18" s="3" t="str">
        <f>IF(V18&lt;&gt;"",VLOOKUP(V18,'ESO zone constants'!$E$3:$J$1002,6,FALSE),"")</f>
        <v/>
      </c>
      <c r="W18" s="3" t="str">
        <f>IF(X18&lt;&gt;"",VLOOKUP(X18,'ESO zone constants'!$E$3:$J$1002,6,FALSE),"")</f>
        <v/>
      </c>
      <c r="Y18" s="7" t="str">
        <f t="shared" si="0"/>
        <v>[120] = {wayshrines={-1,-1,-1,}, dlcId=0</v>
      </c>
      <c r="Z18" s="7" t="str">
        <f>IF(A18&lt;&gt;"",IF(Q18&lt;&gt;"",CONCATENATE(", zoneIds={",Q18),"")&amp;IF(U18&lt;&gt;"",CONCATENATE(",",U18),"")&amp;IF(W18&lt;&gt;"",CONCATENATE(",",W18),"")&amp;IF(Q18&lt;&gt;"",CONCATENATE("}",""),"")&amp;IF(OR(K18="true",K18="false",K18&lt;&gt;""), CONCATENATE(", veteran=", K18), ""),"")</f>
        <v>, zoneIds={1010}, veteran=false</v>
      </c>
      <c r="AA18" s="7" t="str">
        <f>IF(A18&lt;&gt;"",IF(I18="Trial",", isTrial=true",IF(I18="Arena",", isArena=true", IF(I18="Monster",", isMonster=true",""))) &amp; IF(L18="true", CONCATENATE(", multiTrialSet=true"), ""),"")</f>
        <v/>
      </c>
      <c r="AB18" s="7" t="str">
        <f t="shared" si="1"/>
        <v xml:space="preserve"> --Arms of Infernace / Waffen Infernals</v>
      </c>
      <c r="AC18" s="7" t="str">
        <f t="shared" si="2"/>
        <v/>
      </c>
    </row>
    <row r="19" spans="1:29" x14ac:dyDescent="0.25">
      <c r="A19" s="17">
        <v>389</v>
      </c>
      <c r="B19" t="s">
        <v>2326</v>
      </c>
      <c r="C19" t="s">
        <v>2328</v>
      </c>
      <c r="D19" t="s">
        <v>2327</v>
      </c>
      <c r="I19" t="str">
        <f t="array" ref="I19">IF(VALUE(P19)&gt;0,"Crafted",IF(OR(EXACT(A19,'LibSets constants'!$G$2:$G$99)),"Monster",IF(OR(EXACT(A19,'LibSets constants'!$I$2:$I$99)),"Trial",IF(OR(EXACT(A19,'LibSets constants'!$K$2:$K$99)),"Arena",IF(OR(EXACT(A19,'LibSets constants'!$M$2:$M$99)),"Overland","")))))</f>
        <v/>
      </c>
      <c r="K19" t="s">
        <v>102</v>
      </c>
      <c r="L19" t="s">
        <v>102</v>
      </c>
      <c r="M19">
        <v>-1</v>
      </c>
      <c r="N19">
        <v>-1</v>
      </c>
      <c r="O19">
        <v>-1</v>
      </c>
      <c r="P19">
        <v>0</v>
      </c>
      <c r="Q19" s="3">
        <f>IF(R19&lt;&gt;"",VLOOKUP(R19,'ESO zone constants'!$E$3:$J$1002,6,FALSE),"")</f>
        <v>63</v>
      </c>
      <c r="R19" s="3" t="s">
        <v>61</v>
      </c>
      <c r="S19" s="3">
        <v>0</v>
      </c>
      <c r="T19" t="str">
        <f>VLOOKUP(S19,'LibSets constants'!$A$2:$B$16,2,FALSE)</f>
        <v>Included in base game</v>
      </c>
      <c r="U19" s="3" t="str">
        <f>IF(V19&lt;&gt;"",VLOOKUP(V19,'ESO zone constants'!$E$3:$J$1002,6,FALSE),"")</f>
        <v/>
      </c>
      <c r="W19" s="3" t="str">
        <f>IF(X19&lt;&gt;"",VLOOKUP(X19,'ESO zone constants'!$E$3:$J$1002,6,FALSE),"")</f>
        <v/>
      </c>
      <c r="Y19" s="7" t="str">
        <f t="shared" si="0"/>
        <v>[389] = {wayshrines={-1,-1,-1,}, dlcId=0</v>
      </c>
      <c r="Z19" s="7" t="str">
        <f>IF(A19&lt;&gt;"",IF(Q19&lt;&gt;"",CONCATENATE(", zoneIds={",Q19),"")&amp;IF(U19&lt;&gt;"",CONCATENATE(",",U19),"")&amp;IF(W19&lt;&gt;"",CONCATENATE(",",W19),"")&amp;IF(Q19&lt;&gt;"",CONCATENATE("}",""),"")&amp;IF(OR(K19="true",K19="false",K19&lt;&gt;""), CONCATENATE(", veteran=", K19), ""),"")</f>
        <v>, zoneIds={63}, veteran=false</v>
      </c>
      <c r="AA19" s="7" t="str">
        <f>IF(A19&lt;&gt;"",IF(I19="Trial",", isTrial=true",IF(I19="Arena",", isArena=true", IF(I19="Monster",", isMonster=true",""))) &amp; IF(L19="true", CONCATENATE(", multiTrialSet=true"), ""),"")</f>
        <v/>
      </c>
      <c r="AB19" s="7" t="str">
        <f t="shared" si="1"/>
        <v xml:space="preserve"> --Arms of Relequen / Waffen von Relequen</v>
      </c>
      <c r="AC19" s="7" t="str">
        <f t="shared" si="2"/>
        <v/>
      </c>
    </row>
    <row r="20" spans="1:29" x14ac:dyDescent="0.25">
      <c r="A20" s="17">
        <v>121</v>
      </c>
      <c r="B20" t="s">
        <v>1684</v>
      </c>
      <c r="C20" t="s">
        <v>1686</v>
      </c>
      <c r="D20" t="s">
        <v>1685</v>
      </c>
      <c r="I20" t="str">
        <f t="array" ref="I20">IF(VALUE(P20)&gt;0,"Crafted",IF(OR(EXACT(A20,'LibSets constants'!$G$2:$G$99)),"Monster",IF(OR(EXACT(A20,'LibSets constants'!$I$2:$I$99)),"Trial",IF(OR(EXACT(A20,'LibSets constants'!$K$2:$K$99)),"Arena",IF(OR(EXACT(A20,'LibSets constants'!$M$2:$M$99)),"Overland","")))))</f>
        <v/>
      </c>
      <c r="K20" t="s">
        <v>102</v>
      </c>
      <c r="L20" t="s">
        <v>102</v>
      </c>
      <c r="M20">
        <v>-1</v>
      </c>
      <c r="N20">
        <v>-1</v>
      </c>
      <c r="O20">
        <v>-1</v>
      </c>
      <c r="P20">
        <v>0</v>
      </c>
      <c r="Q20" s="3">
        <f>IF(R20&lt;&gt;"",VLOOKUP(R20,'ESO zone constants'!$E$3:$J$1002,6,FALSE),"")</f>
        <v>1055</v>
      </c>
      <c r="R20" s="3" t="s">
        <v>41</v>
      </c>
      <c r="S20" s="3">
        <v>0</v>
      </c>
      <c r="T20" t="str">
        <f>VLOOKUP(S20,'LibSets constants'!$A$2:$B$16,2,FALSE)</f>
        <v>Included in base game</v>
      </c>
      <c r="U20" s="3" t="str">
        <f>IF(V20&lt;&gt;"",VLOOKUP(V20,'ESO zone constants'!$E$3:$J$1002,6,FALSE),"")</f>
        <v/>
      </c>
      <c r="W20" s="3" t="str">
        <f>IF(X20&lt;&gt;"",VLOOKUP(X20,'ESO zone constants'!$E$3:$J$1002,6,FALSE),"")</f>
        <v/>
      </c>
      <c r="Y20" s="7" t="str">
        <f t="shared" si="0"/>
        <v>[121] = {wayshrines={-1,-1,-1,}, dlcId=0</v>
      </c>
      <c r="Z20" s="7" t="str">
        <f>IF(A20&lt;&gt;"",IF(Q20&lt;&gt;"",CONCATENATE(", zoneIds={",Q20),"")&amp;IF(U20&lt;&gt;"",CONCATENATE(",",U20),"")&amp;IF(W20&lt;&gt;"",CONCATENATE(",",W20),"")&amp;IF(Q20&lt;&gt;"",CONCATENATE("}",""),"")&amp;IF(OR(K20="true",K20="false",K20&lt;&gt;""), CONCATENATE(", veteran=", K20), ""),"")</f>
        <v>, zoneIds={1055}, veteran=false</v>
      </c>
      <c r="AA20" s="7" t="str">
        <f>IF(A20&lt;&gt;"",IF(I20="Trial",", isTrial=true",IF(I20="Arena",", isArena=true", IF(I20="Monster",", isMonster=true",""))) &amp; IF(L20="true", CONCATENATE(", multiTrialSet=true"), ""),"")</f>
        <v/>
      </c>
      <c r="AB20" s="7" t="str">
        <f t="shared" si="1"/>
        <v xml:space="preserve"> --Arms of the Ancestors / Waffen der Ahnen</v>
      </c>
      <c r="AC20" s="7" t="str">
        <f t="shared" si="2"/>
        <v/>
      </c>
    </row>
    <row r="21" spans="1:29" x14ac:dyDescent="0.25">
      <c r="A21" s="6">
        <v>54</v>
      </c>
      <c r="B21" t="s">
        <v>1487</v>
      </c>
      <c r="C21" t="s">
        <v>1489</v>
      </c>
      <c r="D21" t="s">
        <v>1488</v>
      </c>
      <c r="I21" t="str">
        <f t="array" ref="I21">IF(VALUE(P21)&gt;0,"Crafted",IF(OR(EXACT(A21,'LibSets constants'!$G$2:$G$99)),"Monster",IF(OR(EXACT(A21,'LibSets constants'!$I$2:$I$99)),"Trial",IF(OR(EXACT(A21,'LibSets constants'!$K$2:$K$99)),"Arena",IF(OR(EXACT(A21,'LibSets constants'!$M$2:$M$99)),"Overland","")))))</f>
        <v>Crafted</v>
      </c>
      <c r="K21" t="s">
        <v>102</v>
      </c>
      <c r="L21" t="s">
        <v>102</v>
      </c>
      <c r="M21">
        <v>7</v>
      </c>
      <c r="N21">
        <v>175</v>
      </c>
      <c r="O21">
        <v>77</v>
      </c>
      <c r="P21">
        <v>2</v>
      </c>
      <c r="Q21" s="3">
        <f>IF(R21&lt;&gt;"",VLOOKUP(R21,'ESO zone constants'!$E$3:$J$1002,6,FALSE),"")</f>
        <v>22</v>
      </c>
      <c r="R21" s="3" t="s">
        <v>68</v>
      </c>
      <c r="S21" s="3">
        <v>0</v>
      </c>
      <c r="T21" t="str">
        <f>VLOOKUP(S21,'LibSets constants'!$A$2:$B$16,2,FALSE)</f>
        <v>Included in base game</v>
      </c>
      <c r="U21" s="3" t="str">
        <f>IF(V21&lt;&gt;"",VLOOKUP(V21,'ESO zone constants'!$E$3:$J$1002,6,FALSE),"")</f>
        <v/>
      </c>
      <c r="W21" s="3" t="str">
        <f>IF(X21&lt;&gt;"",VLOOKUP(X21,'ESO zone constants'!$E$3:$J$1002,6,FALSE),"")</f>
        <v/>
      </c>
      <c r="Y21" s="7" t="str">
        <f t="shared" si="0"/>
        <v>[54] = {wayshrines={7,175,77,}, traitsNeeded=2, dlcId=0</v>
      </c>
      <c r="Z21" s="7" t="str">
        <f>IF(A21&lt;&gt;"",IF(Q21&lt;&gt;"",CONCATENATE(", zoneIds={",Q21),"")&amp;IF(U21&lt;&gt;"",CONCATENATE(",",U21),"")&amp;IF(W21&lt;&gt;"",CONCATENATE(",",W21),"")&amp;IF(Q21&lt;&gt;"",CONCATENATE("}",""),"")&amp;IF(OR(K21="true",K21="false",K21&lt;&gt;""), CONCATENATE(", veteran=", K21), ""),"")</f>
        <v>, zoneIds={22}, veteran=false</v>
      </c>
      <c r="AA21" s="7" t="str">
        <f>IF(A21&lt;&gt;"",IF(I21="Trial",", isTrial=true",IF(I21="Arena",", isArena=true", IF(I21="Monster",", isMonster=true",""))) &amp; IF(L21="true", CONCATENATE(", multiTrialSet=true"), ""),"")</f>
        <v/>
      </c>
      <c r="AB21" s="7" t="str">
        <f t="shared" si="1"/>
        <v xml:space="preserve"> --Ashen Grip / Aschengriff</v>
      </c>
      <c r="AC21" s="7" t="str">
        <f t="shared" si="2"/>
        <v>[54] = true,        --Ashen Grip / Aschengriff</v>
      </c>
    </row>
    <row r="22" spans="1:29" x14ac:dyDescent="0.25">
      <c r="A22" s="17">
        <v>260</v>
      </c>
      <c r="B22" t="s">
        <v>1999</v>
      </c>
      <c r="C22" t="s">
        <v>2001</v>
      </c>
      <c r="D22" t="s">
        <v>2000</v>
      </c>
      <c r="I22" t="str">
        <f t="array" ref="I22">IF(VALUE(P22)&gt;0,"Crafted",IF(OR(EXACT(A22,'LibSets constants'!$G$2:$G$99)),"Monster",IF(OR(EXACT(A22,'LibSets constants'!$I$2:$I$99)),"Trial",IF(OR(EXACT(A22,'LibSets constants'!$K$2:$K$99)),"Arena",IF(OR(EXACT(A22,'LibSets constants'!$M$2:$M$99)),"Overland","")))))</f>
        <v/>
      </c>
      <c r="K22" t="s">
        <v>102</v>
      </c>
      <c r="L22" t="s">
        <v>102</v>
      </c>
      <c r="M22">
        <v>-1</v>
      </c>
      <c r="N22">
        <v>-1</v>
      </c>
      <c r="O22">
        <v>-1</v>
      </c>
      <c r="P22">
        <v>0</v>
      </c>
      <c r="Q22" s="3">
        <f>IF(R22&lt;&gt;"",VLOOKUP(R22,'ESO zone constants'!$E$3:$J$1002,6,FALSE),"")</f>
        <v>31</v>
      </c>
      <c r="R22" s="3" t="s">
        <v>59</v>
      </c>
      <c r="S22" s="3">
        <v>0</v>
      </c>
      <c r="T22" t="str">
        <f>VLOOKUP(S22,'LibSets constants'!$A$2:$B$16,2,FALSE)</f>
        <v>Included in base game</v>
      </c>
      <c r="U22" s="3" t="str">
        <f>IF(V22&lt;&gt;"",VLOOKUP(V22,'ESO zone constants'!$E$3:$J$1002,6,FALSE),"")</f>
        <v/>
      </c>
      <c r="W22" s="3" t="str">
        <f>IF(X22&lt;&gt;"",VLOOKUP(X22,'ESO zone constants'!$E$3:$J$1002,6,FALSE),"")</f>
        <v/>
      </c>
      <c r="Y22" s="7" t="str">
        <f t="shared" si="0"/>
        <v>[260] = {wayshrines={-1,-1,-1,}, dlcId=0</v>
      </c>
      <c r="Z22" s="7" t="str">
        <f>IF(A22&lt;&gt;"",IF(Q22&lt;&gt;"",CONCATENATE(", zoneIds={",Q22),"")&amp;IF(U22&lt;&gt;"",CONCATENATE(",",U22),"")&amp;IF(W22&lt;&gt;"",CONCATENATE(",",W22),"")&amp;IF(Q22&lt;&gt;"",CONCATENATE("}",""),"")&amp;IF(OR(K22="true",K22="false",K22&lt;&gt;""), CONCATENATE(", veteran=", K22), ""),"")</f>
        <v>, zoneIds={31}, veteran=false</v>
      </c>
      <c r="AA22" s="7" t="str">
        <f>IF(A22&lt;&gt;"",IF(I22="Trial",", isTrial=true",IF(I22="Arena",", isArena=true", IF(I22="Monster",", isMonster=true",""))) &amp; IF(L22="true", CONCATENATE(", multiTrialSet=true"), ""),"")</f>
        <v/>
      </c>
      <c r="AB22" s="7" t="str">
        <f t="shared" si="1"/>
        <v xml:space="preserve"> --Aspect of Mazzatun / Aspekt von Mazzatun</v>
      </c>
      <c r="AC22" s="7" t="str">
        <f t="shared" si="2"/>
        <v/>
      </c>
    </row>
    <row r="23" spans="1:29" x14ac:dyDescent="0.25">
      <c r="A23" s="6">
        <v>323</v>
      </c>
      <c r="B23" t="s">
        <v>2154</v>
      </c>
      <c r="C23" t="s">
        <v>2156</v>
      </c>
      <c r="D23" t="s">
        <v>2155</v>
      </c>
      <c r="I23" t="str">
        <f t="array" ref="I23">IF(VALUE(P23)&gt;0,"Crafted",IF(OR(EXACT(A23,'LibSets constants'!$G$2:$G$99)),"Monster",IF(OR(EXACT(A23,'LibSets constants'!$I$2:$I$99)),"Trial",IF(OR(EXACT(A23,'LibSets constants'!$K$2:$K$99)),"Arena",IF(OR(EXACT(A23,'LibSets constants'!$M$2:$M$99)),"Overland","")))))</f>
        <v>Crafted</v>
      </c>
      <c r="K23" t="s">
        <v>102</v>
      </c>
      <c r="L23" t="s">
        <v>102</v>
      </c>
      <c r="M23">
        <v>276</v>
      </c>
      <c r="N23">
        <v>276</v>
      </c>
      <c r="O23">
        <v>276</v>
      </c>
      <c r="P23">
        <v>3</v>
      </c>
      <c r="Q23" s="3">
        <f>IF(R23&lt;&gt;"",VLOOKUP(R23,'ESO zone constants'!$E$3:$J$1002,6,FALSE),"")</f>
        <v>1009</v>
      </c>
      <c r="R23" s="3" t="s">
        <v>69</v>
      </c>
      <c r="S23" s="3">
        <v>6</v>
      </c>
      <c r="T23" t="str">
        <f>VLOOKUP(S23,'LibSets constants'!$A$2:$B$16,2,FALSE)</f>
        <v>Morrowind</v>
      </c>
      <c r="U23" s="3" t="str">
        <f>IF(V23&lt;&gt;"",VLOOKUP(V23,'ESO zone constants'!$E$3:$J$1002,6,FALSE),"")</f>
        <v/>
      </c>
      <c r="W23" s="3" t="str">
        <f>IF(X23&lt;&gt;"",VLOOKUP(X23,'ESO zone constants'!$E$3:$J$1002,6,FALSE),"")</f>
        <v/>
      </c>
      <c r="Y23" s="7" t="str">
        <f t="shared" si="0"/>
        <v>[323] = {wayshrines={276,276,276,}, traitsNeeded=3, dlcId=6</v>
      </c>
      <c r="Z23" s="7" t="str">
        <f>IF(A23&lt;&gt;"",IF(Q23&lt;&gt;"",CONCATENATE(", zoneIds={",Q23),"")&amp;IF(U23&lt;&gt;"",CONCATENATE(",",U23),"")&amp;IF(W23&lt;&gt;"",CONCATENATE(",",W23),"")&amp;IF(Q23&lt;&gt;"",CONCATENATE("}",""),"")&amp;IF(OR(K23="true",K23="false",K23&lt;&gt;""), CONCATENATE(", veteran=", K23), ""),"")</f>
        <v>, zoneIds={1009}, veteran=false</v>
      </c>
      <c r="AA23" s="7" t="str">
        <f>IF(A23&lt;&gt;"",IF(I23="Trial",", isTrial=true",IF(I23="Arena",", isArena=true", IF(I23="Monster",", isMonster=true",""))) &amp; IF(L23="true", CONCATENATE(", multiTrialSet=true"), ""),"")</f>
        <v/>
      </c>
      <c r="AB23" s="7" t="str">
        <f t="shared" si="1"/>
        <v xml:space="preserve"> --Assassin's Guile / Assassinenlist</v>
      </c>
      <c r="AC23" s="7" t="str">
        <f t="shared" si="2"/>
        <v>[323] = true,        --Assassin's Guile / Assassinenlist</v>
      </c>
    </row>
    <row r="24" spans="1:29" x14ac:dyDescent="0.25">
      <c r="A24" s="17">
        <v>435</v>
      </c>
      <c r="B24" t="s">
        <v>2454</v>
      </c>
      <c r="C24" t="s">
        <v>2456</v>
      </c>
      <c r="D24" t="s">
        <v>2455</v>
      </c>
      <c r="I24" t="str">
        <f t="array" ref="I24">IF(VALUE(P24)&gt;0,"Crafted",IF(OR(EXACT(A24,'LibSets constants'!$G$2:$G$99)),"Monster",IF(OR(EXACT(A24,'LibSets constants'!$I$2:$I$99)),"Trial",IF(OR(EXACT(A24,'LibSets constants'!$K$2:$K$99)),"Arena",IF(OR(EXACT(A24,'LibSets constants'!$M$2:$M$99)),"Overland","")))))</f>
        <v/>
      </c>
      <c r="K24" t="s">
        <v>102</v>
      </c>
      <c r="L24" t="s">
        <v>102</v>
      </c>
      <c r="M24">
        <v>-1</v>
      </c>
      <c r="N24">
        <v>-1</v>
      </c>
      <c r="O24">
        <v>-1</v>
      </c>
      <c r="P24">
        <v>0</v>
      </c>
      <c r="Q24" s="3">
        <f>IF(R24&lt;&gt;"",VLOOKUP(R24,'ESO zone constants'!$E$3:$J$1002,6,FALSE),"")</f>
        <v>848</v>
      </c>
      <c r="R24" s="3" t="s">
        <v>72</v>
      </c>
      <c r="S24" s="3">
        <v>0</v>
      </c>
      <c r="T24" t="str">
        <f>VLOOKUP(S24,'LibSets constants'!$A$2:$B$16,2,FALSE)</f>
        <v>Included in base game</v>
      </c>
      <c r="U24" s="3" t="str">
        <f>IF(V24&lt;&gt;"",VLOOKUP(V24,'ESO zone constants'!$E$3:$J$1002,6,FALSE),"")</f>
        <v/>
      </c>
      <c r="W24" s="3" t="str">
        <f>IF(X24&lt;&gt;"",VLOOKUP(X24,'ESO zone constants'!$E$3:$J$1002,6,FALSE),"")</f>
        <v/>
      </c>
      <c r="Y24" s="7" t="str">
        <f t="shared" si="0"/>
        <v>[435] = {wayshrines={-1,-1,-1,}, dlcId=0</v>
      </c>
      <c r="Z24" s="7" t="str">
        <f>IF(A24&lt;&gt;"",IF(Q24&lt;&gt;"",CONCATENATE(", zoneIds={",Q24),"")&amp;IF(U24&lt;&gt;"",CONCATENATE(",",U24),"")&amp;IF(W24&lt;&gt;"",CONCATENATE(",",W24),"")&amp;IF(Q24&lt;&gt;"",CONCATENATE("}",""),"")&amp;IF(OR(K24="true",K24="false",K24&lt;&gt;""), CONCATENATE(", veteran=", K24), ""),"")</f>
        <v>, zoneIds={848}, veteran=false</v>
      </c>
      <c r="AA24" s="7" t="str">
        <f>IF(A24&lt;&gt;"",IF(I24="Trial",", isTrial=true",IF(I24="Arena",", isArena=true", IF(I24="Monster",", isMonster=true",""))) &amp; IF(L24="true", CONCATENATE(", multiTrialSet=true"), ""),"")</f>
        <v/>
      </c>
      <c r="AB24" s="7" t="str">
        <f t="shared" si="1"/>
        <v xml:space="preserve"> --Auroran's Thunder / Donner des Auroraners</v>
      </c>
      <c r="AC24" s="7" t="str">
        <f t="shared" si="2"/>
        <v/>
      </c>
    </row>
    <row r="25" spans="1:29" x14ac:dyDescent="0.25">
      <c r="A25" s="17">
        <v>330</v>
      </c>
      <c r="B25" t="s">
        <v>2175</v>
      </c>
      <c r="C25" t="s">
        <v>2177</v>
      </c>
      <c r="D25" t="s">
        <v>2176</v>
      </c>
      <c r="I25" t="str">
        <f t="array" ref="I25">IF(VALUE(P25)&gt;0,"Crafted",IF(OR(EXACT(A25,'LibSets constants'!$G$2:$G$99)),"Monster",IF(OR(EXACT(A25,'LibSets constants'!$I$2:$I$99)),"Trial",IF(OR(EXACT(A25,'LibSets constants'!$K$2:$K$99)),"Arena",IF(OR(EXACT(A25,'LibSets constants'!$M$2:$M$99)),"Overland","")))))</f>
        <v/>
      </c>
      <c r="K25" t="s">
        <v>102</v>
      </c>
      <c r="L25" t="s">
        <v>102</v>
      </c>
      <c r="M25">
        <v>-1</v>
      </c>
      <c r="N25">
        <v>-1</v>
      </c>
      <c r="O25">
        <v>-1</v>
      </c>
      <c r="P25">
        <v>0</v>
      </c>
      <c r="Q25" s="3">
        <f>IF(R25&lt;&gt;"",VLOOKUP(R25,'ESO zone constants'!$E$3:$J$1002,6,FALSE),"")</f>
        <v>131</v>
      </c>
      <c r="R25" s="3" t="s">
        <v>65</v>
      </c>
      <c r="S25" s="3">
        <v>0</v>
      </c>
      <c r="T25" t="str">
        <f>VLOOKUP(S25,'LibSets constants'!$A$2:$B$16,2,FALSE)</f>
        <v>Included in base game</v>
      </c>
      <c r="U25" s="3" t="str">
        <f>IF(V25&lt;&gt;"",VLOOKUP(V25,'ESO zone constants'!$E$3:$J$1002,6,FALSE),"")</f>
        <v/>
      </c>
      <c r="W25" s="3" t="str">
        <f>IF(X25&lt;&gt;"",VLOOKUP(X25,'ESO zone constants'!$E$3:$J$1002,6,FALSE),"")</f>
        <v/>
      </c>
      <c r="Y25" s="7" t="str">
        <f t="shared" si="0"/>
        <v>[330] = {wayshrines={-1,-1,-1,}, dlcId=0</v>
      </c>
      <c r="Z25" s="7" t="str">
        <f>IF(A25&lt;&gt;"",IF(Q25&lt;&gt;"",CONCATENATE(", zoneIds={",Q25),"")&amp;IF(U25&lt;&gt;"",CONCATENATE(",",U25),"")&amp;IF(W25&lt;&gt;"",CONCATENATE(",",W25),"")&amp;IF(Q25&lt;&gt;"",CONCATENATE("}",""),"")&amp;IF(OR(K25="true",K25="false",K25&lt;&gt;""), CONCATENATE(", veteran=", K25), ""),"")</f>
        <v>, zoneIds={131}, veteran=false</v>
      </c>
      <c r="AA25" s="7" t="str">
        <f>IF(A25&lt;&gt;"",IF(I25="Trial",", isTrial=true",IF(I25="Arena",", isArena=true", IF(I25="Monster",", isMonster=true",""))) &amp; IF(L25="true", CONCATENATE(", multiTrialSet=true"), ""),"")</f>
        <v/>
      </c>
      <c r="AB25" s="7" t="str">
        <f t="shared" si="1"/>
        <v xml:space="preserve"> --Automated Defense / Automatisierte Verteidigung</v>
      </c>
      <c r="AC25" s="7" t="str">
        <f t="shared" si="2"/>
        <v/>
      </c>
    </row>
    <row r="26" spans="1:29" x14ac:dyDescent="0.25">
      <c r="A26" s="17">
        <v>227</v>
      </c>
      <c r="B26" t="s">
        <v>1925</v>
      </c>
      <c r="C26" t="s">
        <v>1927</v>
      </c>
      <c r="D26" t="s">
        <v>1926</v>
      </c>
      <c r="I26" t="str">
        <f t="array" ref="I26">IF(VALUE(P26)&gt;0,"Crafted",IF(OR(EXACT(A26,'LibSets constants'!$G$2:$G$99)),"Monster",IF(OR(EXACT(A26,'LibSets constants'!$I$2:$I$99)),"Trial",IF(OR(EXACT(A26,'LibSets constants'!$K$2:$K$99)),"Arena",IF(OR(EXACT(A26,'LibSets constants'!$M$2:$M$99)),"Overland","")))))</f>
        <v>Overland</v>
      </c>
      <c r="K26" t="s">
        <v>102</v>
      </c>
      <c r="L26" t="s">
        <v>102</v>
      </c>
      <c r="M26">
        <v>-1</v>
      </c>
      <c r="N26">
        <v>-1</v>
      </c>
      <c r="O26">
        <v>-1</v>
      </c>
      <c r="P26">
        <v>0</v>
      </c>
      <c r="Q26" s="3">
        <f>IF(R26&lt;&gt;"",VLOOKUP(R26,'ESO zone constants'!$E$3:$J$1002,6,FALSE),"")</f>
        <v>449</v>
      </c>
      <c r="R26" s="3" t="s">
        <v>48</v>
      </c>
      <c r="S26" s="3">
        <v>0</v>
      </c>
      <c r="T26" t="str">
        <f>VLOOKUP(S26,'LibSets constants'!$A$2:$B$16,2,FALSE)</f>
        <v>Included in base game</v>
      </c>
      <c r="U26" s="3" t="str">
        <f>IF(V26&lt;&gt;"",VLOOKUP(V26,'ESO zone constants'!$E$3:$J$1002,6,FALSE),"")</f>
        <v/>
      </c>
      <c r="W26" s="3" t="str">
        <f>IF(X26&lt;&gt;"",VLOOKUP(X26,'ESO zone constants'!$E$3:$J$1002,6,FALSE),"")</f>
        <v/>
      </c>
      <c r="Y26" s="7" t="str">
        <f t="shared" si="0"/>
        <v>[227] = {wayshrines={-1,-1,-1,}, dlcId=0</v>
      </c>
      <c r="Z26" s="7" t="str">
        <f>IF(A26&lt;&gt;"",IF(Q26&lt;&gt;"",CONCATENATE(", zoneIds={",Q26),"")&amp;IF(U26&lt;&gt;"",CONCATENATE(",",U26),"")&amp;IF(W26&lt;&gt;"",CONCATENATE(",",W26),"")&amp;IF(Q26&lt;&gt;"",CONCATENATE("}",""),"")&amp;IF(OR(K26="true",K26="false",K26&lt;&gt;""), CONCATENATE(", veteran=", K26), ""),"")</f>
        <v>, zoneIds={449}, veteran=false</v>
      </c>
      <c r="AA26" s="7" t="str">
        <f>IF(A26&lt;&gt;"",IF(I26="Trial",", isTrial=true",IF(I26="Arena",", isArena=true", IF(I26="Monster",", isMonster=true",""))) &amp; IF(L26="true", CONCATENATE(", multiTrialSet=true"), ""),"")</f>
        <v/>
      </c>
      <c r="AB26" s="7" t="str">
        <f t="shared" si="1"/>
        <v xml:space="preserve"> --Bahraha's Curse / Bahrahas Fluch</v>
      </c>
      <c r="AC26" s="7" t="str">
        <f t="shared" si="2"/>
        <v/>
      </c>
    </row>
    <row r="27" spans="1:29" x14ac:dyDescent="0.25">
      <c r="A27" s="17">
        <v>397</v>
      </c>
      <c r="B27" t="s">
        <v>0</v>
      </c>
      <c r="C27" t="s">
        <v>0</v>
      </c>
      <c r="D27" t="s">
        <v>0</v>
      </c>
      <c r="I27" t="str">
        <f t="array" ref="I27">IF(VALUE(P27)&gt;0,"Crafted",IF(OR(EXACT(A27,'LibSets constants'!$G$2:$G$99)),"Monster",IF(OR(EXACT(A27,'LibSets constants'!$I$2:$I$99)),"Trial",IF(OR(EXACT(A27,'LibSets constants'!$K$2:$K$99)),"Arena",IF(OR(EXACT(A27,'LibSets constants'!$M$2:$M$99)),"Overland","")))))</f>
        <v>Monster</v>
      </c>
      <c r="J27">
        <v>3</v>
      </c>
      <c r="K27" t="s">
        <v>2475</v>
      </c>
      <c r="L27" t="s">
        <v>102</v>
      </c>
      <c r="M27">
        <v>-1</v>
      </c>
      <c r="N27">
        <v>-1</v>
      </c>
      <c r="O27">
        <v>-1</v>
      </c>
      <c r="P27">
        <v>0</v>
      </c>
      <c r="Q27" s="3">
        <f>IF(R27&lt;&gt;"",VLOOKUP(R27,'ESO zone constants'!$E$3:$J$1002,6,FALSE),"")</f>
        <v>973</v>
      </c>
      <c r="R27" s="3" t="s">
        <v>45</v>
      </c>
      <c r="S27" s="3">
        <v>11</v>
      </c>
      <c r="T27" t="str">
        <f>VLOOKUP(S27,'LibSets constants'!$A$2:$B$16,2,FALSE)</f>
        <v>Wolfhunter</v>
      </c>
      <c r="U27" s="3" t="str">
        <f>IF(V27&lt;&gt;"",VLOOKUP(V27,'ESO zone constants'!$E$3:$J$1002,6,FALSE),"")</f>
        <v/>
      </c>
      <c r="W27" s="3" t="str">
        <f>IF(X27&lt;&gt;"",VLOOKUP(X27,'ESO zone constants'!$E$3:$J$1002,6,FALSE),"")</f>
        <v/>
      </c>
      <c r="Y27" s="7" t="str">
        <f t="shared" si="0"/>
        <v>[397] = {wayshrines={-1,-1,-1,}, dlcId=11</v>
      </c>
      <c r="Z27" s="7" t="str">
        <f>IF(A27&lt;&gt;"",IF(Q27&lt;&gt;"",CONCATENATE(", zoneIds={",Q27),"")&amp;IF(U27&lt;&gt;"",CONCATENATE(",",U27),"")&amp;IF(W27&lt;&gt;"",CONCATENATE(",",W27),"")&amp;IF(Q27&lt;&gt;"",CONCATENATE("}",""),"")&amp;IF(OR(K27="true",K27="false",K27&lt;&gt;""), CONCATENATE(", veteran=", K27), ""),"")</f>
        <v>, zoneIds={973}, veteran={EQUIP_TYPE_HEAD=true, EQUIP_TYPE_SHOULDERS=false}</v>
      </c>
      <c r="AA27" s="7" t="str">
        <f>IF(A27&lt;&gt;"",IF(I27="Trial",", isTrial=true",IF(I27="Arena",", isArena=true", IF(I27="Monster",", isMonster=true",""))) &amp; IF(L27="true", CONCATENATE(", multiTrialSet=true"), ""),"")</f>
        <v>, isMonster=true</v>
      </c>
      <c r="AB27" s="7" t="str">
        <f t="shared" si="1"/>
        <v xml:space="preserve"> --Balorgh / Balorgh</v>
      </c>
      <c r="AC27" s="7" t="str">
        <f t="shared" si="2"/>
        <v/>
      </c>
    </row>
    <row r="28" spans="1:29" x14ac:dyDescent="0.25">
      <c r="A28" s="17">
        <v>28</v>
      </c>
      <c r="B28" t="s">
        <v>1421</v>
      </c>
      <c r="C28" t="s">
        <v>1423</v>
      </c>
      <c r="D28" t="s">
        <v>1422</v>
      </c>
      <c r="I28" t="str">
        <f t="array" ref="I28">IF(VALUE(P28)&gt;0,"Crafted",IF(OR(EXACT(A28,'LibSets constants'!$G$2:$G$99)),"Monster",IF(OR(EXACT(A28,'LibSets constants'!$I$2:$I$99)),"Trial",IF(OR(EXACT(A28,'LibSets constants'!$K$2:$K$99)),"Arena",IF(OR(EXACT(A28,'LibSets constants'!$M$2:$M$99)),"Overland","")))))</f>
        <v/>
      </c>
      <c r="K28" t="s">
        <v>102</v>
      </c>
      <c r="L28" t="s">
        <v>102</v>
      </c>
      <c r="M28">
        <v>-1</v>
      </c>
      <c r="N28">
        <v>-1</v>
      </c>
      <c r="O28">
        <v>-1</v>
      </c>
      <c r="P28">
        <v>0</v>
      </c>
      <c r="Q28" s="3">
        <f>IF(R28&lt;&gt;"",VLOOKUP(R28,'ESO zone constants'!$E$3:$J$1002,6,FALSE),"")</f>
        <v>848</v>
      </c>
      <c r="R28" s="3" t="s">
        <v>72</v>
      </c>
      <c r="S28" s="3">
        <v>0</v>
      </c>
      <c r="T28" t="str">
        <f>VLOOKUP(S28,'LibSets constants'!$A$2:$B$16,2,FALSE)</f>
        <v>Included in base game</v>
      </c>
      <c r="U28" s="3" t="str">
        <f>IF(V28&lt;&gt;"",VLOOKUP(V28,'ESO zone constants'!$E$3:$J$1002,6,FALSE),"")</f>
        <v/>
      </c>
      <c r="W28" s="3" t="str">
        <f>IF(X28&lt;&gt;"",VLOOKUP(X28,'ESO zone constants'!$E$3:$J$1002,6,FALSE),"")</f>
        <v/>
      </c>
      <c r="Y28" s="7" t="str">
        <f t="shared" si="0"/>
        <v>[28] = {wayshrines={-1,-1,-1,}, dlcId=0</v>
      </c>
      <c r="Z28" s="7" t="str">
        <f>IF(A28&lt;&gt;"",IF(Q28&lt;&gt;"",CONCATENATE(", zoneIds={",Q28),"")&amp;IF(U28&lt;&gt;"",CONCATENATE(",",U28),"")&amp;IF(W28&lt;&gt;"",CONCATENATE(",",W28),"")&amp;IF(Q28&lt;&gt;"",CONCATENATE("}",""),"")&amp;IF(OR(K28="true",K28="false",K28&lt;&gt;""), CONCATENATE(", veteran=", K28), ""),"")</f>
        <v>, zoneIds={848}, veteran=false</v>
      </c>
      <c r="AA28" s="7" t="str">
        <f>IF(A28&lt;&gt;"",IF(I28="Trial",", isTrial=true",IF(I28="Arena",", isArena=true", IF(I28="Monster",", isMonster=true",""))) &amp; IF(L28="true", CONCATENATE(", multiTrialSet=true"), ""),"")</f>
        <v/>
      </c>
      <c r="AB28" s="7" t="str">
        <f t="shared" si="1"/>
        <v xml:space="preserve"> --Barkskin / Borkenhaut</v>
      </c>
      <c r="AC28" s="7" t="str">
        <f t="shared" si="2"/>
        <v/>
      </c>
    </row>
    <row r="29" spans="1:29" x14ac:dyDescent="0.25">
      <c r="A29" s="17">
        <v>131</v>
      </c>
      <c r="B29" t="s">
        <v>1714</v>
      </c>
      <c r="C29" t="s">
        <v>1716</v>
      </c>
      <c r="D29" t="s">
        <v>1715</v>
      </c>
      <c r="I29" t="str">
        <f t="array" ref="I29">IF(VALUE(P29)&gt;0,"Crafted",IF(OR(EXACT(A29,'LibSets constants'!$G$2:$G$99)),"Monster",IF(OR(EXACT(A29,'LibSets constants'!$I$2:$I$99)),"Trial",IF(OR(EXACT(A29,'LibSets constants'!$K$2:$K$99)),"Arena",IF(OR(EXACT(A29,'LibSets constants'!$M$2:$M$99)),"Overland","")))))</f>
        <v>Overland</v>
      </c>
      <c r="K29" t="s">
        <v>102</v>
      </c>
      <c r="L29" t="s">
        <v>102</v>
      </c>
      <c r="M29">
        <v>-1</v>
      </c>
      <c r="N29">
        <v>-1</v>
      </c>
      <c r="O29">
        <v>-1</v>
      </c>
      <c r="P29">
        <v>0</v>
      </c>
      <c r="Q29" s="3">
        <f>IF(R29&lt;&gt;"",VLOOKUP(R29,'ESO zone constants'!$E$3:$J$1002,6,FALSE),"")</f>
        <v>1080</v>
      </c>
      <c r="R29" s="3" t="s">
        <v>64</v>
      </c>
      <c r="S29" s="3">
        <v>0</v>
      </c>
      <c r="T29" t="str">
        <f>VLOOKUP(S29,'LibSets constants'!$A$2:$B$16,2,FALSE)</f>
        <v>Included in base game</v>
      </c>
      <c r="U29" s="3" t="str">
        <f>IF(V29&lt;&gt;"",VLOOKUP(V29,'ESO zone constants'!$E$3:$J$1002,6,FALSE),"")</f>
        <v/>
      </c>
      <c r="W29" s="3" t="str">
        <f>IF(X29&lt;&gt;"",VLOOKUP(X29,'ESO zone constants'!$E$3:$J$1002,6,FALSE),"")</f>
        <v/>
      </c>
      <c r="Y29" s="7" t="str">
        <f t="shared" si="0"/>
        <v>[131] = {wayshrines={-1,-1,-1,}, dlcId=0</v>
      </c>
      <c r="Z29" s="7" t="str">
        <f>IF(A29&lt;&gt;"",IF(Q29&lt;&gt;"",CONCATENATE(", zoneIds={",Q29),"")&amp;IF(U29&lt;&gt;"",CONCATENATE(",",U29),"")&amp;IF(W29&lt;&gt;"",CONCATENATE(",",W29),"")&amp;IF(Q29&lt;&gt;"",CONCATENATE("}",""),"")&amp;IF(OR(K29="true",K29="false",K29&lt;&gt;""), CONCATENATE(", veteran=", K29), ""),"")</f>
        <v>, zoneIds={1080}, veteran=false</v>
      </c>
      <c r="AA29" s="7" t="str">
        <f>IF(A29&lt;&gt;"",IF(I29="Trial",", isTrial=true",IF(I29="Arena",", isArena=true", IF(I29="Monster",", isMonster=true",""))) &amp; IF(L29="true", CONCATENATE(", multiTrialSet=true"), ""),"")</f>
        <v/>
      </c>
      <c r="AB29" s="7" t="str">
        <f t="shared" si="1"/>
        <v xml:space="preserve"> --Bastion of the Heartland / Bastion des Herzlandes</v>
      </c>
      <c r="AC29" s="7" t="str">
        <f t="shared" si="2"/>
        <v/>
      </c>
    </row>
    <row r="30" spans="1:29" x14ac:dyDescent="0.25">
      <c r="A30" s="17">
        <v>422</v>
      </c>
      <c r="B30" t="s">
        <v>2416</v>
      </c>
      <c r="C30" t="s">
        <v>2418</v>
      </c>
      <c r="D30" t="s">
        <v>2417</v>
      </c>
      <c r="I30" t="str">
        <f t="array" ref="I30">IF(VALUE(P30)&gt;0,"Crafted",IF(OR(EXACT(A30,'LibSets constants'!$G$2:$G$99)),"Monster",IF(OR(EXACT(A30,'LibSets constants'!$I$2:$I$99)),"Trial",IF(OR(EXACT(A30,'LibSets constants'!$K$2:$K$99)),"Arena",IF(OR(EXACT(A30,'LibSets constants'!$M$2:$M$99)),"Overland","")))))</f>
        <v/>
      </c>
      <c r="K30" t="s">
        <v>102</v>
      </c>
      <c r="L30" t="s">
        <v>102</v>
      </c>
      <c r="M30">
        <v>-1</v>
      </c>
      <c r="N30">
        <v>-1</v>
      </c>
      <c r="O30">
        <v>-1</v>
      </c>
      <c r="P30">
        <v>0</v>
      </c>
      <c r="Q30" s="3" t="str">
        <f>IF(R30&lt;&gt;"",VLOOKUP(R30,'ESO zone constants'!$E$3:$J$1002,6,FALSE),"")</f>
        <v/>
      </c>
      <c r="S30" s="3">
        <v>0</v>
      </c>
      <c r="T30" t="str">
        <f>VLOOKUP(S30,'LibSets constants'!$A$2:$B$16,2,FALSE)</f>
        <v>Included in base game</v>
      </c>
      <c r="U30" s="3" t="str">
        <f>IF(V30&lt;&gt;"",VLOOKUP(V30,'ESO zone constants'!$E$3:$J$1002,6,FALSE),"")</f>
        <v/>
      </c>
      <c r="W30" s="3" t="str">
        <f>IF(X30&lt;&gt;"",VLOOKUP(X30,'ESO zone constants'!$E$3:$J$1002,6,FALSE),"")</f>
        <v/>
      </c>
      <c r="Y30" s="7" t="str">
        <f t="shared" si="0"/>
        <v>[422] = {wayshrines={-1,-1,-1,}, dlcId=0</v>
      </c>
      <c r="Z30" s="7" t="str">
        <f>IF(A30&lt;&gt;"",IF(Q30&lt;&gt;"",CONCATENATE(", zoneIds={",Q30),"")&amp;IF(U30&lt;&gt;"",CONCATENATE(",",U30),"")&amp;IF(W30&lt;&gt;"",CONCATENATE(",",W30),"")&amp;IF(Q30&lt;&gt;"",CONCATENATE("}",""),"")&amp;IF(OR(K30="true",K30="false",K30&lt;&gt;""), CONCATENATE(", veteran=", K30), ""),"")</f>
        <v>, veteran=false</v>
      </c>
      <c r="AA30" s="7" t="str">
        <f>IF(A30&lt;&gt;"",IF(I30="Trial",", isTrial=true",IF(I30="Arena",", isArena=true", IF(I30="Monster",", isMonster=true",""))) &amp; IF(L30="true", CONCATENATE(", multiTrialSet=true"), ""),"")</f>
        <v/>
      </c>
      <c r="AB30" s="7" t="str">
        <f t="shared" si="1"/>
        <v xml:space="preserve"> --Battalion Defender / Bataillonsverteidiger</v>
      </c>
      <c r="AC30" s="7" t="str">
        <f t="shared" si="2"/>
        <v/>
      </c>
    </row>
    <row r="31" spans="1:29" x14ac:dyDescent="0.25">
      <c r="A31" s="17">
        <v>419</v>
      </c>
      <c r="B31" t="s">
        <v>2407</v>
      </c>
      <c r="C31" t="s">
        <v>2409</v>
      </c>
      <c r="D31" t="s">
        <v>2408</v>
      </c>
      <c r="I31" t="str">
        <f t="array" ref="I31">IF(VALUE(P31)&gt;0,"Crafted",IF(OR(EXACT(A31,'LibSets constants'!$G$2:$G$99)),"Monster",IF(OR(EXACT(A31,'LibSets constants'!$I$2:$I$99)),"Trial",IF(OR(EXACT(A31,'LibSets constants'!$K$2:$K$99)),"Arena",IF(OR(EXACT(A31,'LibSets constants'!$M$2:$M$99)),"Overland","")))))</f>
        <v/>
      </c>
      <c r="K31" t="s">
        <v>102</v>
      </c>
      <c r="L31" t="s">
        <v>102</v>
      </c>
      <c r="M31">
        <v>-1</v>
      </c>
      <c r="N31">
        <v>-1</v>
      </c>
      <c r="O31">
        <v>-1</v>
      </c>
      <c r="P31">
        <v>0</v>
      </c>
      <c r="Q31" s="3" t="str">
        <f>IF(R31&lt;&gt;"",VLOOKUP(R31,'ESO zone constants'!$E$3:$J$1002,6,FALSE),"")</f>
        <v/>
      </c>
      <c r="S31" s="3">
        <v>0</v>
      </c>
      <c r="T31" t="str">
        <f>VLOOKUP(S31,'LibSets constants'!$A$2:$B$16,2,FALSE)</f>
        <v>Included in base game</v>
      </c>
      <c r="U31" s="3" t="str">
        <f>IF(V31&lt;&gt;"",VLOOKUP(V31,'ESO zone constants'!$E$3:$J$1002,6,FALSE),"")</f>
        <v/>
      </c>
      <c r="W31" s="3" t="str">
        <f>IF(X31&lt;&gt;"",VLOOKUP(X31,'ESO zone constants'!$E$3:$J$1002,6,FALSE),"")</f>
        <v/>
      </c>
      <c r="Y31" s="7" t="str">
        <f t="shared" si="0"/>
        <v>[419] = {wayshrines={-1,-1,-1,}, dlcId=0</v>
      </c>
      <c r="Z31" s="7" t="str">
        <f>IF(A31&lt;&gt;"",IF(Q31&lt;&gt;"",CONCATENATE(", zoneIds={",Q31),"")&amp;IF(U31&lt;&gt;"",CONCATENATE(",",U31),"")&amp;IF(W31&lt;&gt;"",CONCATENATE(",",W31),"")&amp;IF(Q31&lt;&gt;"",CONCATENATE("}",""),"")&amp;IF(OR(K31="true",K31="false",K31&lt;&gt;""), CONCATENATE(", veteran=", K31), ""),"")</f>
        <v>, veteran=false</v>
      </c>
      <c r="AA31" s="7" t="str">
        <f>IF(A31&lt;&gt;"",IF(I31="Trial",", isTrial=true",IF(I31="Arena",", isArena=true", IF(I31="Monster",", isMonster=true",""))) &amp; IF(L31="true", CONCATENATE(", multiTrialSet=true"), ""),"")</f>
        <v/>
      </c>
      <c r="AB31" s="7" t="str">
        <f t="shared" si="1"/>
        <v xml:space="preserve"> --Battlefield Acrobat / Schlachtfeldakrobat</v>
      </c>
      <c r="AC31" s="7" t="str">
        <f t="shared" si="2"/>
        <v/>
      </c>
    </row>
    <row r="32" spans="1:29" x14ac:dyDescent="0.25">
      <c r="A32" s="17">
        <v>52</v>
      </c>
      <c r="B32" t="s">
        <v>1481</v>
      </c>
      <c r="C32" t="s">
        <v>1483</v>
      </c>
      <c r="D32" t="s">
        <v>1482</v>
      </c>
      <c r="I32" t="str">
        <f t="array" ref="I32">IF(VALUE(P32)&gt;0,"Crafted",IF(OR(EXACT(A32,'LibSets constants'!$G$2:$G$99)),"Monster",IF(OR(EXACT(A32,'LibSets constants'!$I$2:$I$99)),"Trial",IF(OR(EXACT(A32,'LibSets constants'!$K$2:$K$99)),"Arena",IF(OR(EXACT(A32,'LibSets constants'!$M$2:$M$99)),"Overland","")))))</f>
        <v>Overland</v>
      </c>
      <c r="K32" t="s">
        <v>102</v>
      </c>
      <c r="L32" t="s">
        <v>102</v>
      </c>
      <c r="M32">
        <v>-1</v>
      </c>
      <c r="N32">
        <v>-1</v>
      </c>
      <c r="O32">
        <v>-1</v>
      </c>
      <c r="P32">
        <v>0</v>
      </c>
      <c r="Q32" s="3" t="str">
        <f>IF(R32&lt;&gt;"",VLOOKUP(R32,'ESO zone constants'!$E$3:$J$1002,6,FALSE),"")</f>
        <v/>
      </c>
      <c r="S32" s="3">
        <v>0</v>
      </c>
      <c r="T32" t="str">
        <f>VLOOKUP(S32,'LibSets constants'!$A$2:$B$16,2,FALSE)</f>
        <v>Included in base game</v>
      </c>
      <c r="U32" s="3" t="str">
        <f>IF(V32&lt;&gt;"",VLOOKUP(V32,'ESO zone constants'!$E$3:$J$1002,6,FALSE),"")</f>
        <v/>
      </c>
      <c r="W32" s="3" t="str">
        <f>IF(X32&lt;&gt;"",VLOOKUP(X32,'ESO zone constants'!$E$3:$J$1002,6,FALSE),"")</f>
        <v/>
      </c>
      <c r="Y32" s="7" t="str">
        <f t="shared" si="0"/>
        <v>[52] = {wayshrines={-1,-1,-1,}, dlcId=0</v>
      </c>
      <c r="Z32" s="7" t="str">
        <f>IF(A32&lt;&gt;"",IF(Q32&lt;&gt;"",CONCATENATE(", zoneIds={",Q32),"")&amp;IF(U32&lt;&gt;"",CONCATENATE(",",U32),"")&amp;IF(W32&lt;&gt;"",CONCATENATE(",",W32),"")&amp;IF(Q32&lt;&gt;"",CONCATENATE("}",""),"")&amp;IF(OR(K32="true",K32="false",K32&lt;&gt;""), CONCATENATE(", veteran=", K32), ""),"")</f>
        <v>, veteran=false</v>
      </c>
      <c r="AA32" s="7" t="str">
        <f>IF(A32&lt;&gt;"",IF(I32="Trial",", isTrial=true",IF(I32="Arena",", isArena=true", IF(I32="Monster",", isMonster=true",""))) &amp; IF(L32="true", CONCATENATE(", multiTrialSet=true"), ""),"")</f>
        <v/>
      </c>
      <c r="AB32" s="7" t="str">
        <f t="shared" si="1"/>
        <v xml:space="preserve"> --Beckoning Steel / Klingender Stahl</v>
      </c>
      <c r="AC32" s="7" t="str">
        <f t="shared" si="2"/>
        <v/>
      </c>
    </row>
    <row r="33" spans="1:29" x14ac:dyDescent="0.25">
      <c r="A33" s="17">
        <v>288</v>
      </c>
      <c r="B33" t="s">
        <v>2059</v>
      </c>
      <c r="C33" t="s">
        <v>2061</v>
      </c>
      <c r="D33" t="s">
        <v>2060</v>
      </c>
      <c r="I33" t="str">
        <f t="array" ref="I33">IF(VALUE(P33)&gt;0,"Crafted",IF(OR(EXACT(A33,'LibSets constants'!$G$2:$G$99)),"Monster",IF(OR(EXACT(A33,'LibSets constants'!$I$2:$I$99)),"Trial",IF(OR(EXACT(A33,'LibSets constants'!$K$2:$K$99)),"Arena",IF(OR(EXACT(A33,'LibSets constants'!$M$2:$M$99)),"Overland","")))))</f>
        <v/>
      </c>
      <c r="K33" t="s">
        <v>102</v>
      </c>
      <c r="L33" t="s">
        <v>102</v>
      </c>
      <c r="M33">
        <v>-1</v>
      </c>
      <c r="N33">
        <v>-1</v>
      </c>
      <c r="O33">
        <v>-1</v>
      </c>
      <c r="P33">
        <v>0</v>
      </c>
      <c r="Q33" s="3" t="str">
        <f>IF(R33&lt;&gt;"",VLOOKUP(R33,'ESO zone constants'!$E$3:$J$1002,6,FALSE),"")</f>
        <v/>
      </c>
      <c r="S33" s="3">
        <v>0</v>
      </c>
      <c r="T33" t="str">
        <f>VLOOKUP(S33,'LibSets constants'!$A$2:$B$16,2,FALSE)</f>
        <v>Included in base game</v>
      </c>
      <c r="U33" s="3" t="str">
        <f>IF(V33&lt;&gt;"",VLOOKUP(V33,'ESO zone constants'!$E$3:$J$1002,6,FALSE),"")</f>
        <v/>
      </c>
      <c r="W33" s="3" t="str">
        <f>IF(X33&lt;&gt;"",VLOOKUP(X33,'ESO zone constants'!$E$3:$J$1002,6,FALSE),"")</f>
        <v/>
      </c>
      <c r="Y33" s="7" t="str">
        <f t="shared" si="0"/>
        <v>[288] = {wayshrines={-1,-1,-1,}, dlcId=0</v>
      </c>
      <c r="Z33" s="7" t="str">
        <f>IF(A33&lt;&gt;"",IF(Q33&lt;&gt;"",CONCATENATE(", zoneIds={",Q33),"")&amp;IF(U33&lt;&gt;"",CONCATENATE(",",U33),"")&amp;IF(W33&lt;&gt;"",CONCATENATE(",",W33),"")&amp;IF(Q33&lt;&gt;"",CONCATENATE("}",""),"")&amp;IF(OR(K33="true",K33="false",K33&lt;&gt;""), CONCATENATE(", veteran=", K33), ""),"")</f>
        <v>, veteran=false</v>
      </c>
      <c r="AA33" s="7" t="str">
        <f>IF(A33&lt;&gt;"",IF(I33="Trial",", isTrial=true",IF(I33="Arena",", isArena=true", IF(I33="Monster",", isMonster=true",""))) &amp; IF(L33="true", CONCATENATE(", multiTrialSet=true"), ""),"")</f>
        <v/>
      </c>
      <c r="AB33" s="7" t="str">
        <f t="shared" si="1"/>
        <v xml:space="preserve"> --Beekeeper's Gear / Werkzeug des Bienenhüters</v>
      </c>
      <c r="AC33" s="7" t="str">
        <f t="shared" si="2"/>
        <v/>
      </c>
    </row>
    <row r="34" spans="1:29" x14ac:dyDescent="0.25">
      <c r="A34" s="17">
        <v>137</v>
      </c>
      <c r="B34" t="s">
        <v>1732</v>
      </c>
      <c r="C34" t="s">
        <v>1734</v>
      </c>
      <c r="D34" t="s">
        <v>1733</v>
      </c>
      <c r="I34" t="str">
        <f t="array" ref="I34">IF(VALUE(P34)&gt;0,"Crafted",IF(OR(EXACT(A34,'LibSets constants'!$G$2:$G$99)),"Monster",IF(OR(EXACT(A34,'LibSets constants'!$I$2:$I$99)),"Trial",IF(OR(EXACT(A34,'LibSets constants'!$K$2:$K$99)),"Arena",IF(OR(EXACT(A34,'LibSets constants'!$M$2:$M$99)),"Overland","")))))</f>
        <v/>
      </c>
      <c r="K34" t="s">
        <v>102</v>
      </c>
      <c r="L34" t="s">
        <v>102</v>
      </c>
      <c r="M34">
        <v>-1</v>
      </c>
      <c r="N34">
        <v>-1</v>
      </c>
      <c r="O34">
        <v>-1</v>
      </c>
      <c r="P34">
        <v>0</v>
      </c>
      <c r="Q34" s="3" t="str">
        <f>IF(R34&lt;&gt;"",VLOOKUP(R34,'ESO zone constants'!$E$3:$J$1002,6,FALSE),"")</f>
        <v/>
      </c>
      <c r="S34" s="3">
        <v>0</v>
      </c>
      <c r="T34" t="str">
        <f>VLOOKUP(S34,'LibSets constants'!$A$2:$B$16,2,FALSE)</f>
        <v>Included in base game</v>
      </c>
      <c r="U34" s="3" t="str">
        <f>IF(V34&lt;&gt;"",VLOOKUP(V34,'ESO zone constants'!$E$3:$J$1002,6,FALSE),"")</f>
        <v/>
      </c>
      <c r="W34" s="3" t="str">
        <f>IF(X34&lt;&gt;"",VLOOKUP(X34,'ESO zone constants'!$E$3:$J$1002,6,FALSE),"")</f>
        <v/>
      </c>
      <c r="Y34" s="7" t="str">
        <f t="shared" si="0"/>
        <v>[137] = {wayshrines={-1,-1,-1,}, dlcId=0</v>
      </c>
      <c r="Z34" s="7" t="str">
        <f>IF(A34&lt;&gt;"",IF(Q34&lt;&gt;"",CONCATENATE(", zoneIds={",Q34),"")&amp;IF(U34&lt;&gt;"",CONCATENATE(",",U34),"")&amp;IF(W34&lt;&gt;"",CONCATENATE(",",W34),"")&amp;IF(Q34&lt;&gt;"",CONCATENATE("}",""),"")&amp;IF(OR(K34="true",K34="false",K34&lt;&gt;""), CONCATENATE(", veteran=", K34), ""),"")</f>
        <v>, veteran=false</v>
      </c>
      <c r="AA34" s="7" t="str">
        <f>IF(A34&lt;&gt;"",IF(I34="Trial",", isTrial=true",IF(I34="Arena",", isArena=true", IF(I34="Monster",", isMonster=true",""))) &amp; IF(L34="true", CONCATENATE(", multiTrialSet=true"), ""),"")</f>
        <v/>
      </c>
      <c r="AB34" s="7" t="str">
        <f t="shared" si="1"/>
        <v xml:space="preserve"> --Berserking Warrior / Tobender Krieger</v>
      </c>
      <c r="AC34" s="7" t="str">
        <f t="shared" si="2"/>
        <v/>
      </c>
    </row>
    <row r="35" spans="1:29" x14ac:dyDescent="0.25">
      <c r="A35" s="17">
        <v>179</v>
      </c>
      <c r="B35" t="s">
        <v>1822</v>
      </c>
      <c r="C35" t="s">
        <v>1824</v>
      </c>
      <c r="D35" t="s">
        <v>1823</v>
      </c>
      <c r="I35" t="str">
        <f t="array" ref="I35">IF(VALUE(P35)&gt;0,"Crafted",IF(OR(EXACT(A35,'LibSets constants'!$G$2:$G$99)),"Monster",IF(OR(EXACT(A35,'LibSets constants'!$I$2:$I$99)),"Trial",IF(OR(EXACT(A35,'LibSets constants'!$K$2:$K$99)),"Arena",IF(OR(EXACT(A35,'LibSets constants'!$M$2:$M$99)),"Overland","")))))</f>
        <v>Overland</v>
      </c>
      <c r="K35" t="s">
        <v>102</v>
      </c>
      <c r="L35" t="s">
        <v>102</v>
      </c>
      <c r="M35">
        <v>-1</v>
      </c>
      <c r="N35">
        <v>-1</v>
      </c>
      <c r="O35">
        <v>-1</v>
      </c>
      <c r="P35">
        <v>0</v>
      </c>
      <c r="Q35" s="3">
        <f>IF(R35&lt;&gt;"",VLOOKUP(R35,'ESO zone constants'!$E$3:$J$1002,6,FALSE),"")</f>
        <v>144</v>
      </c>
      <c r="R35" s="3" t="s">
        <v>66</v>
      </c>
      <c r="S35" s="3">
        <v>0</v>
      </c>
      <c r="T35" t="str">
        <f>VLOOKUP(S35,'LibSets constants'!$A$2:$B$16,2,FALSE)</f>
        <v>Included in base game</v>
      </c>
      <c r="U35" s="3" t="str">
        <f>IF(V35&lt;&gt;"",VLOOKUP(V35,'ESO zone constants'!$E$3:$J$1002,6,FALSE),"")</f>
        <v/>
      </c>
      <c r="W35" s="3" t="str">
        <f>IF(X35&lt;&gt;"",VLOOKUP(X35,'ESO zone constants'!$E$3:$J$1002,6,FALSE),"")</f>
        <v/>
      </c>
      <c r="Y35" s="7" t="str">
        <f t="shared" si="0"/>
        <v>[179] = {wayshrines={-1,-1,-1,}, dlcId=0</v>
      </c>
      <c r="Z35" s="7" t="str">
        <f>IF(A35&lt;&gt;"",IF(Q35&lt;&gt;"",CONCATENATE(", zoneIds={",Q35),"")&amp;IF(U35&lt;&gt;"",CONCATENATE(",",U35),"")&amp;IF(W35&lt;&gt;"",CONCATENATE(",",W35),"")&amp;IF(Q35&lt;&gt;"",CONCATENATE("}",""),"")&amp;IF(OR(K35="true",K35="false",K35&lt;&gt;""), CONCATENATE(", veteran=", K35), ""),"")</f>
        <v>, zoneIds={144}, veteran=false</v>
      </c>
      <c r="AA35" s="7" t="str">
        <f>IF(A35&lt;&gt;"",IF(I35="Trial",", isTrial=true",IF(I35="Arena",", isArena=true", IF(I35="Monster",", isMonster=true",""))) &amp; IF(L35="true", CONCATENATE(", multiTrialSet=true"), ""),"")</f>
        <v/>
      </c>
      <c r="AB35" s="7" t="str">
        <f t="shared" si="1"/>
        <v xml:space="preserve"> --Black Rose / Schwarze Rose</v>
      </c>
      <c r="AC35" s="7" t="str">
        <f t="shared" si="2"/>
        <v/>
      </c>
    </row>
    <row r="36" spans="1:29" x14ac:dyDescent="0.25">
      <c r="A36" s="17">
        <v>128</v>
      </c>
      <c r="B36" t="s">
        <v>1705</v>
      </c>
      <c r="C36" t="s">
        <v>1707</v>
      </c>
      <c r="D36" t="s">
        <v>1706</v>
      </c>
      <c r="I36" t="str">
        <f t="array" ref="I36">IF(VALUE(P36)&gt;0,"Crafted",IF(OR(EXACT(A36,'LibSets constants'!$G$2:$G$99)),"Monster",IF(OR(EXACT(A36,'LibSets constants'!$I$2:$I$99)),"Trial",IF(OR(EXACT(A36,'LibSets constants'!$K$2:$K$99)),"Arena",IF(OR(EXACT(A36,'LibSets constants'!$M$2:$M$99)),"Overland","")))))</f>
        <v>Overland</v>
      </c>
      <c r="K36" t="s">
        <v>102</v>
      </c>
      <c r="L36" t="s">
        <v>102</v>
      </c>
      <c r="M36">
        <v>-1</v>
      </c>
      <c r="N36">
        <v>-1</v>
      </c>
      <c r="O36">
        <v>-1</v>
      </c>
      <c r="P36">
        <v>0</v>
      </c>
      <c r="Q36" s="3" t="str">
        <f>IF(R36&lt;&gt;"",VLOOKUP(R36,'ESO zone constants'!$E$3:$J$1002,6,FALSE),"")</f>
        <v/>
      </c>
      <c r="S36" s="3">
        <v>0</v>
      </c>
      <c r="T36" t="str">
        <f>VLOOKUP(S36,'LibSets constants'!$A$2:$B$16,2,FALSE)</f>
        <v>Included in base game</v>
      </c>
      <c r="U36" s="3" t="str">
        <f>IF(V36&lt;&gt;"",VLOOKUP(V36,'ESO zone constants'!$E$3:$J$1002,6,FALSE),"")</f>
        <v/>
      </c>
      <c r="W36" s="3" t="str">
        <f>IF(X36&lt;&gt;"",VLOOKUP(X36,'ESO zone constants'!$E$3:$J$1002,6,FALSE),"")</f>
        <v/>
      </c>
      <c r="Y36" s="7" t="str">
        <f t="shared" si="0"/>
        <v>[128] = {wayshrines={-1,-1,-1,}, dlcId=0</v>
      </c>
      <c r="Z36" s="7" t="str">
        <f>IF(A36&lt;&gt;"",IF(Q36&lt;&gt;"",CONCATENATE(", zoneIds={",Q36),"")&amp;IF(U36&lt;&gt;"",CONCATENATE(",",U36),"")&amp;IF(W36&lt;&gt;"",CONCATENATE(",",W36),"")&amp;IF(Q36&lt;&gt;"",CONCATENATE("}",""),"")&amp;IF(OR(K36="true",K36="false",K36&lt;&gt;""), CONCATENATE(", veteran=", K36), ""),"")</f>
        <v>, veteran=false</v>
      </c>
      <c r="AA36" s="7" t="str">
        <f>IF(A36&lt;&gt;"",IF(I36="Trial",", isTrial=true",IF(I36="Arena",", isArena=true", IF(I36="Monster",", isMonster=true",""))) &amp; IF(L36="true", CONCATENATE(", multiTrialSet=true"), ""),"")</f>
        <v/>
      </c>
      <c r="AB36" s="7" t="str">
        <f t="shared" si="1"/>
        <v xml:space="preserve"> --Blessing of the Potentates / Segen des Potentaten</v>
      </c>
      <c r="AC36" s="7" t="str">
        <f t="shared" si="2"/>
        <v/>
      </c>
    </row>
    <row r="37" spans="1:29" x14ac:dyDescent="0.25">
      <c r="A37" s="17">
        <v>400</v>
      </c>
      <c r="B37" t="s">
        <v>2350</v>
      </c>
      <c r="C37" t="s">
        <v>2352</v>
      </c>
      <c r="D37" t="s">
        <v>2351</v>
      </c>
      <c r="I37" t="str">
        <f t="array" ref="I37">IF(VALUE(P37)&gt;0,"Crafted",IF(OR(EXACT(A37,'LibSets constants'!$G$2:$G$99)),"Monster",IF(OR(EXACT(A37,'LibSets constants'!$I$2:$I$99)),"Trial",IF(OR(EXACT(A37,'LibSets constants'!$K$2:$K$99)),"Arena",IF(OR(EXACT(A37,'LibSets constants'!$M$2:$M$99)),"Overland","")))))</f>
        <v/>
      </c>
      <c r="K37" t="s">
        <v>102</v>
      </c>
      <c r="L37" t="s">
        <v>102</v>
      </c>
      <c r="M37">
        <v>-1</v>
      </c>
      <c r="N37">
        <v>-1</v>
      </c>
      <c r="O37">
        <v>-1</v>
      </c>
      <c r="P37">
        <v>0</v>
      </c>
      <c r="Q37" s="3" t="str">
        <f>IF(R37&lt;&gt;"",VLOOKUP(R37,'ESO zone constants'!$E$3:$J$1002,6,FALSE),"")</f>
        <v/>
      </c>
      <c r="S37" s="3">
        <v>0</v>
      </c>
      <c r="T37" t="str">
        <f>VLOOKUP(S37,'LibSets constants'!$A$2:$B$16,2,FALSE)</f>
        <v>Included in base game</v>
      </c>
      <c r="U37" s="3" t="str">
        <f>IF(V37&lt;&gt;"",VLOOKUP(V37,'ESO zone constants'!$E$3:$J$1002,6,FALSE),"")</f>
        <v/>
      </c>
      <c r="W37" s="3" t="str">
        <f>IF(X37&lt;&gt;"",VLOOKUP(X37,'ESO zone constants'!$E$3:$J$1002,6,FALSE),"")</f>
        <v/>
      </c>
      <c r="Y37" s="7" t="str">
        <f t="shared" si="0"/>
        <v>[400] = {wayshrines={-1,-1,-1,}, dlcId=0</v>
      </c>
      <c r="Z37" s="7" t="str">
        <f>IF(A37&lt;&gt;"",IF(Q37&lt;&gt;"",CONCATENATE(", zoneIds={",Q37),"")&amp;IF(U37&lt;&gt;"",CONCATENATE(",",U37),"")&amp;IF(W37&lt;&gt;"",CONCATENATE(",",W37),"")&amp;IF(Q37&lt;&gt;"",CONCATENATE("}",""),"")&amp;IF(OR(K37="true",K37="false",K37&lt;&gt;""), CONCATENATE(", veteran=", K37), ""),"")</f>
        <v>, veteran=false</v>
      </c>
      <c r="AA37" s="7" t="str">
        <f>IF(A37&lt;&gt;"",IF(I37="Trial",", isTrial=true",IF(I37="Arena",", isArena=true", IF(I37="Monster",", isMonster=true",""))) &amp; IF(L37="true", CONCATENATE(", multiTrialSet=true"), ""),"")</f>
        <v/>
      </c>
      <c r="AB37" s="7" t="str">
        <f t="shared" si="1"/>
        <v xml:space="preserve"> --Blood Moon / Blutmond</v>
      </c>
      <c r="AC37" s="7" t="str">
        <f t="shared" si="2"/>
        <v/>
      </c>
    </row>
    <row r="38" spans="1:29" x14ac:dyDescent="0.25">
      <c r="A38" s="17">
        <v>163</v>
      </c>
      <c r="B38" t="s">
        <v>1791</v>
      </c>
      <c r="C38" t="s">
        <v>1</v>
      </c>
      <c r="D38" t="s">
        <v>1792</v>
      </c>
      <c r="I38" t="str">
        <f t="array" ref="I38">IF(VALUE(P38)&gt;0,"Crafted",IF(OR(EXACT(A38,'LibSets constants'!$G$2:$G$99)),"Monster",IF(OR(EXACT(A38,'LibSets constants'!$I$2:$I$99)),"Trial",IF(OR(EXACT(A38,'LibSets constants'!$K$2:$K$99)),"Arena",IF(OR(EXACT(A38,'LibSets constants'!$M$2:$M$99)),"Overland","")))))</f>
        <v>Monster</v>
      </c>
      <c r="J38">
        <v>2</v>
      </c>
      <c r="K38" t="s">
        <v>2475</v>
      </c>
      <c r="L38" t="s">
        <v>102</v>
      </c>
      <c r="M38">
        <v>-1</v>
      </c>
      <c r="N38">
        <v>-1</v>
      </c>
      <c r="O38">
        <v>-1</v>
      </c>
      <c r="P38">
        <v>0</v>
      </c>
      <c r="Q38" s="3" t="str">
        <f>IF(R38&lt;&gt;"",VLOOKUP(R38,'ESO zone constants'!$E$3:$J$1002,6,FALSE),"")</f>
        <v/>
      </c>
      <c r="S38" s="3">
        <v>0</v>
      </c>
      <c r="T38" t="str">
        <f>VLOOKUP(S38,'LibSets constants'!$A$2:$B$16,2,FALSE)</f>
        <v>Included in base game</v>
      </c>
      <c r="U38" s="3" t="str">
        <f>IF(V38&lt;&gt;"",VLOOKUP(V38,'ESO zone constants'!$E$3:$J$1002,6,FALSE),"")</f>
        <v/>
      </c>
      <c r="W38" s="3" t="str">
        <f>IF(X38&lt;&gt;"",VLOOKUP(X38,'ESO zone constants'!$E$3:$J$1002,6,FALSE),"")</f>
        <v/>
      </c>
      <c r="Y38" s="7" t="str">
        <f t="shared" si="0"/>
        <v>[163] = {wayshrines={-1,-1,-1,}, dlcId=0</v>
      </c>
      <c r="Z38" s="7" t="str">
        <f>IF(A38&lt;&gt;"",IF(Q38&lt;&gt;"",CONCATENATE(", zoneIds={",Q38),"")&amp;IF(U38&lt;&gt;"",CONCATENATE(",",U38),"")&amp;IF(W38&lt;&gt;"",CONCATENATE(",",W38),"")&amp;IF(Q38&lt;&gt;"",CONCATENATE("}",""),"")&amp;IF(OR(K38="true",K38="false",K38&lt;&gt;""), CONCATENATE(", veteran=", K38), ""),"")</f>
        <v>, veteran={EQUIP_TYPE_HEAD=true, EQUIP_TYPE_SHOULDERS=false}</v>
      </c>
      <c r="AA38" s="7" t="str">
        <f>IF(A38&lt;&gt;"",IF(I38="Trial",", isTrial=true",IF(I38="Arena",", isArena=true", IF(I38="Monster",", isMonster=true",""))) &amp; IF(L38="true", CONCATENATE(", multiTrialSet=true"), ""),"")</f>
        <v>, isMonster=true</v>
      </c>
      <c r="AB38" s="7" t="str">
        <f t="shared" si="1"/>
        <v xml:space="preserve"> --Blood Spawn / Blutbrut</v>
      </c>
      <c r="AC38" s="7" t="str">
        <f t="shared" si="2"/>
        <v/>
      </c>
    </row>
    <row r="39" spans="1:29" x14ac:dyDescent="0.25">
      <c r="A39" s="17">
        <v>339</v>
      </c>
      <c r="B39" t="s">
        <v>2202</v>
      </c>
      <c r="C39" t="s">
        <v>2204</v>
      </c>
      <c r="D39" t="s">
        <v>2203</v>
      </c>
      <c r="I39" t="str">
        <f t="array" ref="I39">IF(VALUE(P39)&gt;0,"Crafted",IF(OR(EXACT(A39,'LibSets constants'!$G$2:$G$99)),"Monster",IF(OR(EXACT(A39,'LibSets constants'!$I$2:$I$99)),"Trial",IF(OR(EXACT(A39,'LibSets constants'!$K$2:$K$99)),"Arena",IF(OR(EXACT(A39,'LibSets constants'!$M$2:$M$99)),"Overland","")))))</f>
        <v/>
      </c>
      <c r="K39" t="s">
        <v>102</v>
      </c>
      <c r="L39" t="s">
        <v>102</v>
      </c>
      <c r="M39">
        <v>-1</v>
      </c>
      <c r="N39">
        <v>-1</v>
      </c>
      <c r="O39">
        <v>-1</v>
      </c>
      <c r="P39">
        <v>0</v>
      </c>
      <c r="Q39" s="3" t="str">
        <f>IF(R39&lt;&gt;"",VLOOKUP(R39,'ESO zone constants'!$E$3:$J$1002,6,FALSE),"")</f>
        <v/>
      </c>
      <c r="S39" s="3">
        <v>0</v>
      </c>
      <c r="T39" t="str">
        <f>VLOOKUP(S39,'LibSets constants'!$A$2:$B$16,2,FALSE)</f>
        <v>Included in base game</v>
      </c>
      <c r="U39" s="3" t="str">
        <f>IF(V39&lt;&gt;"",VLOOKUP(V39,'ESO zone constants'!$E$3:$J$1002,6,FALSE),"")</f>
        <v/>
      </c>
      <c r="W39" s="3" t="str">
        <f>IF(X39&lt;&gt;"",VLOOKUP(X39,'ESO zone constants'!$E$3:$J$1002,6,FALSE),"")</f>
        <v/>
      </c>
      <c r="Y39" s="7" t="str">
        <f t="shared" si="0"/>
        <v>[339] = {wayshrines={-1,-1,-1,}, dlcId=0</v>
      </c>
      <c r="Z39" s="7" t="str">
        <f>IF(A39&lt;&gt;"",IF(Q39&lt;&gt;"",CONCATENATE(", zoneIds={",Q39),"")&amp;IF(U39&lt;&gt;"",CONCATENATE(",",U39),"")&amp;IF(W39&lt;&gt;"",CONCATENATE(",",W39),"")&amp;IF(Q39&lt;&gt;"",CONCATENATE("}",""),"")&amp;IF(OR(K39="true",K39="false",K39&lt;&gt;""), CONCATENATE(", veteran=", K39), ""),"")</f>
        <v>, veteran=false</v>
      </c>
      <c r="AA39" s="7" t="str">
        <f>IF(A39&lt;&gt;"",IF(I39="Trial",", isTrial=true",IF(I39="Arena",", isArena=true", IF(I39="Monster",", isMonster=true",""))) &amp; IF(L39="true", CONCATENATE(", multiTrialSet=true"), ""),"")</f>
        <v/>
      </c>
      <c r="AB39" s="7" t="str">
        <f t="shared" si="1"/>
        <v xml:space="preserve"> --Blooddrinker / Bluttrinker</v>
      </c>
      <c r="AC39" s="7" t="str">
        <f t="shared" si="2"/>
        <v/>
      </c>
    </row>
    <row r="40" spans="1:29" x14ac:dyDescent="0.25">
      <c r="A40" s="17">
        <v>65</v>
      </c>
      <c r="B40" t="s">
        <v>1520</v>
      </c>
      <c r="C40" t="s">
        <v>1522</v>
      </c>
      <c r="D40" t="s">
        <v>1521</v>
      </c>
      <c r="I40" t="str">
        <f t="array" ref="I40">IF(VALUE(P40)&gt;0,"Crafted",IF(OR(EXACT(A40,'LibSets constants'!$G$2:$G$99)),"Monster",IF(OR(EXACT(A40,'LibSets constants'!$I$2:$I$99)),"Trial",IF(OR(EXACT(A40,'LibSets constants'!$K$2:$K$99)),"Arena",IF(OR(EXACT(A40,'LibSets constants'!$M$2:$M$99)),"Overland","")))))</f>
        <v>Overland</v>
      </c>
      <c r="K40" t="s">
        <v>102</v>
      </c>
      <c r="L40" t="s">
        <v>102</v>
      </c>
      <c r="M40">
        <v>-1</v>
      </c>
      <c r="N40">
        <v>-1</v>
      </c>
      <c r="O40">
        <v>-1</v>
      </c>
      <c r="P40">
        <v>0</v>
      </c>
      <c r="Q40" s="3" t="str">
        <f>IF(R40&lt;&gt;"",VLOOKUP(R40,'ESO zone constants'!$E$3:$J$1002,6,FALSE),"")</f>
        <v/>
      </c>
      <c r="S40" s="3">
        <v>0</v>
      </c>
      <c r="T40" t="str">
        <f>VLOOKUP(S40,'LibSets constants'!$A$2:$B$16,2,FALSE)</f>
        <v>Included in base game</v>
      </c>
      <c r="U40" s="3" t="str">
        <f>IF(V40&lt;&gt;"",VLOOKUP(V40,'ESO zone constants'!$E$3:$J$1002,6,FALSE),"")</f>
        <v/>
      </c>
      <c r="W40" s="3" t="str">
        <f>IF(X40&lt;&gt;"",VLOOKUP(X40,'ESO zone constants'!$E$3:$J$1002,6,FALSE),"")</f>
        <v/>
      </c>
      <c r="Y40" s="7" t="str">
        <f t="shared" si="0"/>
        <v>[65] = {wayshrines={-1,-1,-1,}, dlcId=0</v>
      </c>
      <c r="Z40" s="7" t="str">
        <f>IF(A40&lt;&gt;"",IF(Q40&lt;&gt;"",CONCATENATE(", zoneIds={",Q40),"")&amp;IF(U40&lt;&gt;"",CONCATENATE(",",U40),"")&amp;IF(W40&lt;&gt;"",CONCATENATE(",",W40),"")&amp;IF(Q40&lt;&gt;"",CONCATENATE("}",""),"")&amp;IF(OR(K40="true",K40="false",K40&lt;&gt;""), CONCATENATE(", veteran=", K40), ""),"")</f>
        <v>, veteran=false</v>
      </c>
      <c r="AA40" s="7" t="str">
        <f>IF(A40&lt;&gt;"",IF(I40="Trial",", isTrial=true",IF(I40="Arena",", isArena=true", IF(I40="Monster",", isMonster=true",""))) &amp; IF(L40="true", CONCATENATE(", multiTrialSet=true"), ""),"")</f>
        <v/>
      </c>
      <c r="AB40" s="7" t="str">
        <f t="shared" si="1"/>
        <v xml:space="preserve"> --Bloodthorn's Touch / Spur eines Blutdorns</v>
      </c>
      <c r="AC40" s="7" t="str">
        <f t="shared" si="2"/>
        <v/>
      </c>
    </row>
    <row r="41" spans="1:29" x14ac:dyDescent="0.25">
      <c r="A41" s="17">
        <v>308</v>
      </c>
      <c r="B41" t="s">
        <v>2115</v>
      </c>
      <c r="C41" t="s">
        <v>2117</v>
      </c>
      <c r="D41" t="s">
        <v>2116</v>
      </c>
      <c r="I41" t="str">
        <f t="array" ref="I41">IF(VALUE(P41)&gt;0,"Crafted",IF(OR(EXACT(A41,'LibSets constants'!$G$2:$G$99)),"Monster",IF(OR(EXACT(A41,'LibSets constants'!$I$2:$I$99)),"Trial",IF(OR(EXACT(A41,'LibSets constants'!$K$2:$K$99)),"Arena",IF(OR(EXACT(A41,'LibSets constants'!$M$2:$M$99)),"Overland","")))))</f>
        <v/>
      </c>
      <c r="K41" t="s">
        <v>102</v>
      </c>
      <c r="L41" t="s">
        <v>102</v>
      </c>
      <c r="M41">
        <v>-1</v>
      </c>
      <c r="N41">
        <v>-1</v>
      </c>
      <c r="O41">
        <v>-1</v>
      </c>
      <c r="P41">
        <v>0</v>
      </c>
      <c r="Q41" s="3" t="str">
        <f>IF(R41&lt;&gt;"",VLOOKUP(R41,'ESO zone constants'!$E$3:$J$1002,6,FALSE),"")</f>
        <v/>
      </c>
      <c r="S41" s="3">
        <v>0</v>
      </c>
      <c r="T41" t="str">
        <f>VLOOKUP(S41,'LibSets constants'!$A$2:$B$16,2,FALSE)</f>
        <v>Included in base game</v>
      </c>
      <c r="U41" s="3" t="str">
        <f>IF(V41&lt;&gt;"",VLOOKUP(V41,'ESO zone constants'!$E$3:$J$1002,6,FALSE),"")</f>
        <v/>
      </c>
      <c r="W41" s="3" t="str">
        <f>IF(X41&lt;&gt;"",VLOOKUP(X41,'ESO zone constants'!$E$3:$J$1002,6,FALSE),"")</f>
        <v/>
      </c>
      <c r="Y41" s="7" t="str">
        <f t="shared" si="0"/>
        <v>[308] = {wayshrines={-1,-1,-1,}, dlcId=0</v>
      </c>
      <c r="Z41" s="7" t="str">
        <f>IF(A41&lt;&gt;"",IF(Q41&lt;&gt;"",CONCATENATE(", zoneIds={",Q41),"")&amp;IF(U41&lt;&gt;"",CONCATENATE(",",U41),"")&amp;IF(W41&lt;&gt;"",CONCATENATE(",",W41),"")&amp;IF(Q41&lt;&gt;"",CONCATENATE("}",""),"")&amp;IF(OR(K41="true",K41="false",K41&lt;&gt;""), CONCATENATE(", veteran=", K41), ""),"")</f>
        <v>, veteran=false</v>
      </c>
      <c r="AA41" s="7" t="str">
        <f>IF(A41&lt;&gt;"",IF(I41="Trial",", isTrial=true",IF(I41="Arena",", isArena=true", IF(I41="Monster",", isMonster=true",""))) &amp; IF(L41="true", CONCATENATE(", multiTrialSet=true"), ""),"")</f>
        <v/>
      </c>
      <c r="AB41" s="7" t="str">
        <f t="shared" si="1"/>
        <v xml:space="preserve"> --Bone Pirate's Tatters / Lumpen des Knochenpiraten</v>
      </c>
      <c r="AC41" s="7" t="str">
        <f t="shared" si="2"/>
        <v/>
      </c>
    </row>
    <row r="42" spans="1:29" x14ac:dyDescent="0.25">
      <c r="A42" s="17">
        <v>184</v>
      </c>
      <c r="B42" t="s">
        <v>1831</v>
      </c>
      <c r="C42" t="s">
        <v>1833</v>
      </c>
      <c r="D42" t="s">
        <v>1832</v>
      </c>
      <c r="I42" t="str">
        <f t="array" ref="I42">IF(VALUE(P42)&gt;0,"Crafted",IF(OR(EXACT(A42,'LibSets constants'!$G$2:$G$99)),"Monster",IF(OR(EXACT(A42,'LibSets constants'!$I$2:$I$99)),"Trial",IF(OR(EXACT(A42,'LibSets constants'!$K$2:$K$99)),"Arena",IF(OR(EXACT(A42,'LibSets constants'!$M$2:$M$99)),"Overland","")))))</f>
        <v/>
      </c>
      <c r="K42" t="s">
        <v>102</v>
      </c>
      <c r="L42" t="s">
        <v>102</v>
      </c>
      <c r="M42">
        <v>-1</v>
      </c>
      <c r="N42">
        <v>-1</v>
      </c>
      <c r="O42">
        <v>-1</v>
      </c>
      <c r="P42">
        <v>0</v>
      </c>
      <c r="Q42" s="3">
        <f>IF(R42&lt;&gt;"",VLOOKUP(R42,'ESO zone constants'!$E$3:$J$1002,6,FALSE),"")</f>
        <v>843</v>
      </c>
      <c r="R42" s="3" t="s">
        <v>53</v>
      </c>
      <c r="S42" s="3">
        <v>0</v>
      </c>
      <c r="T42" t="str">
        <f>VLOOKUP(S42,'LibSets constants'!$A$2:$B$16,2,FALSE)</f>
        <v>Included in base game</v>
      </c>
      <c r="U42" s="3" t="str">
        <f>IF(V42&lt;&gt;"",VLOOKUP(V42,'ESO zone constants'!$E$3:$J$1002,6,FALSE),"")</f>
        <v/>
      </c>
      <c r="W42" s="3" t="str">
        <f>IF(X42&lt;&gt;"",VLOOKUP(X42,'ESO zone constants'!$E$3:$J$1002,6,FALSE),"")</f>
        <v/>
      </c>
      <c r="Y42" s="7" t="str">
        <f t="shared" si="0"/>
        <v>[184] = {wayshrines={-1,-1,-1,}, dlcId=0</v>
      </c>
      <c r="Z42" s="7" t="str">
        <f>IF(A42&lt;&gt;"",IF(Q42&lt;&gt;"",CONCATENATE(", zoneIds={",Q42),"")&amp;IF(U42&lt;&gt;"",CONCATENATE(",",U42),"")&amp;IF(W42&lt;&gt;"",CONCATENATE(",",W42),"")&amp;IF(Q42&lt;&gt;"",CONCATENATE("}",""),"")&amp;IF(OR(K42="true",K42="false",K42&lt;&gt;""), CONCATENATE(", veteran=", K42), ""),"")</f>
        <v>, zoneIds={843}, veteran=false</v>
      </c>
      <c r="AA42" s="7" t="str">
        <f>IF(A42&lt;&gt;"",IF(I42="Trial",", isTrial=true",IF(I42="Arena",", isArena=true", IF(I42="Monster",", isMonster=true",""))) &amp; IF(L42="true", CONCATENATE(", multiTrialSet=true"), ""),"")</f>
        <v/>
      </c>
      <c r="AB42" s="7" t="str">
        <f t="shared" si="1"/>
        <v xml:space="preserve"> --Brands of Imperium / Male des Kaiserreichs</v>
      </c>
      <c r="AC42" s="7" t="str">
        <f t="shared" si="2"/>
        <v/>
      </c>
    </row>
    <row r="43" spans="1:29" x14ac:dyDescent="0.25">
      <c r="A43" s="17">
        <v>212</v>
      </c>
      <c r="B43" t="s">
        <v>1896</v>
      </c>
      <c r="C43" t="s">
        <v>1898</v>
      </c>
      <c r="D43" t="s">
        <v>1897</v>
      </c>
      <c r="I43" t="str">
        <f t="array" ref="I43">IF(VALUE(P43)&gt;0,"Crafted",IF(OR(EXACT(A43,'LibSets constants'!$G$2:$G$99)),"Monster",IF(OR(EXACT(A43,'LibSets constants'!$I$2:$I$99)),"Trial",IF(OR(EXACT(A43,'LibSets constants'!$K$2:$K$99)),"Arena",IF(OR(EXACT(A43,'LibSets constants'!$M$2:$M$99)),"Overland","")))))</f>
        <v>Overland</v>
      </c>
      <c r="K43" t="s">
        <v>102</v>
      </c>
      <c r="L43" t="s">
        <v>102</v>
      </c>
      <c r="M43">
        <v>-1</v>
      </c>
      <c r="N43">
        <v>-1</v>
      </c>
      <c r="O43">
        <v>-1</v>
      </c>
      <c r="P43">
        <v>0</v>
      </c>
      <c r="Q43" s="3" t="str">
        <f>IF(R43&lt;&gt;"",VLOOKUP(R43,'ESO zone constants'!$E$3:$J$1002,6,FALSE),"")</f>
        <v/>
      </c>
      <c r="S43" s="3">
        <v>0</v>
      </c>
      <c r="T43" t="str">
        <f>VLOOKUP(S43,'LibSets constants'!$A$2:$B$16,2,FALSE)</f>
        <v>Included in base game</v>
      </c>
      <c r="U43" s="3" t="str">
        <f>IF(V43&lt;&gt;"",VLOOKUP(V43,'ESO zone constants'!$E$3:$J$1002,6,FALSE),"")</f>
        <v/>
      </c>
      <c r="W43" s="3" t="str">
        <f>IF(X43&lt;&gt;"",VLOOKUP(X43,'ESO zone constants'!$E$3:$J$1002,6,FALSE),"")</f>
        <v/>
      </c>
      <c r="Y43" s="7" t="str">
        <f t="shared" si="0"/>
        <v>[212] = {wayshrines={-1,-1,-1,}, dlcId=0</v>
      </c>
      <c r="Z43" s="7" t="str">
        <f>IF(A43&lt;&gt;"",IF(Q43&lt;&gt;"",CONCATENATE(", zoneIds={",Q43),"")&amp;IF(U43&lt;&gt;"",CONCATENATE(",",U43),"")&amp;IF(W43&lt;&gt;"",CONCATENATE(",",W43),"")&amp;IF(Q43&lt;&gt;"",CONCATENATE("}",""),"")&amp;IF(OR(K43="true",K43="false",K43&lt;&gt;""), CONCATENATE(", veteran=", K43), ""),"")</f>
        <v>, veteran=false</v>
      </c>
      <c r="AA43" s="7" t="str">
        <f>IF(A43&lt;&gt;"",IF(I43="Trial",", isTrial=true",IF(I43="Arena",", isArena=true", IF(I43="Monster",", isMonster=true",""))) &amp; IF(L43="true", CONCATENATE(", multiTrialSet=true"), ""),"")</f>
        <v/>
      </c>
      <c r="AB43" s="7" t="str">
        <f t="shared" si="1"/>
        <v xml:space="preserve"> --Briarheart / Dornenherz</v>
      </c>
      <c r="AC43" s="7" t="str">
        <f t="shared" si="2"/>
        <v/>
      </c>
    </row>
    <row r="44" spans="1:29" x14ac:dyDescent="0.25">
      <c r="A44" s="17">
        <v>405</v>
      </c>
      <c r="B44" t="s">
        <v>2365</v>
      </c>
      <c r="C44" t="s">
        <v>2367</v>
      </c>
      <c r="D44" t="s">
        <v>2366</v>
      </c>
      <c r="I44" t="str">
        <f t="array" ref="I44">IF(VALUE(P44)&gt;0,"Crafted",IF(OR(EXACT(A44,'LibSets constants'!$G$2:$G$99)),"Monster",IF(OR(EXACT(A44,'LibSets constants'!$I$2:$I$99)),"Trial",IF(OR(EXACT(A44,'LibSets constants'!$K$2:$K$99)),"Arena",IF(OR(EXACT(A44,'LibSets constants'!$M$2:$M$99)),"Overland","")))))</f>
        <v/>
      </c>
      <c r="K44" t="s">
        <v>102</v>
      </c>
      <c r="L44" t="s">
        <v>102</v>
      </c>
      <c r="M44">
        <v>-1</v>
      </c>
      <c r="N44">
        <v>-1</v>
      </c>
      <c r="O44">
        <v>-1</v>
      </c>
      <c r="P44">
        <v>0</v>
      </c>
      <c r="Q44" s="3" t="str">
        <f>IF(R44&lt;&gt;"",VLOOKUP(R44,'ESO zone constants'!$E$3:$J$1002,6,FALSE),"")</f>
        <v/>
      </c>
      <c r="S44" s="3">
        <v>0</v>
      </c>
      <c r="T44" t="str">
        <f>VLOOKUP(S44,'LibSets constants'!$A$2:$B$16,2,FALSE)</f>
        <v>Included in base game</v>
      </c>
      <c r="U44" s="3" t="str">
        <f>IF(V44&lt;&gt;"",VLOOKUP(V44,'ESO zone constants'!$E$3:$J$1002,6,FALSE),"")</f>
        <v/>
      </c>
      <c r="W44" s="3" t="str">
        <f>IF(X44&lt;&gt;"",VLOOKUP(X44,'ESO zone constants'!$E$3:$J$1002,6,FALSE),"")</f>
        <v/>
      </c>
      <c r="Y44" s="7" t="str">
        <f t="shared" si="0"/>
        <v>[405] = {wayshrines={-1,-1,-1,}, dlcId=0</v>
      </c>
      <c r="Z44" s="7" t="str">
        <f>IF(A44&lt;&gt;"",IF(Q44&lt;&gt;"",CONCATENATE(", zoneIds={",Q44),"")&amp;IF(U44&lt;&gt;"",CONCATENATE(",",U44),"")&amp;IF(W44&lt;&gt;"",CONCATENATE(",",W44),"")&amp;IF(Q44&lt;&gt;"",CONCATENATE("}",""),"")&amp;IF(OR(K44="true",K44="false",K44&lt;&gt;""), CONCATENATE(", veteran=", K44), ""),"")</f>
        <v>, veteran=false</v>
      </c>
      <c r="AA44" s="7" t="str">
        <f>IF(A44&lt;&gt;"",IF(I44="Trial",", isTrial=true",IF(I44="Arena",", isArena=true", IF(I44="Monster",", isMonster=true",""))) &amp; IF(L44="true", CONCATENATE(", multiTrialSet=true"), ""),"")</f>
        <v/>
      </c>
      <c r="AB44" s="7" t="str">
        <f t="shared" si="1"/>
        <v xml:space="preserve"> --Bright-Throat's Boast / Hellhalsstolz</v>
      </c>
      <c r="AC44" s="7" t="str">
        <f t="shared" si="2"/>
        <v/>
      </c>
    </row>
    <row r="45" spans="1:29" x14ac:dyDescent="0.25">
      <c r="A45" s="17">
        <v>381</v>
      </c>
      <c r="B45" t="s">
        <v>2302</v>
      </c>
      <c r="C45" t="s">
        <v>2304</v>
      </c>
      <c r="D45" t="s">
        <v>2303</v>
      </c>
      <c r="I45" t="str">
        <f t="array" ref="I45">IF(VALUE(P45)&gt;0,"Crafted",IF(OR(EXACT(A45,'LibSets constants'!$G$2:$G$99)),"Monster",IF(OR(EXACT(A45,'LibSets constants'!$I$2:$I$99)),"Trial",IF(OR(EXACT(A45,'LibSets constants'!$K$2:$K$99)),"Arena",IF(OR(EXACT(A45,'LibSets constants'!$M$2:$M$99)),"Overland","")))))</f>
        <v/>
      </c>
      <c r="K45" t="s">
        <v>102</v>
      </c>
      <c r="L45" t="s">
        <v>102</v>
      </c>
      <c r="M45">
        <v>-1</v>
      </c>
      <c r="N45">
        <v>-1</v>
      </c>
      <c r="O45">
        <v>-1</v>
      </c>
      <c r="P45">
        <v>0</v>
      </c>
      <c r="Q45" s="3" t="str">
        <f>IF(R45&lt;&gt;"",VLOOKUP(R45,'ESO zone constants'!$E$3:$J$1002,6,FALSE),"")</f>
        <v/>
      </c>
      <c r="S45" s="3">
        <v>0</v>
      </c>
      <c r="T45" t="str">
        <f>VLOOKUP(S45,'LibSets constants'!$A$2:$B$16,2,FALSE)</f>
        <v>Included in base game</v>
      </c>
      <c r="U45" s="3" t="str">
        <f>IF(V45&lt;&gt;"",VLOOKUP(V45,'ESO zone constants'!$E$3:$J$1002,6,FALSE),"")</f>
        <v/>
      </c>
      <c r="W45" s="3" t="str">
        <f>IF(X45&lt;&gt;"",VLOOKUP(X45,'ESO zone constants'!$E$3:$J$1002,6,FALSE),"")</f>
        <v/>
      </c>
      <c r="Y45" s="7" t="str">
        <f t="shared" si="0"/>
        <v>[381] = {wayshrines={-1,-1,-1,}, dlcId=0</v>
      </c>
      <c r="Z45" s="7" t="str">
        <f>IF(A45&lt;&gt;"",IF(Q45&lt;&gt;"",CONCATENATE(", zoneIds={",Q45),"")&amp;IF(U45&lt;&gt;"",CONCATENATE(",",U45),"")&amp;IF(W45&lt;&gt;"",CONCATENATE(",",W45),"")&amp;IF(Q45&lt;&gt;"",CONCATENATE("}",""),"")&amp;IF(OR(K45="true",K45="false",K45&lt;&gt;""), CONCATENATE(", veteran=", K45), ""),"")</f>
        <v>, veteran=false</v>
      </c>
      <c r="AA45" s="7" t="str">
        <f>IF(A45&lt;&gt;"",IF(I45="Trial",", isTrial=true",IF(I45="Arena",", isArena=true", IF(I45="Monster",", isMonster=true",""))) &amp; IF(L45="true", CONCATENATE(", multiTrialSet=true"), ""),"")</f>
        <v/>
      </c>
      <c r="AB45" s="7" t="str">
        <f t="shared" si="1"/>
        <v xml:space="preserve"> --Broken Soul / Zerbrochene Seele</v>
      </c>
      <c r="AC45" s="7" t="str">
        <f t="shared" si="2"/>
        <v/>
      </c>
    </row>
    <row r="46" spans="1:29" x14ac:dyDescent="0.25">
      <c r="A46" s="17">
        <v>133</v>
      </c>
      <c r="B46" t="s">
        <v>1720</v>
      </c>
      <c r="C46" t="s">
        <v>1722</v>
      </c>
      <c r="D46" t="s">
        <v>1721</v>
      </c>
      <c r="I46" t="str">
        <f t="array" ref="I46">IF(VALUE(P46)&gt;0,"Crafted",IF(OR(EXACT(A46,'LibSets constants'!$G$2:$G$99)),"Monster",IF(OR(EXACT(A46,'LibSets constants'!$I$2:$I$99)),"Trial",IF(OR(EXACT(A46,'LibSets constants'!$K$2:$K$99)),"Arena",IF(OR(EXACT(A46,'LibSets constants'!$M$2:$M$99)),"Overland","")))))</f>
        <v>Overland</v>
      </c>
      <c r="K46" t="s">
        <v>102</v>
      </c>
      <c r="L46" t="s">
        <v>102</v>
      </c>
      <c r="M46">
        <v>-1</v>
      </c>
      <c r="N46">
        <v>-1</v>
      </c>
      <c r="O46">
        <v>-1</v>
      </c>
      <c r="P46">
        <v>0</v>
      </c>
      <c r="Q46" s="3" t="str">
        <f>IF(R46&lt;&gt;"",VLOOKUP(R46,'ESO zone constants'!$E$3:$J$1002,6,FALSE),"")</f>
        <v/>
      </c>
      <c r="S46" s="3">
        <v>0</v>
      </c>
      <c r="T46" t="str">
        <f>VLOOKUP(S46,'LibSets constants'!$A$2:$B$16,2,FALSE)</f>
        <v>Included in base game</v>
      </c>
      <c r="U46" s="3" t="str">
        <f>IF(V46&lt;&gt;"",VLOOKUP(V46,'ESO zone constants'!$E$3:$J$1002,6,FALSE),"")</f>
        <v/>
      </c>
      <c r="W46" s="3" t="str">
        <f>IF(X46&lt;&gt;"",VLOOKUP(X46,'ESO zone constants'!$E$3:$J$1002,6,FALSE),"")</f>
        <v/>
      </c>
      <c r="Y46" s="7" t="str">
        <f t="shared" si="0"/>
        <v>[133] = {wayshrines={-1,-1,-1,}, dlcId=0</v>
      </c>
      <c r="Z46" s="7" t="str">
        <f>IF(A46&lt;&gt;"",IF(Q46&lt;&gt;"",CONCATENATE(", zoneIds={",Q46),"")&amp;IF(U46&lt;&gt;"",CONCATENATE(",",U46),"")&amp;IF(W46&lt;&gt;"",CONCATENATE(",",W46),"")&amp;IF(Q46&lt;&gt;"",CONCATENATE("}",""),"")&amp;IF(OR(K46="true",K46="false",K46&lt;&gt;""), CONCATENATE(", veteran=", K46), ""),"")</f>
        <v>, veteran=false</v>
      </c>
      <c r="AA46" s="7" t="str">
        <f>IF(A46&lt;&gt;"",IF(I46="Trial",", isTrial=true",IF(I46="Arena",", isArena=true", IF(I46="Monster",", isMonster=true",""))) &amp; IF(L46="true", CONCATENATE(", multiTrialSet=true"), ""),"")</f>
        <v/>
      </c>
      <c r="AB46" s="7" t="str">
        <f t="shared" si="1"/>
        <v xml:space="preserve"> --Buffer of the Swift / Dämpfer des Geschwinden</v>
      </c>
      <c r="AC46" s="7" t="str">
        <f t="shared" si="2"/>
        <v/>
      </c>
    </row>
    <row r="47" spans="1:29" x14ac:dyDescent="0.25">
      <c r="A47" s="17">
        <v>160</v>
      </c>
      <c r="B47" t="s">
        <v>1783</v>
      </c>
      <c r="C47" t="s">
        <v>1785</v>
      </c>
      <c r="D47" t="s">
        <v>1784</v>
      </c>
      <c r="I47" t="str">
        <f t="array" ref="I47">IF(VALUE(P47)&gt;0,"Crafted",IF(OR(EXACT(A47,'LibSets constants'!$G$2:$G$99)),"Monster",IF(OR(EXACT(A47,'LibSets constants'!$I$2:$I$99)),"Trial",IF(OR(EXACT(A47,'LibSets constants'!$K$2:$K$99)),"Arena",IF(OR(EXACT(A47,'LibSets constants'!$M$2:$M$99)),"Overland","")))))</f>
        <v/>
      </c>
      <c r="K47" t="s">
        <v>102</v>
      </c>
      <c r="L47" t="s">
        <v>102</v>
      </c>
      <c r="M47">
        <v>-1</v>
      </c>
      <c r="N47">
        <v>-1</v>
      </c>
      <c r="O47">
        <v>-1</v>
      </c>
      <c r="P47">
        <v>0</v>
      </c>
      <c r="Q47" s="3" t="str">
        <f>IF(R47&lt;&gt;"",VLOOKUP(R47,'ESO zone constants'!$E$3:$J$1002,6,FALSE),"")</f>
        <v/>
      </c>
      <c r="S47" s="3">
        <v>0</v>
      </c>
      <c r="T47" t="str">
        <f>VLOOKUP(S47,'LibSets constants'!$A$2:$B$16,2,FALSE)</f>
        <v>Included in base game</v>
      </c>
      <c r="U47" s="3" t="str">
        <f>IF(V47&lt;&gt;"",VLOOKUP(V47,'ESO zone constants'!$E$3:$J$1002,6,FALSE),"")</f>
        <v/>
      </c>
      <c r="W47" s="3" t="str">
        <f>IF(X47&lt;&gt;"",VLOOKUP(X47,'ESO zone constants'!$E$3:$J$1002,6,FALSE),"")</f>
        <v/>
      </c>
      <c r="Y47" s="7" t="str">
        <f t="shared" si="0"/>
        <v>[160] = {wayshrines={-1,-1,-1,}, dlcId=0</v>
      </c>
      <c r="Z47" s="7" t="str">
        <f>IF(A47&lt;&gt;"",IF(Q47&lt;&gt;"",CONCATENATE(", zoneIds={",Q47),"")&amp;IF(U47&lt;&gt;"",CONCATENATE(",",U47),"")&amp;IF(W47&lt;&gt;"",CONCATENATE(",",W47),"")&amp;IF(Q47&lt;&gt;"",CONCATENATE("}",""),"")&amp;IF(OR(K47="true",K47="false",K47&lt;&gt;""), CONCATENATE(", veteran=", K47), ""),"")</f>
        <v>, veteran=false</v>
      </c>
      <c r="AA47" s="7" t="str">
        <f>IF(A47&lt;&gt;"",IF(I47="Trial",", isTrial=true",IF(I47="Arena",", isArena=true", IF(I47="Monster",", isMonster=true",""))) &amp; IF(L47="true", CONCATENATE(", multiTrialSet=true"), ""),"")</f>
        <v/>
      </c>
      <c r="AB47" s="7" t="str">
        <f t="shared" si="1"/>
        <v xml:space="preserve"> --Burning Spellweave / Branntzauberweber</v>
      </c>
      <c r="AC47" s="7" t="str">
        <f t="shared" si="2"/>
        <v/>
      </c>
    </row>
    <row r="48" spans="1:29" x14ac:dyDescent="0.25">
      <c r="A48" s="17">
        <v>343</v>
      </c>
      <c r="B48" t="s">
        <v>2210</v>
      </c>
      <c r="C48" t="s">
        <v>2212</v>
      </c>
      <c r="D48" t="s">
        <v>2211</v>
      </c>
      <c r="I48" t="str">
        <f t="array" ref="I48">IF(VALUE(P48)&gt;0,"Crafted",IF(OR(EXACT(A48,'LibSets constants'!$G$2:$G$99)),"Monster",IF(OR(EXACT(A48,'LibSets constants'!$I$2:$I$99)),"Trial",IF(OR(EXACT(A48,'LibSets constants'!$K$2:$K$99)),"Arena",IF(OR(EXACT(A48,'LibSets constants'!$M$2:$M$99)),"Overland","")))))</f>
        <v/>
      </c>
      <c r="K48" t="s">
        <v>102</v>
      </c>
      <c r="L48" t="s">
        <v>102</v>
      </c>
      <c r="M48">
        <v>-1</v>
      </c>
      <c r="N48">
        <v>-1</v>
      </c>
      <c r="O48">
        <v>-1</v>
      </c>
      <c r="P48">
        <v>0</v>
      </c>
      <c r="Q48" s="3" t="str">
        <f>IF(R48&lt;&gt;"",VLOOKUP(R48,'ESO zone constants'!$E$3:$J$1002,6,FALSE),"")</f>
        <v/>
      </c>
      <c r="S48" s="3">
        <v>0</v>
      </c>
      <c r="T48" t="str">
        <f>VLOOKUP(S48,'LibSets constants'!$A$2:$B$16,2,FALSE)</f>
        <v>Included in base game</v>
      </c>
      <c r="U48" s="3" t="str">
        <f>IF(V48&lt;&gt;"",VLOOKUP(V48,'ESO zone constants'!$E$3:$J$1002,6,FALSE),"")</f>
        <v/>
      </c>
      <c r="W48" s="3" t="str">
        <f>IF(X48&lt;&gt;"",VLOOKUP(X48,'ESO zone constants'!$E$3:$J$1002,6,FALSE),"")</f>
        <v/>
      </c>
      <c r="Y48" s="7" t="str">
        <f t="shared" si="0"/>
        <v>[343] = {wayshrines={-1,-1,-1,}, dlcId=0</v>
      </c>
      <c r="Z48" s="7" t="str">
        <f>IF(A48&lt;&gt;"",IF(Q48&lt;&gt;"",CONCATENATE(", zoneIds={",Q48),"")&amp;IF(U48&lt;&gt;"",CONCATENATE(",",U48),"")&amp;IF(W48&lt;&gt;"",CONCATENATE(",",W48),"")&amp;IF(Q48&lt;&gt;"",CONCATENATE("}",""),"")&amp;IF(OR(K48="true",K48="false",K48&lt;&gt;""), CONCATENATE(", veteran=", K48), ""),"")</f>
        <v>, veteran=false</v>
      </c>
      <c r="AA48" s="7" t="str">
        <f>IF(A48&lt;&gt;"",IF(I48="Trial",", isTrial=true",IF(I48="Arena",", isArena=true", IF(I48="Monster",", isMonster=true",""))) &amp; IF(L48="true", CONCATENATE(", multiTrialSet=true"), ""),"")</f>
        <v/>
      </c>
      <c r="AB48" s="7" t="str">
        <f t="shared" si="1"/>
        <v xml:space="preserve"> --Caluurion's Legacy / Caluurions Erbe</v>
      </c>
      <c r="AC48" s="7" t="str">
        <f t="shared" si="2"/>
        <v/>
      </c>
    </row>
    <row r="49" spans="1:29" x14ac:dyDescent="0.25">
      <c r="A49" s="17">
        <v>316</v>
      </c>
      <c r="B49" t="s">
        <v>2136</v>
      </c>
      <c r="C49" t="s">
        <v>2138</v>
      </c>
      <c r="D49" t="s">
        <v>2137</v>
      </c>
      <c r="I49" t="s">
        <v>2478</v>
      </c>
      <c r="K49" t="s">
        <v>103</v>
      </c>
      <c r="L49" t="s">
        <v>102</v>
      </c>
      <c r="M49">
        <v>-1</v>
      </c>
      <c r="N49">
        <v>-1</v>
      </c>
      <c r="O49">
        <v>-1</v>
      </c>
      <c r="P49">
        <v>0</v>
      </c>
      <c r="Q49" s="3">
        <f>IF(R49&lt;&gt;"",VLOOKUP(R49,'ESO zone constants'!$E$3:$J$1002,6,FALSE),"")</f>
        <v>635</v>
      </c>
      <c r="R49" s="3" t="s">
        <v>490</v>
      </c>
      <c r="S49" s="3">
        <v>0</v>
      </c>
      <c r="T49" t="str">
        <f>VLOOKUP(S49,'LibSets constants'!$A$2:$B$16,2,FALSE)</f>
        <v>Included in base game</v>
      </c>
      <c r="U49" s="3" t="str">
        <f>IF(V49&lt;&gt;"",VLOOKUP(V49,'ESO zone constants'!$E$3:$J$1002,6,FALSE),"")</f>
        <v/>
      </c>
      <c r="W49" s="3" t="str">
        <f>IF(X49&lt;&gt;"",VLOOKUP(X49,'ESO zone constants'!$E$3:$J$1002,6,FALSE),"")</f>
        <v/>
      </c>
      <c r="Y49" s="7" t="str">
        <f t="shared" si="0"/>
        <v>[316] = {wayshrines={-1,-1,-1,}, dlcId=0</v>
      </c>
      <c r="Z49" s="7" t="str">
        <f>IF(A49&lt;&gt;"",IF(Q49&lt;&gt;"",CONCATENATE(", zoneIds={",Q49),"")&amp;IF(U49&lt;&gt;"",CONCATENATE(",",U49),"")&amp;IF(W49&lt;&gt;"",CONCATENATE(",",W49),"")&amp;IF(Q49&lt;&gt;"",CONCATENATE("}",""),"")&amp;IF(OR(K49="true",K49="false",K49&lt;&gt;""), CONCATENATE(", veteran=", K49), ""),"")</f>
        <v>, zoneIds={635}, veteran=true</v>
      </c>
      <c r="AA49" s="7" t="str">
        <f>IF(A49&lt;&gt;"",IF(I49="Trial",", isTrial=true",IF(I49="Arena",", isArena=true", IF(I49="Monster",", isMonster=true",""))) &amp; IF(L49="true", CONCATENATE(", multiTrialSet=true"), ""),"")</f>
        <v>, isArena=true</v>
      </c>
      <c r="AB49" s="7" t="str">
        <f t="shared" si="1"/>
        <v xml:space="preserve"> --Caustic Arrow / Beißender Pfeil</v>
      </c>
      <c r="AC49" s="7" t="str">
        <f t="shared" si="2"/>
        <v/>
      </c>
    </row>
    <row r="50" spans="1:29" x14ac:dyDescent="0.25">
      <c r="A50" s="17">
        <v>407</v>
      </c>
      <c r="B50" t="s">
        <v>2371</v>
      </c>
      <c r="C50" t="s">
        <v>2373</v>
      </c>
      <c r="D50" t="s">
        <v>2372</v>
      </c>
      <c r="I50" t="str">
        <f t="array" ref="I50">IF(VALUE(P50)&gt;0,"Crafted",IF(OR(EXACT(A50,'LibSets constants'!$G$2:$G$99)),"Monster",IF(OR(EXACT(A50,'LibSets constants'!$I$2:$I$99)),"Trial",IF(OR(EXACT(A50,'LibSets constants'!$K$2:$K$99)),"Arena",IF(OR(EXACT(A50,'LibSets constants'!$M$2:$M$99)),"Overland","")))))</f>
        <v/>
      </c>
      <c r="K50" t="s">
        <v>102</v>
      </c>
      <c r="L50" t="s">
        <v>102</v>
      </c>
      <c r="M50">
        <v>-1</v>
      </c>
      <c r="N50">
        <v>-1</v>
      </c>
      <c r="O50">
        <v>-1</v>
      </c>
      <c r="P50">
        <v>0</v>
      </c>
      <c r="Q50" s="3" t="str">
        <f>IF(R50&lt;&gt;"",VLOOKUP(R50,'ESO zone constants'!$E$3:$J$1002,6,FALSE),"")</f>
        <v/>
      </c>
      <c r="S50" s="3">
        <v>0</v>
      </c>
      <c r="T50" t="str">
        <f>VLOOKUP(S50,'LibSets constants'!$A$2:$B$16,2,FALSE)</f>
        <v>Included in base game</v>
      </c>
      <c r="U50" s="3" t="str">
        <f>IF(V50&lt;&gt;"",VLOOKUP(V50,'ESO zone constants'!$E$3:$J$1002,6,FALSE),"")</f>
        <v/>
      </c>
      <c r="W50" s="3" t="str">
        <f>IF(X50&lt;&gt;"",VLOOKUP(X50,'ESO zone constants'!$E$3:$J$1002,6,FALSE),"")</f>
        <v/>
      </c>
      <c r="Y50" s="7" t="str">
        <f t="shared" si="0"/>
        <v>[407] = {wayshrines={-1,-1,-1,}, dlcId=0</v>
      </c>
      <c r="Z50" s="7" t="str">
        <f>IF(A50&lt;&gt;"",IF(Q50&lt;&gt;"",CONCATENATE(", zoneIds={",Q50),"")&amp;IF(U50&lt;&gt;"",CONCATENATE(",",U50),"")&amp;IF(W50&lt;&gt;"",CONCATENATE(",",W50),"")&amp;IF(Q50&lt;&gt;"",CONCATENATE("}",""),"")&amp;IF(OR(K50="true",K50="false",K50&lt;&gt;""), CONCATENATE(", veteran=", K50), ""),"")</f>
        <v>, veteran=false</v>
      </c>
      <c r="AA50" s="7" t="str">
        <f>IF(A50&lt;&gt;"",IF(I50="Trial",", isTrial=true",IF(I50="Arena",", isArena=true", IF(I50="Monster",", isMonster=true",""))) &amp; IF(L50="true", CONCATENATE(", multiTrialSet=true"), ""),"")</f>
        <v/>
      </c>
      <c r="AB50" s="7" t="str">
        <f t="shared" si="1"/>
        <v xml:space="preserve"> --Champion of the Hist / Histchampion</v>
      </c>
      <c r="AC50" s="7" t="str">
        <f t="shared" si="2"/>
        <v/>
      </c>
    </row>
    <row r="51" spans="1:29" x14ac:dyDescent="0.25">
      <c r="A51" s="17">
        <v>365</v>
      </c>
      <c r="B51" t="s">
        <v>2269</v>
      </c>
      <c r="C51" t="s">
        <v>2271</v>
      </c>
      <c r="D51" t="s">
        <v>2270</v>
      </c>
      <c r="I51" t="str">
        <f t="array" ref="I51">IF(VALUE(P51)&gt;0,"Crafted",IF(OR(EXACT(A51,'LibSets constants'!$G$2:$G$99)),"Monster",IF(OR(EXACT(A51,'LibSets constants'!$I$2:$I$99)),"Trial",IF(OR(EXACT(A51,'LibSets constants'!$K$2:$K$99)),"Arena",IF(OR(EXACT(A51,'LibSets constants'!$M$2:$M$99)),"Overland","")))))</f>
        <v/>
      </c>
      <c r="K51" t="s">
        <v>102</v>
      </c>
      <c r="L51" t="s">
        <v>102</v>
      </c>
      <c r="M51">
        <v>-1</v>
      </c>
      <c r="N51">
        <v>-1</v>
      </c>
      <c r="O51">
        <v>-1</v>
      </c>
      <c r="P51">
        <v>0</v>
      </c>
      <c r="Q51" s="3" t="str">
        <f>IF(R51&lt;&gt;"",VLOOKUP(R51,'ESO zone constants'!$E$3:$J$1002,6,FALSE),"")</f>
        <v/>
      </c>
      <c r="S51" s="3">
        <v>0</v>
      </c>
      <c r="T51" t="str">
        <f>VLOOKUP(S51,'LibSets constants'!$A$2:$B$16,2,FALSE)</f>
        <v>Included in base game</v>
      </c>
      <c r="U51" s="3" t="str">
        <f>IF(V51&lt;&gt;"",VLOOKUP(V51,'ESO zone constants'!$E$3:$J$1002,6,FALSE),"")</f>
        <v/>
      </c>
      <c r="W51" s="3" t="str">
        <f>IF(X51&lt;&gt;"",VLOOKUP(X51,'ESO zone constants'!$E$3:$J$1002,6,FALSE),"")</f>
        <v/>
      </c>
      <c r="Y51" s="7" t="str">
        <f t="shared" si="0"/>
        <v>[365] = {wayshrines={-1,-1,-1,}, dlcId=0</v>
      </c>
      <c r="Z51" s="7" t="str">
        <f>IF(A51&lt;&gt;"",IF(Q51&lt;&gt;"",CONCATENATE(", zoneIds={",Q51),"")&amp;IF(U51&lt;&gt;"",CONCATENATE(",",U51),"")&amp;IF(W51&lt;&gt;"",CONCATENATE(",",W51),"")&amp;IF(Q51&lt;&gt;"",CONCATENATE("}",""),"")&amp;IF(OR(K51="true",K51="false",K51&lt;&gt;""), CONCATENATE(", veteran=", K51), ""),"")</f>
        <v>, veteran=false</v>
      </c>
      <c r="AA51" s="7" t="str">
        <f>IF(A51&lt;&gt;"",IF(I51="Trial",", isTrial=true",IF(I51="Arena",", isArena=true", IF(I51="Monster",", isMonster=true",""))) &amp; IF(L51="true", CONCATENATE(", multiTrialSet=true"), ""),"")</f>
        <v/>
      </c>
      <c r="AB51" s="7" t="str">
        <f t="shared" si="1"/>
        <v xml:space="preserve"> --Chaotic Whirlwind / Chaotischer Wirbelwind</v>
      </c>
      <c r="AC51" s="7" t="str">
        <f t="shared" si="2"/>
        <v/>
      </c>
    </row>
    <row r="52" spans="1:29" x14ac:dyDescent="0.25">
      <c r="A52" s="17">
        <v>359</v>
      </c>
      <c r="B52" t="s">
        <v>2252</v>
      </c>
      <c r="C52" t="s">
        <v>2254</v>
      </c>
      <c r="D52" t="s">
        <v>2253</v>
      </c>
      <c r="I52" t="str">
        <f t="array" ref="I52">IF(VALUE(P52)&gt;0,"Crafted",IF(OR(EXACT(A52,'LibSets constants'!$G$2:$G$99)),"Monster",IF(OR(EXACT(A52,'LibSets constants'!$I$2:$I$99)),"Trial",IF(OR(EXACT(A52,'LibSets constants'!$K$2:$K$99)),"Arena",IF(OR(EXACT(A52,'LibSets constants'!$M$2:$M$99)),"Overland","")))))</f>
        <v/>
      </c>
      <c r="K52" t="s">
        <v>102</v>
      </c>
      <c r="L52" t="s">
        <v>102</v>
      </c>
      <c r="M52">
        <v>-1</v>
      </c>
      <c r="N52">
        <v>-1</v>
      </c>
      <c r="O52">
        <v>-1</v>
      </c>
      <c r="P52">
        <v>0</v>
      </c>
      <c r="Q52" s="3" t="str">
        <f>IF(R52&lt;&gt;"",VLOOKUP(R52,'ESO zone constants'!$E$3:$J$1002,6,FALSE),"")</f>
        <v/>
      </c>
      <c r="S52" s="3">
        <v>0</v>
      </c>
      <c r="T52" t="str">
        <f>VLOOKUP(S52,'LibSets constants'!$A$2:$B$16,2,FALSE)</f>
        <v>Included in base game</v>
      </c>
      <c r="U52" s="3" t="str">
        <f>IF(V52&lt;&gt;"",VLOOKUP(V52,'ESO zone constants'!$E$3:$J$1002,6,FALSE),"")</f>
        <v/>
      </c>
      <c r="W52" s="3" t="str">
        <f>IF(X52&lt;&gt;"",VLOOKUP(X52,'ESO zone constants'!$E$3:$J$1002,6,FALSE),"")</f>
        <v/>
      </c>
      <c r="Y52" s="7" t="str">
        <f t="shared" si="0"/>
        <v>[359] = {wayshrines={-1,-1,-1,}, dlcId=0</v>
      </c>
      <c r="Z52" s="7" t="str">
        <f>IF(A52&lt;&gt;"",IF(Q52&lt;&gt;"",CONCATENATE(", zoneIds={",Q52),"")&amp;IF(U52&lt;&gt;"",CONCATENATE(",",U52),"")&amp;IF(W52&lt;&gt;"",CONCATENATE(",",W52),"")&amp;IF(Q52&lt;&gt;"",CONCATENATE("}",""),"")&amp;IF(OR(K52="true",K52="false",K52&lt;&gt;""), CONCATENATE(", veteran=", K52), ""),"")</f>
        <v>, veteran=false</v>
      </c>
      <c r="AA52" s="7" t="str">
        <f>IF(A52&lt;&gt;"",IF(I52="Trial",", isTrial=true",IF(I52="Arena",", isArena=true", IF(I52="Monster",", isMonster=true",""))) &amp; IF(L52="true", CONCATENATE(", multiTrialSet=true"), ""),"")</f>
        <v/>
      </c>
      <c r="AB52" s="7" t="str">
        <f t="shared" si="1"/>
        <v xml:space="preserve"> --Chaotic Whirlwind (Perfected) / Chaotischer Wirbelwind (vollendet)</v>
      </c>
      <c r="AC52" s="7" t="str">
        <f t="shared" si="2"/>
        <v/>
      </c>
    </row>
    <row r="53" spans="1:29" x14ac:dyDescent="0.25">
      <c r="A53" s="17">
        <v>269</v>
      </c>
      <c r="B53" t="s">
        <v>2020</v>
      </c>
      <c r="C53" t="s">
        <v>2</v>
      </c>
      <c r="D53" t="s">
        <v>2021</v>
      </c>
      <c r="I53" t="str">
        <f t="array" ref="I53">IF(VALUE(P53)&gt;0,"Crafted",IF(OR(EXACT(A53,'LibSets constants'!$G$2:$G$99)),"Monster",IF(OR(EXACT(A53,'LibSets constants'!$I$2:$I$99)),"Trial",IF(OR(EXACT(A53,'LibSets constants'!$K$2:$K$99)),"Arena",IF(OR(EXACT(A53,'LibSets constants'!$M$2:$M$99)),"Overland","")))))</f>
        <v>Monster</v>
      </c>
      <c r="J53">
        <v>2</v>
      </c>
      <c r="K53" t="s">
        <v>2475</v>
      </c>
      <c r="L53" t="s">
        <v>102</v>
      </c>
      <c r="M53">
        <v>-1</v>
      </c>
      <c r="N53">
        <v>-1</v>
      </c>
      <c r="O53">
        <v>-1</v>
      </c>
      <c r="P53">
        <v>0</v>
      </c>
      <c r="Q53" s="3" t="str">
        <f>IF(R53&lt;&gt;"",VLOOKUP(R53,'ESO zone constants'!$E$3:$J$1002,6,FALSE),"")</f>
        <v/>
      </c>
      <c r="S53" s="3">
        <v>0</v>
      </c>
      <c r="T53" t="str">
        <f>VLOOKUP(S53,'LibSets constants'!$A$2:$B$16,2,FALSE)</f>
        <v>Included in base game</v>
      </c>
      <c r="U53" s="3" t="str">
        <f>IF(V53&lt;&gt;"",VLOOKUP(V53,'ESO zone constants'!$E$3:$J$1002,6,FALSE),"")</f>
        <v/>
      </c>
      <c r="W53" s="3" t="str">
        <f>IF(X53&lt;&gt;"",VLOOKUP(X53,'ESO zone constants'!$E$3:$J$1002,6,FALSE),"")</f>
        <v/>
      </c>
      <c r="Y53" s="7" t="str">
        <f t="shared" si="0"/>
        <v>[269] = {wayshrines={-1,-1,-1,}, dlcId=0</v>
      </c>
      <c r="Z53" s="7" t="str">
        <f>IF(A53&lt;&gt;"",IF(Q53&lt;&gt;"",CONCATENATE(", zoneIds={",Q53),"")&amp;IF(U53&lt;&gt;"",CONCATENATE(",",U53),"")&amp;IF(W53&lt;&gt;"",CONCATENATE(",",W53),"")&amp;IF(Q53&lt;&gt;"",CONCATENATE("}",""),"")&amp;IF(OR(K53="true",K53="false",K53&lt;&gt;""), CONCATENATE(", veteran=", K53), ""),"")</f>
        <v>, veteran={EQUIP_TYPE_HEAD=true, EQUIP_TYPE_SHOULDERS=false}</v>
      </c>
      <c r="AA53" s="7" t="str">
        <f>IF(A53&lt;&gt;"",IF(I53="Trial",", isTrial=true",IF(I53="Arena",", isArena=true", IF(I53="Monster",", isMonster=true",""))) &amp; IF(L53="true", CONCATENATE(", multiTrialSet=true"), ""),"")</f>
        <v>, isMonster=true</v>
      </c>
      <c r="AB53" s="7" t="str">
        <f t="shared" si="1"/>
        <v xml:space="preserve"> --Chokethorn / Würgedorn</v>
      </c>
      <c r="AC53" s="7" t="str">
        <f t="shared" si="2"/>
        <v/>
      </c>
    </row>
    <row r="54" spans="1:29" x14ac:dyDescent="0.25">
      <c r="A54" s="6">
        <v>225</v>
      </c>
      <c r="B54" t="s">
        <v>1919</v>
      </c>
      <c r="C54" t="s">
        <v>1921</v>
      </c>
      <c r="D54" t="s">
        <v>1920</v>
      </c>
      <c r="I54" t="str">
        <f t="array" ref="I54">IF(VALUE(P54)&gt;0,"Crafted",IF(OR(EXACT(A54,'LibSets constants'!$G$2:$G$99)),"Monster",IF(OR(EXACT(A54,'LibSets constants'!$I$2:$I$99)),"Trial",IF(OR(EXACT(A54,'LibSets constants'!$K$2:$K$99)),"Arena",IF(OR(EXACT(A54,'LibSets constants'!$M$2:$M$99)),"Overland","")))))</f>
        <v>Crafted</v>
      </c>
      <c r="K54" t="s">
        <v>102</v>
      </c>
      <c r="L54" t="s">
        <v>102</v>
      </c>
      <c r="M54">
        <v>257</v>
      </c>
      <c r="N54">
        <v>257</v>
      </c>
      <c r="O54">
        <v>257</v>
      </c>
      <c r="P54">
        <v>7</v>
      </c>
      <c r="Q54" s="3" t="str">
        <f>IF(R54&lt;&gt;"",VLOOKUP(R54,'ESO zone constants'!$E$3:$J$1002,6,FALSE),"")</f>
        <v/>
      </c>
      <c r="S54" s="3">
        <v>3</v>
      </c>
      <c r="T54" t="str">
        <f>VLOOKUP(S54,'LibSets constants'!$A$2:$B$16,2,FALSE)</f>
        <v>Thieves Guild</v>
      </c>
      <c r="U54" s="3" t="str">
        <f>IF(V54&lt;&gt;"",VLOOKUP(V54,'ESO zone constants'!$E$3:$J$1002,6,FALSE),"")</f>
        <v/>
      </c>
      <c r="W54" s="3" t="str">
        <f>IF(X54&lt;&gt;"",VLOOKUP(X54,'ESO zone constants'!$E$3:$J$1002,6,FALSE),"")</f>
        <v/>
      </c>
      <c r="Y54" s="7" t="str">
        <f t="shared" si="0"/>
        <v>[225] = {wayshrines={257,257,257,}, traitsNeeded=7, dlcId=3</v>
      </c>
      <c r="Z54" s="7" t="str">
        <f>IF(A54&lt;&gt;"",IF(Q54&lt;&gt;"",CONCATENATE(", zoneIds={",Q54),"")&amp;IF(U54&lt;&gt;"",CONCATENATE(",",U54),"")&amp;IF(W54&lt;&gt;"",CONCATENATE(",",W54),"")&amp;IF(Q54&lt;&gt;"",CONCATENATE("}",""),"")&amp;IF(OR(K54="true",K54="false",K54&lt;&gt;""), CONCATENATE(", veteran=", K54), ""),"")</f>
        <v>, veteran=false</v>
      </c>
      <c r="AA54" s="7" t="str">
        <f>IF(A54&lt;&gt;"",IF(I54="Trial",", isTrial=true",IF(I54="Arena",", isArena=true", IF(I54="Monster",", isMonster=true",""))) &amp; IF(L54="true", CONCATENATE(", multiTrialSet=true"), ""),"")</f>
        <v/>
      </c>
      <c r="AB54" s="7" t="str">
        <f t="shared" si="1"/>
        <v xml:space="preserve"> --Clever Alchemist / Schlauer Alchemist</v>
      </c>
      <c r="AC54" s="7" t="str">
        <f t="shared" si="2"/>
        <v>[225] = true,        --Clever Alchemist / Schlauer Alchemist</v>
      </c>
    </row>
    <row r="55" spans="1:29" x14ac:dyDescent="0.25">
      <c r="A55" s="17">
        <v>194</v>
      </c>
      <c r="B55" t="s">
        <v>1852</v>
      </c>
      <c r="C55" t="s">
        <v>1854</v>
      </c>
      <c r="D55" t="s">
        <v>1853</v>
      </c>
      <c r="I55" t="str">
        <f t="array" ref="I55">IF(VALUE(P55)&gt;0,"Crafted",IF(OR(EXACT(A55,'LibSets constants'!$G$2:$G$99)),"Monster",IF(OR(EXACT(A55,'LibSets constants'!$I$2:$I$99)),"Trial",IF(OR(EXACT(A55,'LibSets constants'!$K$2:$K$99)),"Arena",IF(OR(EXACT(A55,'LibSets constants'!$M$2:$M$99)),"Overland","")))))</f>
        <v/>
      </c>
      <c r="K55" t="s">
        <v>102</v>
      </c>
      <c r="L55" t="s">
        <v>102</v>
      </c>
      <c r="M55">
        <v>-1</v>
      </c>
      <c r="N55">
        <v>-1</v>
      </c>
      <c r="O55">
        <v>-1</v>
      </c>
      <c r="P55">
        <v>0</v>
      </c>
      <c r="Q55" s="3">
        <f>IF(R55&lt;&gt;"",VLOOKUP(R55,'ESO zone constants'!$E$3:$J$1002,6,FALSE),"")</f>
        <v>64</v>
      </c>
      <c r="R55" s="3" t="s">
        <v>70</v>
      </c>
      <c r="S55" s="3">
        <v>0</v>
      </c>
      <c r="T55" t="str">
        <f>VLOOKUP(S55,'LibSets constants'!$A$2:$B$16,2,FALSE)</f>
        <v>Included in base game</v>
      </c>
      <c r="U55" s="3" t="str">
        <f>IF(V55&lt;&gt;"",VLOOKUP(V55,'ESO zone constants'!$E$3:$J$1002,6,FALSE),"")</f>
        <v/>
      </c>
      <c r="W55" s="3" t="str">
        <f>IF(X55&lt;&gt;"",VLOOKUP(X55,'ESO zone constants'!$E$3:$J$1002,6,FALSE),"")</f>
        <v/>
      </c>
      <c r="Y55" s="7" t="str">
        <f t="shared" si="0"/>
        <v>[194] = {wayshrines={-1,-1,-1,}, dlcId=0</v>
      </c>
      <c r="Z55" s="7" t="str">
        <f>IF(A55&lt;&gt;"",IF(Q55&lt;&gt;"",CONCATENATE(", zoneIds={",Q55),"")&amp;IF(U55&lt;&gt;"",CONCATENATE(",",U55),"")&amp;IF(W55&lt;&gt;"",CONCATENATE(",",W55),"")&amp;IF(Q55&lt;&gt;"",CONCATENATE("}",""),"")&amp;IF(OR(K55="true",K55="false",K55&lt;&gt;""), CONCATENATE(", veteran=", K55), ""),"")</f>
        <v>, zoneIds={64}, veteran=false</v>
      </c>
      <c r="AA55" s="7" t="str">
        <f>IF(A55&lt;&gt;"",IF(I55="Trial",", isTrial=true",IF(I55="Arena",", isArena=true", IF(I55="Monster",", isMonster=true",""))) &amp; IF(L55="true", CONCATENATE(", multiTrialSet=true"), ""),"")</f>
        <v/>
      </c>
      <c r="AB55" s="7" t="str">
        <f t="shared" si="1"/>
        <v xml:space="preserve"> --Combat Physician / Feldarzt</v>
      </c>
      <c r="AC55" s="7" t="str">
        <f t="shared" si="2"/>
        <v/>
      </c>
    </row>
    <row r="56" spans="1:29" x14ac:dyDescent="0.25">
      <c r="A56" s="17">
        <v>367</v>
      </c>
      <c r="B56" t="s">
        <v>2275</v>
      </c>
      <c r="C56" t="s">
        <v>2277</v>
      </c>
      <c r="D56" t="s">
        <v>2276</v>
      </c>
      <c r="I56" t="str">
        <f t="array" ref="I56">IF(VALUE(P56)&gt;0,"Crafted",IF(OR(EXACT(A56,'LibSets constants'!$G$2:$G$99)),"Monster",IF(OR(EXACT(A56,'LibSets constants'!$I$2:$I$99)),"Trial",IF(OR(EXACT(A56,'LibSets constants'!$K$2:$K$99)),"Arena",IF(OR(EXACT(A56,'LibSets constants'!$M$2:$M$99)),"Overland","")))))</f>
        <v/>
      </c>
      <c r="K56" t="s">
        <v>102</v>
      </c>
      <c r="L56" t="s">
        <v>102</v>
      </c>
      <c r="M56">
        <v>-1</v>
      </c>
      <c r="N56">
        <v>-1</v>
      </c>
      <c r="O56">
        <v>-1</v>
      </c>
      <c r="P56">
        <v>0</v>
      </c>
      <c r="Q56" s="3" t="str">
        <f>IF(R56&lt;&gt;"",VLOOKUP(R56,'ESO zone constants'!$E$3:$J$1002,6,FALSE),"")</f>
        <v/>
      </c>
      <c r="S56" s="3">
        <v>0</v>
      </c>
      <c r="T56" t="str">
        <f>VLOOKUP(S56,'LibSets constants'!$A$2:$B$16,2,FALSE)</f>
        <v>Included in base game</v>
      </c>
      <c r="U56" s="3" t="str">
        <f>IF(V56&lt;&gt;"",VLOOKUP(V56,'ESO zone constants'!$E$3:$J$1002,6,FALSE),"")</f>
        <v/>
      </c>
      <c r="W56" s="3" t="str">
        <f>IF(X56&lt;&gt;"",VLOOKUP(X56,'ESO zone constants'!$E$3:$J$1002,6,FALSE),"")</f>
        <v/>
      </c>
      <c r="Y56" s="7" t="str">
        <f t="shared" si="0"/>
        <v>[367] = {wayshrines={-1,-1,-1,}, dlcId=0</v>
      </c>
      <c r="Z56" s="7" t="str">
        <f>IF(A56&lt;&gt;"",IF(Q56&lt;&gt;"",CONCATENATE(", zoneIds={",Q56),"")&amp;IF(U56&lt;&gt;"",CONCATENATE(",",U56),"")&amp;IF(W56&lt;&gt;"",CONCATENATE(",",W56),"")&amp;IF(Q56&lt;&gt;"",CONCATENATE("}",""),"")&amp;IF(OR(K56="true",K56="false",K56&lt;&gt;""), CONCATENATE(", veteran=", K56), ""),"")</f>
        <v>, veteran=false</v>
      </c>
      <c r="AA56" s="7" t="str">
        <f>IF(A56&lt;&gt;"",IF(I56="Trial",", isTrial=true",IF(I56="Arena",", isArena=true", IF(I56="Monster",", isMonster=true",""))) &amp; IF(L56="true", CONCATENATE(", multiTrialSet=true"), ""),"")</f>
        <v/>
      </c>
      <c r="AB56" s="7" t="str">
        <f t="shared" si="1"/>
        <v xml:space="preserve"> --Concentrated Force / Konzentrierte Kraft</v>
      </c>
      <c r="AC56" s="7" t="str">
        <f t="shared" si="2"/>
        <v/>
      </c>
    </row>
    <row r="57" spans="1:29" x14ac:dyDescent="0.25">
      <c r="A57" s="17">
        <v>361</v>
      </c>
      <c r="B57" t="s">
        <v>2258</v>
      </c>
      <c r="C57" t="s">
        <v>2260</v>
      </c>
      <c r="D57" t="s">
        <v>2259</v>
      </c>
      <c r="I57" t="str">
        <f t="array" ref="I57">IF(VALUE(P57)&gt;0,"Crafted",IF(OR(EXACT(A57,'LibSets constants'!$G$2:$G$99)),"Monster",IF(OR(EXACT(A57,'LibSets constants'!$I$2:$I$99)),"Trial",IF(OR(EXACT(A57,'LibSets constants'!$K$2:$K$99)),"Arena",IF(OR(EXACT(A57,'LibSets constants'!$M$2:$M$99)),"Overland","")))))</f>
        <v/>
      </c>
      <c r="K57" t="s">
        <v>102</v>
      </c>
      <c r="L57" t="s">
        <v>102</v>
      </c>
      <c r="M57">
        <v>-1</v>
      </c>
      <c r="N57">
        <v>-1</v>
      </c>
      <c r="O57">
        <v>-1</v>
      </c>
      <c r="P57">
        <v>0</v>
      </c>
      <c r="Q57" s="3" t="str">
        <f>IF(R57&lt;&gt;"",VLOOKUP(R57,'ESO zone constants'!$E$3:$J$1002,6,FALSE),"")</f>
        <v/>
      </c>
      <c r="S57" s="3">
        <v>0</v>
      </c>
      <c r="T57" t="str">
        <f>VLOOKUP(S57,'LibSets constants'!$A$2:$B$16,2,FALSE)</f>
        <v>Included in base game</v>
      </c>
      <c r="U57" s="3" t="str">
        <f>IF(V57&lt;&gt;"",VLOOKUP(V57,'ESO zone constants'!$E$3:$J$1002,6,FALSE),"")</f>
        <v/>
      </c>
      <c r="W57" s="3" t="str">
        <f>IF(X57&lt;&gt;"",VLOOKUP(X57,'ESO zone constants'!$E$3:$J$1002,6,FALSE),"")</f>
        <v/>
      </c>
      <c r="Y57" s="7" t="str">
        <f t="shared" si="0"/>
        <v>[361] = {wayshrines={-1,-1,-1,}, dlcId=0</v>
      </c>
      <c r="Z57" s="7" t="str">
        <f>IF(A57&lt;&gt;"",IF(Q57&lt;&gt;"",CONCATENATE(", zoneIds={",Q57),"")&amp;IF(U57&lt;&gt;"",CONCATENATE(",",U57),"")&amp;IF(W57&lt;&gt;"",CONCATENATE(",",W57),"")&amp;IF(Q57&lt;&gt;"",CONCATENATE("}",""),"")&amp;IF(OR(K57="true",K57="false",K57&lt;&gt;""), CONCATENATE(", veteran=", K57), ""),"")</f>
        <v>, veteran=false</v>
      </c>
      <c r="AA57" s="7" t="str">
        <f>IF(A57&lt;&gt;"",IF(I57="Trial",", isTrial=true",IF(I57="Arena",", isArena=true", IF(I57="Monster",", isMonster=true",""))) &amp; IF(L57="true", CONCATENATE(", multiTrialSet=true"), ""),"")</f>
        <v/>
      </c>
      <c r="AB57" s="7" t="str">
        <f t="shared" si="1"/>
        <v xml:space="preserve"> --Concentrated Force (Perfected) / Konzentrierte Kraft (vollendet)</v>
      </c>
      <c r="AC57" s="7" t="str">
        <f t="shared" si="2"/>
        <v/>
      </c>
    </row>
    <row r="58" spans="1:29" x14ac:dyDescent="0.25">
      <c r="A58" s="17">
        <v>327</v>
      </c>
      <c r="B58" t="s">
        <v>2166</v>
      </c>
      <c r="C58" t="s">
        <v>2168</v>
      </c>
      <c r="D58" t="s">
        <v>2167</v>
      </c>
      <c r="I58" t="str">
        <f t="array" ref="I58">IF(VALUE(P58)&gt;0,"Crafted",IF(OR(EXACT(A58,'LibSets constants'!$G$2:$G$99)),"Monster",IF(OR(EXACT(A58,'LibSets constants'!$I$2:$I$99)),"Trial",IF(OR(EXACT(A58,'LibSets constants'!$K$2:$K$99)),"Arena",IF(OR(EXACT(A58,'LibSets constants'!$M$2:$M$99)),"Overland","")))))</f>
        <v/>
      </c>
      <c r="K58" t="s">
        <v>102</v>
      </c>
      <c r="L58" t="s">
        <v>102</v>
      </c>
      <c r="M58">
        <v>-1</v>
      </c>
      <c r="N58">
        <v>-1</v>
      </c>
      <c r="O58">
        <v>-1</v>
      </c>
      <c r="P58">
        <v>0</v>
      </c>
      <c r="Q58" s="3" t="str">
        <f>IF(R58&lt;&gt;"",VLOOKUP(R58,'ESO zone constants'!$E$3:$J$1002,6,FALSE),"")</f>
        <v/>
      </c>
      <c r="S58" s="3">
        <v>0</v>
      </c>
      <c r="T58" t="str">
        <f>VLOOKUP(S58,'LibSets constants'!$A$2:$B$16,2,FALSE)</f>
        <v>Included in base game</v>
      </c>
      <c r="U58" s="3" t="str">
        <f>IF(V58&lt;&gt;"",VLOOKUP(V58,'ESO zone constants'!$E$3:$J$1002,6,FALSE),"")</f>
        <v/>
      </c>
      <c r="W58" s="3" t="str">
        <f>IF(X58&lt;&gt;"",VLOOKUP(X58,'ESO zone constants'!$E$3:$J$1002,6,FALSE),"")</f>
        <v/>
      </c>
      <c r="Y58" s="7" t="str">
        <f t="shared" si="0"/>
        <v>[327] = {wayshrines={-1,-1,-1,}, dlcId=0</v>
      </c>
      <c r="Z58" s="7" t="str">
        <f>IF(A58&lt;&gt;"",IF(Q58&lt;&gt;"",CONCATENATE(", zoneIds={",Q58),"")&amp;IF(U58&lt;&gt;"",CONCATENATE(",",U58),"")&amp;IF(W58&lt;&gt;"",CONCATENATE(",",W58),"")&amp;IF(Q58&lt;&gt;"",CONCATENATE("}",""),"")&amp;IF(OR(K58="true",K58="false",K58&lt;&gt;""), CONCATENATE(", veteran=", K58), ""),"")</f>
        <v>, veteran=false</v>
      </c>
      <c r="AA58" s="7" t="str">
        <f>IF(A58&lt;&gt;"",IF(I58="Trial",", isTrial=true",IF(I58="Arena",", isArena=true", IF(I58="Monster",", isMonster=true",""))) &amp; IF(L58="true", CONCATENATE(", multiTrialSet=true"), ""),"")</f>
        <v/>
      </c>
      <c r="AB58" s="7" t="str">
        <f t="shared" si="1"/>
        <v xml:space="preserve"> --Coward's Gear / Feiglingstracht</v>
      </c>
      <c r="AC58" s="7" t="str">
        <f t="shared" si="2"/>
        <v/>
      </c>
    </row>
    <row r="59" spans="1:29" x14ac:dyDescent="0.25">
      <c r="A59" s="17">
        <v>113</v>
      </c>
      <c r="B59" t="s">
        <v>1663</v>
      </c>
      <c r="C59" t="s">
        <v>1665</v>
      </c>
      <c r="D59" t="s">
        <v>1664</v>
      </c>
      <c r="I59" t="str">
        <f t="array" ref="I59">IF(VALUE(P59)&gt;0,"Crafted",IF(OR(EXACT(A59,'LibSets constants'!$G$2:$G$99)),"Monster",IF(OR(EXACT(A59,'LibSets constants'!$I$2:$I$99)),"Trial",IF(OR(EXACT(A59,'LibSets constants'!$K$2:$K$99)),"Arena",IF(OR(EXACT(A59,'LibSets constants'!$M$2:$M$99)),"Overland","")))))</f>
        <v>Overland</v>
      </c>
      <c r="K59" t="s">
        <v>102</v>
      </c>
      <c r="L59" t="s">
        <v>102</v>
      </c>
      <c r="M59">
        <v>-1</v>
      </c>
      <c r="N59">
        <v>-1</v>
      </c>
      <c r="O59">
        <v>-1</v>
      </c>
      <c r="P59">
        <v>0</v>
      </c>
      <c r="Q59" s="3" t="str">
        <f>IF(R59&lt;&gt;"",VLOOKUP(R59,'ESO zone constants'!$E$3:$J$1002,6,FALSE),"")</f>
        <v/>
      </c>
      <c r="S59" s="3">
        <v>0</v>
      </c>
      <c r="T59" t="str">
        <f>VLOOKUP(S59,'LibSets constants'!$A$2:$B$16,2,FALSE)</f>
        <v>Included in base game</v>
      </c>
      <c r="U59" s="3" t="str">
        <f>IF(V59&lt;&gt;"",VLOOKUP(V59,'ESO zone constants'!$E$3:$J$1002,6,FALSE),"")</f>
        <v/>
      </c>
      <c r="W59" s="3" t="str">
        <f>IF(X59&lt;&gt;"",VLOOKUP(X59,'ESO zone constants'!$E$3:$J$1002,6,FALSE),"")</f>
        <v/>
      </c>
      <c r="Y59" s="7" t="str">
        <f t="shared" si="0"/>
        <v>[113] = {wayshrines={-1,-1,-1,}, dlcId=0</v>
      </c>
      <c r="Z59" s="7" t="str">
        <f>IF(A59&lt;&gt;"",IF(Q59&lt;&gt;"",CONCATENATE(", zoneIds={",Q59),"")&amp;IF(U59&lt;&gt;"",CONCATENATE(",",U59),"")&amp;IF(W59&lt;&gt;"",CONCATENATE(",",W59),"")&amp;IF(Q59&lt;&gt;"",CONCATENATE("}",""),"")&amp;IF(OR(K59="true",K59="false",K59&lt;&gt;""), CONCATENATE(", veteran=", K59), ""),"")</f>
        <v>, veteran=false</v>
      </c>
      <c r="AA59" s="7" t="str">
        <f>IF(A59&lt;&gt;"",IF(I59="Trial",", isTrial=true",IF(I59="Arena",", isArena=true", IF(I59="Monster",", isMonster=true",""))) &amp; IF(L59="true", CONCATENATE(", multiTrialSet=true"), ""),"")</f>
        <v/>
      </c>
      <c r="AB59" s="7" t="str">
        <f t="shared" si="1"/>
        <v xml:space="preserve"> --Crest of Cyrodiil / Wappen von Cyrodiil</v>
      </c>
      <c r="AC59" s="7" t="str">
        <f t="shared" si="2"/>
        <v/>
      </c>
    </row>
    <row r="60" spans="1:29" x14ac:dyDescent="0.25">
      <c r="A60" s="17">
        <v>371</v>
      </c>
      <c r="B60" t="s">
        <v>2287</v>
      </c>
      <c r="C60" t="s">
        <v>2289</v>
      </c>
      <c r="D60" t="s">
        <v>2288</v>
      </c>
      <c r="I60" t="str">
        <f t="array" ref="I60">IF(VALUE(P60)&gt;0,"Crafted",IF(OR(EXACT(A60,'LibSets constants'!$G$2:$G$99)),"Monster",IF(OR(EXACT(A60,'LibSets constants'!$I$2:$I$99)),"Trial",IF(OR(EXACT(A60,'LibSets constants'!$K$2:$K$99)),"Arena",IF(OR(EXACT(A60,'LibSets constants'!$M$2:$M$99)),"Overland","")))))</f>
        <v/>
      </c>
      <c r="K60" t="s">
        <v>102</v>
      </c>
      <c r="L60" t="s">
        <v>102</v>
      </c>
      <c r="M60">
        <v>-1</v>
      </c>
      <c r="N60">
        <v>-1</v>
      </c>
      <c r="O60">
        <v>-1</v>
      </c>
      <c r="P60">
        <v>0</v>
      </c>
      <c r="Q60" s="3" t="str">
        <f>IF(R60&lt;&gt;"",VLOOKUP(R60,'ESO zone constants'!$E$3:$J$1002,6,FALSE),"")</f>
        <v/>
      </c>
      <c r="S60" s="3">
        <v>0</v>
      </c>
      <c r="T60" t="str">
        <f>VLOOKUP(S60,'LibSets constants'!$A$2:$B$16,2,FALSE)</f>
        <v>Included in base game</v>
      </c>
      <c r="U60" s="3" t="str">
        <f>IF(V60&lt;&gt;"",VLOOKUP(V60,'ESO zone constants'!$E$3:$J$1002,6,FALSE),"")</f>
        <v/>
      </c>
      <c r="W60" s="3" t="str">
        <f>IF(X60&lt;&gt;"",VLOOKUP(X60,'ESO zone constants'!$E$3:$J$1002,6,FALSE),"")</f>
        <v/>
      </c>
      <c r="Y60" s="7" t="str">
        <f t="shared" si="0"/>
        <v>[371] = {wayshrines={-1,-1,-1,}, dlcId=0</v>
      </c>
      <c r="Z60" s="7" t="str">
        <f>IF(A60&lt;&gt;"",IF(Q60&lt;&gt;"",CONCATENATE(", zoneIds={",Q60),"")&amp;IF(U60&lt;&gt;"",CONCATENATE(",",U60),"")&amp;IF(W60&lt;&gt;"",CONCATENATE(",",W60),"")&amp;IF(Q60&lt;&gt;"",CONCATENATE("}",""),"")&amp;IF(OR(K60="true",K60="false",K60&lt;&gt;""), CONCATENATE(", veteran=", K60), ""),"")</f>
        <v>, veteran=false</v>
      </c>
      <c r="AA60" s="7" t="str">
        <f>IF(A60&lt;&gt;"",IF(I60="Trial",", isTrial=true",IF(I60="Arena",", isArena=true", IF(I60="Monster",", isMonster=true",""))) &amp; IF(L60="true", CONCATENATE(", multiTrialSet=true"), ""),"")</f>
        <v/>
      </c>
      <c r="AB60" s="7" t="str">
        <f t="shared" si="1"/>
        <v xml:space="preserve"> --Cruel Flurry / Grausamer Schlaghagel</v>
      </c>
      <c r="AC60" s="7" t="str">
        <f t="shared" si="2"/>
        <v/>
      </c>
    </row>
    <row r="61" spans="1:29" x14ac:dyDescent="0.25">
      <c r="A61" s="17">
        <v>77</v>
      </c>
      <c r="B61" t="s">
        <v>1556</v>
      </c>
      <c r="C61" t="s">
        <v>1558</v>
      </c>
      <c r="D61" t="s">
        <v>1557</v>
      </c>
      <c r="I61" t="str">
        <f t="array" ref="I61">IF(VALUE(P61)&gt;0,"Crafted",IF(OR(EXACT(A61,'LibSets constants'!$G$2:$G$99)),"Monster",IF(OR(EXACT(A61,'LibSets constants'!$I$2:$I$99)),"Trial",IF(OR(EXACT(A61,'LibSets constants'!$K$2:$K$99)),"Arena",IF(OR(EXACT(A61,'LibSets constants'!$M$2:$M$99)),"Overland","")))))</f>
        <v/>
      </c>
      <c r="K61" t="s">
        <v>102</v>
      </c>
      <c r="L61" t="s">
        <v>102</v>
      </c>
      <c r="M61">
        <v>-1</v>
      </c>
      <c r="N61">
        <v>-1</v>
      </c>
      <c r="O61">
        <v>-1</v>
      </c>
      <c r="P61">
        <v>0</v>
      </c>
      <c r="Q61" s="3" t="str">
        <f>IF(R61&lt;&gt;"",VLOOKUP(R61,'ESO zone constants'!$E$3:$J$1002,6,FALSE),"")</f>
        <v/>
      </c>
      <c r="S61" s="3">
        <v>0</v>
      </c>
      <c r="T61" t="str">
        <f>VLOOKUP(S61,'LibSets constants'!$A$2:$B$16,2,FALSE)</f>
        <v>Included in base game</v>
      </c>
      <c r="U61" s="3" t="str">
        <f>IF(V61&lt;&gt;"",VLOOKUP(V61,'ESO zone constants'!$E$3:$J$1002,6,FALSE),"")</f>
        <v/>
      </c>
      <c r="W61" s="3" t="str">
        <f>IF(X61&lt;&gt;"",VLOOKUP(X61,'ESO zone constants'!$E$3:$J$1002,6,FALSE),"")</f>
        <v/>
      </c>
      <c r="Y61" s="7" t="str">
        <f t="shared" si="0"/>
        <v>[77] = {wayshrines={-1,-1,-1,}, dlcId=0</v>
      </c>
      <c r="Z61" s="7" t="str">
        <f>IF(A61&lt;&gt;"",IF(Q61&lt;&gt;"",CONCATENATE(", zoneIds={",Q61),"")&amp;IF(U61&lt;&gt;"",CONCATENATE(",",U61),"")&amp;IF(W61&lt;&gt;"",CONCATENATE(",",W61),"")&amp;IF(Q61&lt;&gt;"",CONCATENATE("}",""),"")&amp;IF(OR(K61="true",K61="false",K61&lt;&gt;""), CONCATENATE(", veteran=", K61), ""),"")</f>
        <v>, veteran=false</v>
      </c>
      <c r="AA61" s="7" t="str">
        <f>IF(A61&lt;&gt;"",IF(I61="Trial",", isTrial=true",IF(I61="Arena",", isArena=true", IF(I61="Monster",", isMonster=true",""))) &amp; IF(L61="true", CONCATENATE(", multiTrialSet=true"), ""),"")</f>
        <v/>
      </c>
      <c r="AB61" s="7" t="str">
        <f t="shared" si="1"/>
        <v xml:space="preserve"> --Crusader / Glaubenskrieger</v>
      </c>
      <c r="AC61" s="7" t="str">
        <f t="shared" si="2"/>
        <v/>
      </c>
    </row>
    <row r="62" spans="1:29" x14ac:dyDescent="0.25">
      <c r="A62" s="17">
        <v>373</v>
      </c>
      <c r="B62" t="s">
        <v>2293</v>
      </c>
      <c r="C62" t="s">
        <v>2295</v>
      </c>
      <c r="D62" t="s">
        <v>2294</v>
      </c>
      <c r="I62" t="str">
        <f t="array" ref="I62">IF(VALUE(P62)&gt;0,"Crafted",IF(OR(EXACT(A62,'LibSets constants'!$G$2:$G$99)),"Monster",IF(OR(EXACT(A62,'LibSets constants'!$I$2:$I$99)),"Trial",IF(OR(EXACT(A62,'LibSets constants'!$K$2:$K$99)),"Arena",IF(OR(EXACT(A62,'LibSets constants'!$M$2:$M$99)),"Overland","")))))</f>
        <v/>
      </c>
      <c r="K62" t="s">
        <v>102</v>
      </c>
      <c r="L62" t="s">
        <v>102</v>
      </c>
      <c r="M62">
        <v>-1</v>
      </c>
      <c r="N62">
        <v>-1</v>
      </c>
      <c r="O62">
        <v>-1</v>
      </c>
      <c r="P62">
        <v>0</v>
      </c>
      <c r="Q62" s="3" t="str">
        <f>IF(R62&lt;&gt;"",VLOOKUP(R62,'ESO zone constants'!$E$3:$J$1002,6,FALSE),"")</f>
        <v/>
      </c>
      <c r="S62" s="3">
        <v>0</v>
      </c>
      <c r="T62" t="str">
        <f>VLOOKUP(S62,'LibSets constants'!$A$2:$B$16,2,FALSE)</f>
        <v>Included in base game</v>
      </c>
      <c r="U62" s="3" t="str">
        <f>IF(V62&lt;&gt;"",VLOOKUP(V62,'ESO zone constants'!$E$3:$J$1002,6,FALSE),"")</f>
        <v/>
      </c>
      <c r="W62" s="3" t="str">
        <f>IF(X62&lt;&gt;"",VLOOKUP(X62,'ESO zone constants'!$E$3:$J$1002,6,FALSE),"")</f>
        <v/>
      </c>
      <c r="Y62" s="7" t="str">
        <f t="shared" si="0"/>
        <v>[373] = {wayshrines={-1,-1,-1,}, dlcId=0</v>
      </c>
      <c r="Z62" s="7" t="str">
        <f>IF(A62&lt;&gt;"",IF(Q62&lt;&gt;"",CONCATENATE(", zoneIds={",Q62),"")&amp;IF(U62&lt;&gt;"",CONCATENATE(",",U62),"")&amp;IF(W62&lt;&gt;"",CONCATENATE(",",W62),"")&amp;IF(Q62&lt;&gt;"",CONCATENATE("}",""),"")&amp;IF(OR(K62="true",K62="false",K62&lt;&gt;""), CONCATENATE(", veteran=", K62), ""),"")</f>
        <v>, veteran=false</v>
      </c>
      <c r="AA62" s="7" t="str">
        <f>IF(A62&lt;&gt;"",IF(I62="Trial",", isTrial=true",IF(I62="Arena",", isArena=true", IF(I62="Monster",", isMonster=true",""))) &amp; IF(L62="true", CONCATENATE(", multiTrialSet=true"), ""),"")</f>
        <v/>
      </c>
      <c r="AB62" s="7" t="str">
        <f t="shared" si="1"/>
        <v xml:space="preserve"> --Crushing Wall / Zermalmende Mauer</v>
      </c>
      <c r="AC62" s="7" t="str">
        <f t="shared" si="2"/>
        <v/>
      </c>
    </row>
    <row r="63" spans="1:29" x14ac:dyDescent="0.25">
      <c r="A63" s="17">
        <v>104</v>
      </c>
      <c r="B63" t="s">
        <v>1636</v>
      </c>
      <c r="C63" t="s">
        <v>1638</v>
      </c>
      <c r="D63" t="s">
        <v>1637</v>
      </c>
      <c r="I63" t="str">
        <f t="array" ref="I63">IF(VALUE(P63)&gt;0,"Crafted",IF(OR(EXACT(A63,'LibSets constants'!$G$2:$G$99)),"Monster",IF(OR(EXACT(A63,'LibSets constants'!$I$2:$I$99)),"Trial",IF(OR(EXACT(A63,'LibSets constants'!$K$2:$K$99)),"Arena",IF(OR(EXACT(A63,'LibSets constants'!$M$2:$M$99)),"Overland","")))))</f>
        <v>Overland</v>
      </c>
      <c r="K63" t="s">
        <v>102</v>
      </c>
      <c r="L63" t="s">
        <v>102</v>
      </c>
      <c r="M63">
        <v>-1</v>
      </c>
      <c r="N63">
        <v>-1</v>
      </c>
      <c r="O63">
        <v>-1</v>
      </c>
      <c r="P63">
        <v>0</v>
      </c>
      <c r="Q63" s="3" t="str">
        <f>IF(R63&lt;&gt;"",VLOOKUP(R63,'ESO zone constants'!$E$3:$J$1002,6,FALSE),"")</f>
        <v/>
      </c>
      <c r="S63" s="3">
        <v>0</v>
      </c>
      <c r="T63" t="str">
        <f>VLOOKUP(S63,'LibSets constants'!$A$2:$B$16,2,FALSE)</f>
        <v>Included in base game</v>
      </c>
      <c r="U63" s="3" t="str">
        <f>IF(V63&lt;&gt;"",VLOOKUP(V63,'ESO zone constants'!$E$3:$J$1002,6,FALSE),"")</f>
        <v/>
      </c>
      <c r="W63" s="3" t="str">
        <f>IF(X63&lt;&gt;"",VLOOKUP(X63,'ESO zone constants'!$E$3:$J$1002,6,FALSE),"")</f>
        <v/>
      </c>
      <c r="Y63" s="7" t="str">
        <f t="shared" si="0"/>
        <v>[104] = {wayshrines={-1,-1,-1,}, dlcId=0</v>
      </c>
      <c r="Z63" s="7" t="str">
        <f>IF(A63&lt;&gt;"",IF(Q63&lt;&gt;"",CONCATENATE(", zoneIds={",Q63),"")&amp;IF(U63&lt;&gt;"",CONCATENATE(",",U63),"")&amp;IF(W63&lt;&gt;"",CONCATENATE(",",W63),"")&amp;IF(Q63&lt;&gt;"",CONCATENATE("}",""),"")&amp;IF(OR(K63="true",K63="false",K63&lt;&gt;""), CONCATENATE(", veteran=", K63), ""),"")</f>
        <v>, veteran=false</v>
      </c>
      <c r="AA63" s="7" t="str">
        <f>IF(A63&lt;&gt;"",IF(I63="Trial",", isTrial=true",IF(I63="Arena",", isArena=true", IF(I63="Monster",", isMonster=true",""))) &amp; IF(L63="true", CONCATENATE(", multiTrialSet=true"), ""),"")</f>
        <v/>
      </c>
      <c r="AB63" s="7" t="str">
        <f t="shared" si="1"/>
        <v xml:space="preserve"> --Curse Eater / Fluchfresser</v>
      </c>
      <c r="AC63" s="7" t="str">
        <f t="shared" si="2"/>
        <v/>
      </c>
    </row>
    <row r="64" spans="1:29" x14ac:dyDescent="0.25">
      <c r="A64" s="17">
        <v>348</v>
      </c>
      <c r="B64" t="s">
        <v>2225</v>
      </c>
      <c r="C64" t="s">
        <v>2227</v>
      </c>
      <c r="D64" t="s">
        <v>2226</v>
      </c>
      <c r="I64" t="str">
        <f t="array" ref="I64">IF(VALUE(P64)&gt;0,"Crafted",IF(OR(EXACT(A64,'LibSets constants'!$G$2:$G$99)),"Monster",IF(OR(EXACT(A64,'LibSets constants'!$I$2:$I$99)),"Trial",IF(OR(EXACT(A64,'LibSets constants'!$K$2:$K$99)),"Arena",IF(OR(EXACT(A64,'LibSets constants'!$M$2:$M$99)),"Overland","")))))</f>
        <v/>
      </c>
      <c r="K64" t="s">
        <v>102</v>
      </c>
      <c r="L64" t="s">
        <v>102</v>
      </c>
      <c r="M64">
        <v>-1</v>
      </c>
      <c r="N64">
        <v>-1</v>
      </c>
      <c r="O64">
        <v>-1</v>
      </c>
      <c r="P64">
        <v>0</v>
      </c>
      <c r="Q64" s="3" t="str">
        <f>IF(R64&lt;&gt;"",VLOOKUP(R64,'ESO zone constants'!$E$3:$J$1002,6,FALSE),"")</f>
        <v/>
      </c>
      <c r="S64" s="3">
        <v>0</v>
      </c>
      <c r="T64" t="str">
        <f>VLOOKUP(S64,'LibSets constants'!$A$2:$B$16,2,FALSE)</f>
        <v>Included in base game</v>
      </c>
      <c r="U64" s="3" t="str">
        <f>IF(V64&lt;&gt;"",VLOOKUP(V64,'ESO zone constants'!$E$3:$J$1002,6,FALSE),"")</f>
        <v/>
      </c>
      <c r="W64" s="3" t="str">
        <f>IF(X64&lt;&gt;"",VLOOKUP(X64,'ESO zone constants'!$E$3:$J$1002,6,FALSE),"")</f>
        <v/>
      </c>
      <c r="Y64" s="7" t="str">
        <f t="shared" si="0"/>
        <v>[348] = {wayshrines={-1,-1,-1,}, dlcId=0</v>
      </c>
      <c r="Z64" s="7" t="str">
        <f>IF(A64&lt;&gt;"",IF(Q64&lt;&gt;"",CONCATENATE(", zoneIds={",Q64),"")&amp;IF(U64&lt;&gt;"",CONCATENATE(",",U64),"")&amp;IF(W64&lt;&gt;"",CONCATENATE(",",W64),"")&amp;IF(Q64&lt;&gt;"",CONCATENATE("}",""),"")&amp;IF(OR(K64="true",K64="false",K64&lt;&gt;""), CONCATENATE(", veteran=", K64), ""),"")</f>
        <v>, veteran=false</v>
      </c>
      <c r="AA64" s="7" t="str">
        <f>IF(A64&lt;&gt;"",IF(I64="Trial",", isTrial=true",IF(I64="Arena",", isArena=true", IF(I64="Monster",", isMonster=true",""))) &amp; IF(L64="true", CONCATENATE(", multiTrialSet=true"), ""),"")</f>
        <v/>
      </c>
      <c r="AB64" s="7" t="str">
        <f t="shared" si="1"/>
        <v xml:space="preserve"> --Curse of Doylemish / Fluch von Doylemish</v>
      </c>
      <c r="AC64" s="7" t="str">
        <f t="shared" si="2"/>
        <v/>
      </c>
    </row>
    <row r="65" spans="1:29" x14ac:dyDescent="0.25">
      <c r="A65" s="6">
        <v>324</v>
      </c>
      <c r="B65" t="s">
        <v>2157</v>
      </c>
      <c r="C65" t="s">
        <v>2159</v>
      </c>
      <c r="D65" t="s">
        <v>2158</v>
      </c>
      <c r="I65" t="str">
        <f t="array" ref="I65">IF(VALUE(P65)&gt;0,"Crafted",IF(OR(EXACT(A65,'LibSets constants'!$G$2:$G$99)),"Monster",IF(OR(EXACT(A65,'LibSets constants'!$I$2:$I$99)),"Trial",IF(OR(EXACT(A65,'LibSets constants'!$K$2:$K$99)),"Arena",IF(OR(EXACT(A65,'LibSets constants'!$M$2:$M$99)),"Overland","")))))</f>
        <v>Crafted</v>
      </c>
      <c r="K65" t="s">
        <v>102</v>
      </c>
      <c r="L65" t="s">
        <v>102</v>
      </c>
      <c r="M65">
        <v>329</v>
      </c>
      <c r="N65">
        <v>329</v>
      </c>
      <c r="O65">
        <v>329</v>
      </c>
      <c r="P65">
        <v>8</v>
      </c>
      <c r="Q65" s="3" t="str">
        <f>IF(R65&lt;&gt;"",VLOOKUP(R65,'ESO zone constants'!$E$3:$J$1002,6,FALSE),"")</f>
        <v/>
      </c>
      <c r="S65" s="3">
        <v>6</v>
      </c>
      <c r="T65" t="str">
        <f>VLOOKUP(S65,'LibSets constants'!$A$2:$B$16,2,FALSE)</f>
        <v>Morrowind</v>
      </c>
      <c r="U65" s="3" t="str">
        <f>IF(V65&lt;&gt;"",VLOOKUP(V65,'ESO zone constants'!$E$3:$J$1002,6,FALSE),"")</f>
        <v/>
      </c>
      <c r="W65" s="3" t="str">
        <f>IF(X65&lt;&gt;"",VLOOKUP(X65,'ESO zone constants'!$E$3:$J$1002,6,FALSE),"")</f>
        <v/>
      </c>
      <c r="Y65" s="7" t="str">
        <f t="shared" si="0"/>
        <v>[324] = {wayshrines={329,329,329,}, traitsNeeded=8, dlcId=6</v>
      </c>
      <c r="Z65" s="7" t="str">
        <f>IF(A65&lt;&gt;"",IF(Q65&lt;&gt;"",CONCATENATE(", zoneIds={",Q65),"")&amp;IF(U65&lt;&gt;"",CONCATENATE(",",U65),"")&amp;IF(W65&lt;&gt;"",CONCATENATE(",",W65),"")&amp;IF(Q65&lt;&gt;"",CONCATENATE("}",""),"")&amp;IF(OR(K65="true",K65="false",K65&lt;&gt;""), CONCATENATE(", veteran=", K65), ""),"")</f>
        <v>, veteran=false</v>
      </c>
      <c r="AA65" s="7" t="str">
        <f>IF(A65&lt;&gt;"",IF(I65="Trial",", isTrial=true",IF(I65="Arena",", isArena=true", IF(I65="Monster",", isMonster=true",""))) &amp; IF(L65="true", CONCATENATE(", multiTrialSet=true"), ""),"")</f>
        <v/>
      </c>
      <c r="AB65" s="7" t="str">
        <f t="shared" si="1"/>
        <v xml:space="preserve"> --Daedric Trickery / Daedrische Gaunerei</v>
      </c>
      <c r="AC65" s="7" t="str">
        <f t="shared" si="2"/>
        <v>[324] = true,        --Daedric Trickery / Daedrische Gaunerei</v>
      </c>
    </row>
    <row r="66" spans="1:29" x14ac:dyDescent="0.25">
      <c r="A66" s="17">
        <v>60</v>
      </c>
      <c r="B66" t="s">
        <v>1505</v>
      </c>
      <c r="C66" t="s">
        <v>1507</v>
      </c>
      <c r="D66" t="s">
        <v>1506</v>
      </c>
      <c r="I66" t="str">
        <f t="array" ref="I66">IF(VALUE(P66)&gt;0,"Crafted",IF(OR(EXACT(A66,'LibSets constants'!$G$2:$G$99)),"Monster",IF(OR(EXACT(A66,'LibSets constants'!$I$2:$I$99)),"Trial",IF(OR(EXACT(A66,'LibSets constants'!$K$2:$K$99)),"Arena",IF(OR(EXACT(A66,'LibSets constants'!$M$2:$M$99)),"Overland","")))))</f>
        <v>Overland</v>
      </c>
      <c r="K66" t="s">
        <v>102</v>
      </c>
      <c r="L66" t="s">
        <v>102</v>
      </c>
      <c r="M66">
        <v>-1</v>
      </c>
      <c r="N66">
        <v>-1</v>
      </c>
      <c r="O66">
        <v>-1</v>
      </c>
      <c r="P66">
        <v>0</v>
      </c>
      <c r="Q66" s="3" t="str">
        <f>IF(R66&lt;&gt;"",VLOOKUP(R66,'ESO zone constants'!$E$3:$J$1002,6,FALSE),"")</f>
        <v/>
      </c>
      <c r="S66" s="3">
        <v>0</v>
      </c>
      <c r="T66" t="str">
        <f>VLOOKUP(S66,'LibSets constants'!$A$2:$B$16,2,FALSE)</f>
        <v>Included in base game</v>
      </c>
      <c r="U66" s="3" t="str">
        <f>IF(V66&lt;&gt;"",VLOOKUP(V66,'ESO zone constants'!$E$3:$J$1002,6,FALSE),"")</f>
        <v/>
      </c>
      <c r="W66" s="3" t="str">
        <f>IF(X66&lt;&gt;"",VLOOKUP(X66,'ESO zone constants'!$E$3:$J$1002,6,FALSE),"")</f>
        <v/>
      </c>
      <c r="Y66" s="7" t="str">
        <f t="shared" si="0"/>
        <v>[60] = {wayshrines={-1,-1,-1,}, dlcId=0</v>
      </c>
      <c r="Z66" s="7" t="str">
        <f>IF(A66&lt;&gt;"",IF(Q66&lt;&gt;"",CONCATENATE(", zoneIds={",Q66),"")&amp;IF(U66&lt;&gt;"",CONCATENATE(",",U66),"")&amp;IF(W66&lt;&gt;"",CONCATENATE(",",W66),"")&amp;IF(Q66&lt;&gt;"",CONCATENATE("}",""),"")&amp;IF(OR(K66="true",K66="false",K66&lt;&gt;""), CONCATENATE(", veteran=", K66), ""),"")</f>
        <v>, veteran=false</v>
      </c>
      <c r="AA66" s="7" t="str">
        <f>IF(A66&lt;&gt;"",IF(I66="Trial",", isTrial=true",IF(I66="Arena",", isArena=true", IF(I66="Monster",", isMonster=true",""))) &amp; IF(L66="true", CONCATENATE(", multiTrialSet=true"), ""),"")</f>
        <v/>
      </c>
      <c r="AB66" s="7" t="str">
        <f t="shared" si="1"/>
        <v xml:space="preserve"> --Darkstride / Dunkelschritt</v>
      </c>
      <c r="AC66" s="7" t="str">
        <f t="shared" si="2"/>
        <v/>
      </c>
    </row>
    <row r="67" spans="1:29" x14ac:dyDescent="0.25">
      <c r="A67" s="17">
        <v>127</v>
      </c>
      <c r="B67" t="s">
        <v>1702</v>
      </c>
      <c r="C67" t="s">
        <v>1704</v>
      </c>
      <c r="D67" t="s">
        <v>1703</v>
      </c>
      <c r="I67" t="str">
        <f t="array" ref="I67">IF(VALUE(P67)&gt;0,"Crafted",IF(OR(EXACT(A67,'LibSets constants'!$G$2:$G$99)),"Monster",IF(OR(EXACT(A67,'LibSets constants'!$I$2:$I$99)),"Trial",IF(OR(EXACT(A67,'LibSets constants'!$K$2:$K$99)),"Arena",IF(OR(EXACT(A67,'LibSets constants'!$M$2:$M$99)),"Overland","")))))</f>
        <v>Overland</v>
      </c>
      <c r="K67" t="s">
        <v>102</v>
      </c>
      <c r="L67" t="s">
        <v>102</v>
      </c>
      <c r="M67">
        <v>-1</v>
      </c>
      <c r="N67">
        <v>-1</v>
      </c>
      <c r="O67">
        <v>-1</v>
      </c>
      <c r="P67">
        <v>0</v>
      </c>
      <c r="Q67" s="3" t="str">
        <f>IF(R67&lt;&gt;"",VLOOKUP(R67,'ESO zone constants'!$E$3:$J$1002,6,FALSE),"")</f>
        <v/>
      </c>
      <c r="S67" s="3">
        <v>0</v>
      </c>
      <c r="T67" t="str">
        <f>VLOOKUP(S67,'LibSets constants'!$A$2:$B$16,2,FALSE)</f>
        <v>Included in base game</v>
      </c>
      <c r="U67" s="3" t="str">
        <f>IF(V67&lt;&gt;"",VLOOKUP(V67,'ESO zone constants'!$E$3:$J$1002,6,FALSE),"")</f>
        <v/>
      </c>
      <c r="W67" s="3" t="str">
        <f>IF(X67&lt;&gt;"",VLOOKUP(X67,'ESO zone constants'!$E$3:$J$1002,6,FALSE),"")</f>
        <v/>
      </c>
      <c r="Y67" s="7" t="str">
        <f t="shared" ref="Y67:Y130" si="3">IF(A67&lt;&gt;"",CONCATENATE("[",A67,"] = {wayshrines={")&amp;IF(M67&lt;&gt;"",CONCATENATE(M67,","),"")&amp;IF(N67&lt;&gt;"",CONCATENATE(N67,","),"")&amp;IF(O67&lt;&gt;"",CONCATENATE(O67,","),"")&amp;CONCATENATE("}")&amp;IF(VALUE(P67)&gt;0,CONCATENATE(", traitsNeeded=",P67),"")&amp;CONCATENATE(", dlcId=",S67,),"")</f>
        <v>[127] = {wayshrines={-1,-1,-1,}, dlcId=0</v>
      </c>
      <c r="Z67" s="7" t="str">
        <f>IF(A67&lt;&gt;"",IF(Q67&lt;&gt;"",CONCATENATE(", zoneIds={",Q67),"")&amp;IF(U67&lt;&gt;"",CONCATENATE(",",U67),"")&amp;IF(W67&lt;&gt;"",CONCATENATE(",",W67),"")&amp;IF(Q67&lt;&gt;"",CONCATENATE("}",""),"")&amp;IF(OR(K67="true",K67="false",K67&lt;&gt;""), CONCATENATE(", veteran=", K67), ""),"")</f>
        <v>, veteran=false</v>
      </c>
      <c r="AA67" s="7" t="str">
        <f>IF(A67&lt;&gt;"",IF(I67="Trial",", isTrial=true",IF(I67="Arena",", isArena=true", IF(I67="Monster",", isMonster=true",""))) &amp; IF(L67="true", CONCATENATE(", multiTrialSet=true"), ""),"")</f>
        <v/>
      </c>
      <c r="AB67" s="7" t="str">
        <f t="shared" ref="AB67:AB130" si="4">IF(C67&lt;&gt;"",CONCATENATE(" --",C67," / ",B67),"")</f>
        <v xml:space="preserve"> --Deadly Strike / Tödlicher Stoß</v>
      </c>
      <c r="AC67" s="7" t="str">
        <f t="shared" ref="AC67:AC130" si="5">IF(A67&lt;&gt;"",IF(VALUE(P67)&gt;0,CONCATENATE("[",A67,"] = true,        --",C67, " / ", B67), ""),"")</f>
        <v/>
      </c>
    </row>
    <row r="68" spans="1:29" x14ac:dyDescent="0.25">
      <c r="A68" s="17">
        <v>406</v>
      </c>
      <c r="B68" t="s">
        <v>2368</v>
      </c>
      <c r="C68" t="s">
        <v>2370</v>
      </c>
      <c r="D68" t="s">
        <v>2369</v>
      </c>
      <c r="I68" t="str">
        <f t="array" ref="I68">IF(VALUE(P68)&gt;0,"Crafted",IF(OR(EXACT(A68,'LibSets constants'!$G$2:$G$99)),"Monster",IF(OR(EXACT(A68,'LibSets constants'!$I$2:$I$99)),"Trial",IF(OR(EXACT(A68,'LibSets constants'!$K$2:$K$99)),"Arena",IF(OR(EXACT(A68,'LibSets constants'!$M$2:$M$99)),"Overland","")))))</f>
        <v/>
      </c>
      <c r="K68" t="s">
        <v>102</v>
      </c>
      <c r="L68" t="s">
        <v>102</v>
      </c>
      <c r="M68">
        <v>-1</v>
      </c>
      <c r="N68">
        <v>-1</v>
      </c>
      <c r="O68">
        <v>-1</v>
      </c>
      <c r="P68">
        <v>0</v>
      </c>
      <c r="Q68" s="3" t="str">
        <f>IF(R68&lt;&gt;"",VLOOKUP(R68,'ESO zone constants'!$E$3:$J$1002,6,FALSE),"")</f>
        <v/>
      </c>
      <c r="S68" s="3">
        <v>0</v>
      </c>
      <c r="T68" t="str">
        <f>VLOOKUP(S68,'LibSets constants'!$A$2:$B$16,2,FALSE)</f>
        <v>Included in base game</v>
      </c>
      <c r="U68" s="3" t="str">
        <f>IF(V68&lt;&gt;"",VLOOKUP(V68,'ESO zone constants'!$E$3:$J$1002,6,FALSE),"")</f>
        <v/>
      </c>
      <c r="W68" s="3" t="str">
        <f>IF(X68&lt;&gt;"",VLOOKUP(X68,'ESO zone constants'!$E$3:$J$1002,6,FALSE),"")</f>
        <v/>
      </c>
      <c r="Y68" s="7" t="str">
        <f t="shared" si="3"/>
        <v>[406] = {wayshrines={-1,-1,-1,}, dlcId=0</v>
      </c>
      <c r="Z68" s="7" t="str">
        <f>IF(A68&lt;&gt;"",IF(Q68&lt;&gt;"",CONCATENATE(", zoneIds={",Q68),"")&amp;IF(U68&lt;&gt;"",CONCATENATE(",",U68),"")&amp;IF(W68&lt;&gt;"",CONCATENATE(",",W68),"")&amp;IF(Q68&lt;&gt;"",CONCATENATE("}",""),"")&amp;IF(OR(K68="true",K68="false",K68&lt;&gt;""), CONCATENATE(", veteran=", K68), ""),"")</f>
        <v>, veteran=false</v>
      </c>
      <c r="AA68" s="7" t="str">
        <f>IF(A68&lt;&gt;"",IF(I68="Trial",", isTrial=true",IF(I68="Arena",", isArena=true", IF(I68="Monster",", isMonster=true",""))) &amp; IF(L68="true", CONCATENATE(", multiTrialSet=true"), ""),"")</f>
        <v/>
      </c>
      <c r="AB68" s="7" t="str">
        <f t="shared" si="4"/>
        <v xml:space="preserve"> --Dead-Water's Guile / Totwassertücke</v>
      </c>
      <c r="AC68" s="7" t="str">
        <f t="shared" si="5"/>
        <v/>
      </c>
    </row>
    <row r="69" spans="1:29" x14ac:dyDescent="0.25">
      <c r="A69" s="6">
        <v>37</v>
      </c>
      <c r="B69" t="s">
        <v>86</v>
      </c>
      <c r="C69" t="s">
        <v>1449</v>
      </c>
      <c r="D69" t="s">
        <v>1448</v>
      </c>
      <c r="I69" t="str">
        <f t="array" ref="I69">IF(VALUE(P69)&gt;0,"Crafted",IF(OR(EXACT(A69,'LibSets constants'!$G$2:$G$99)),"Monster",IF(OR(EXACT(A69,'LibSets constants'!$I$2:$I$99)),"Trial",IF(OR(EXACT(A69,'LibSets constants'!$K$2:$K$99)),"Arena",IF(OR(EXACT(A69,'LibSets constants'!$M$2:$M$99)),"Overland","")))))</f>
        <v>Crafted</v>
      </c>
      <c r="K69" t="s">
        <v>102</v>
      </c>
      <c r="L69" t="s">
        <v>102</v>
      </c>
      <c r="M69">
        <v>1</v>
      </c>
      <c r="N69">
        <v>177</v>
      </c>
      <c r="O69">
        <v>71</v>
      </c>
      <c r="P69">
        <v>2</v>
      </c>
      <c r="Q69" s="3" t="str">
        <f>IF(R69&lt;&gt;"",VLOOKUP(R69,'ESO zone constants'!$E$3:$J$1002,6,FALSE),"")</f>
        <v/>
      </c>
      <c r="S69" s="3">
        <v>0</v>
      </c>
      <c r="T69" t="str">
        <f>VLOOKUP(S69,'LibSets constants'!$A$2:$B$16,2,FALSE)</f>
        <v>Included in base game</v>
      </c>
      <c r="U69" s="3" t="str">
        <f>IF(V69&lt;&gt;"",VLOOKUP(V69,'ESO zone constants'!$E$3:$J$1002,6,FALSE),"")</f>
        <v/>
      </c>
      <c r="W69" s="3" t="str">
        <f>IF(X69&lt;&gt;"",VLOOKUP(X69,'ESO zone constants'!$E$3:$J$1002,6,FALSE),"")</f>
        <v/>
      </c>
      <c r="Y69" s="7" t="str">
        <f t="shared" si="3"/>
        <v>[37] = {wayshrines={1,177,71,}, traitsNeeded=2, dlcId=0</v>
      </c>
      <c r="Z69" s="7" t="str">
        <f>IF(A69&lt;&gt;"",IF(Q69&lt;&gt;"",CONCATENATE(", zoneIds={",Q69),"")&amp;IF(U69&lt;&gt;"",CONCATENATE(",",U69),"")&amp;IF(W69&lt;&gt;"",CONCATENATE(",",W69),"")&amp;IF(Q69&lt;&gt;"",CONCATENATE("}",""),"")&amp;IF(OR(K69="true",K69="false",K69&lt;&gt;""), CONCATENATE(", veteran=", K69), ""),"")</f>
        <v>, veteran=false</v>
      </c>
      <c r="AA69" s="7" t="str">
        <f>IF(A69&lt;&gt;"",IF(I69="Trial",", isTrial=true",IF(I69="Arena",", isArena=true", IF(I69="Monster",", isMonster=true",""))) &amp; IF(L69="true", CONCATENATE(", multiTrialSet=true"), ""),"")</f>
        <v/>
      </c>
      <c r="AB69" s="7" t="str">
        <f t="shared" si="4"/>
        <v xml:space="preserve"> --Death's Wind / Todeswind </v>
      </c>
      <c r="AC69" s="7" t="str">
        <f t="shared" si="5"/>
        <v xml:space="preserve">[37] = true,        --Death's Wind / Todeswind </v>
      </c>
    </row>
    <row r="70" spans="1:29" x14ac:dyDescent="0.25">
      <c r="A70" s="17">
        <v>138</v>
      </c>
      <c r="B70" t="s">
        <v>1735</v>
      </c>
      <c r="C70" t="s">
        <v>1737</v>
      </c>
      <c r="D70" t="s">
        <v>1736</v>
      </c>
      <c r="I70" t="str">
        <f t="array" ref="I70">IF(VALUE(P70)&gt;0,"Crafted",IF(OR(EXACT(A70,'LibSets constants'!$G$2:$G$99)),"Monster",IF(OR(EXACT(A70,'LibSets constants'!$I$2:$I$99)),"Trial",IF(OR(EXACT(A70,'LibSets constants'!$K$2:$K$99)),"Arena",IF(OR(EXACT(A70,'LibSets constants'!$M$2:$M$99)),"Overland","")))))</f>
        <v/>
      </c>
      <c r="K70" t="s">
        <v>102</v>
      </c>
      <c r="L70" t="s">
        <v>102</v>
      </c>
      <c r="M70">
        <v>-1</v>
      </c>
      <c r="N70">
        <v>-1</v>
      </c>
      <c r="O70">
        <v>-1</v>
      </c>
      <c r="P70">
        <v>0</v>
      </c>
      <c r="Q70" s="3" t="str">
        <f>IF(R70&lt;&gt;"",VLOOKUP(R70,'ESO zone constants'!$E$3:$J$1002,6,FALSE),"")</f>
        <v/>
      </c>
      <c r="S70" s="3">
        <v>0</v>
      </c>
      <c r="T70" t="str">
        <f>VLOOKUP(S70,'LibSets constants'!$A$2:$B$16,2,FALSE)</f>
        <v>Included in base game</v>
      </c>
      <c r="U70" s="3" t="str">
        <f>IF(V70&lt;&gt;"",VLOOKUP(V70,'ESO zone constants'!$E$3:$J$1002,6,FALSE),"")</f>
        <v/>
      </c>
      <c r="W70" s="3" t="str">
        <f>IF(X70&lt;&gt;"",VLOOKUP(X70,'ESO zone constants'!$E$3:$J$1002,6,FALSE),"")</f>
        <v/>
      </c>
      <c r="Y70" s="7" t="str">
        <f t="shared" si="3"/>
        <v>[138] = {wayshrines={-1,-1,-1,}, dlcId=0</v>
      </c>
      <c r="Z70" s="7" t="str">
        <f>IF(A70&lt;&gt;"",IF(Q70&lt;&gt;"",CONCATENATE(", zoneIds={",Q70),"")&amp;IF(U70&lt;&gt;"",CONCATENATE(",",U70),"")&amp;IF(W70&lt;&gt;"",CONCATENATE(",",W70),"")&amp;IF(Q70&lt;&gt;"",CONCATENATE("}",""),"")&amp;IF(OR(K70="true",K70="false",K70&lt;&gt;""), CONCATENATE(", veteran=", K70), ""),"")</f>
        <v>, veteran=false</v>
      </c>
      <c r="AA70" s="7" t="str">
        <f>IF(A70&lt;&gt;"",IF(I70="Trial",", isTrial=true",IF(I70="Arena",", isArena=true", IF(I70="Monster",", isMonster=true",""))) &amp; IF(L70="true", CONCATENATE(", multiTrialSet=true"), ""),"")</f>
        <v/>
      </c>
      <c r="AB70" s="7" t="str">
        <f t="shared" si="4"/>
        <v xml:space="preserve"> --Defending Warrior / Verteidigender Krieger</v>
      </c>
      <c r="AC70" s="7" t="str">
        <f t="shared" si="5"/>
        <v/>
      </c>
    </row>
    <row r="71" spans="1:29" x14ac:dyDescent="0.25">
      <c r="A71" s="17">
        <v>364</v>
      </c>
      <c r="B71" t="s">
        <v>2267</v>
      </c>
      <c r="C71" t="s">
        <v>2267</v>
      </c>
      <c r="D71" t="s">
        <v>2268</v>
      </c>
      <c r="I71" t="str">
        <f t="array" ref="I71">IF(VALUE(P71)&gt;0,"Crafted",IF(OR(EXACT(A71,'LibSets constants'!$G$2:$G$99)),"Monster",IF(OR(EXACT(A71,'LibSets constants'!$I$2:$I$99)),"Trial",IF(OR(EXACT(A71,'LibSets constants'!$K$2:$K$99)),"Arena",IF(OR(EXACT(A71,'LibSets constants'!$M$2:$M$99)),"Overland","")))))</f>
        <v/>
      </c>
      <c r="K71" t="s">
        <v>102</v>
      </c>
      <c r="L71" t="s">
        <v>102</v>
      </c>
      <c r="M71">
        <v>-1</v>
      </c>
      <c r="N71">
        <v>-1</v>
      </c>
      <c r="O71">
        <v>-1</v>
      </c>
      <c r="P71">
        <v>0</v>
      </c>
      <c r="Q71" s="3" t="str">
        <f>IF(R71&lt;&gt;"",VLOOKUP(R71,'ESO zone constants'!$E$3:$J$1002,6,FALSE),"")</f>
        <v/>
      </c>
      <c r="S71" s="3">
        <v>0</v>
      </c>
      <c r="T71" t="str">
        <f>VLOOKUP(S71,'LibSets constants'!$A$2:$B$16,2,FALSE)</f>
        <v>Included in base game</v>
      </c>
      <c r="U71" s="3" t="str">
        <f>IF(V71&lt;&gt;"",VLOOKUP(V71,'ESO zone constants'!$E$3:$J$1002,6,FALSE),"")</f>
        <v/>
      </c>
      <c r="W71" s="3" t="str">
        <f>IF(X71&lt;&gt;"",VLOOKUP(X71,'ESO zone constants'!$E$3:$J$1002,6,FALSE),"")</f>
        <v/>
      </c>
      <c r="Y71" s="7" t="str">
        <f t="shared" si="3"/>
        <v>[364] = {wayshrines={-1,-1,-1,}, dlcId=0</v>
      </c>
      <c r="Z71" s="7" t="str">
        <f>IF(A71&lt;&gt;"",IF(Q71&lt;&gt;"",CONCATENATE(", zoneIds={",Q71),"")&amp;IF(U71&lt;&gt;"",CONCATENATE(",",U71),"")&amp;IF(W71&lt;&gt;"",CONCATENATE(",",W71),"")&amp;IF(Q71&lt;&gt;"",CONCATENATE("}",""),"")&amp;IF(OR(K71="true",K71="false",K71&lt;&gt;""), CONCATENATE(", veteran=", K71), ""),"")</f>
        <v>, veteran=false</v>
      </c>
      <c r="AA71" s="7" t="str">
        <f>IF(A71&lt;&gt;"",IF(I71="Trial",", isTrial=true",IF(I71="Arena",", isArena=true", IF(I71="Monster",", isMonster=true",""))) &amp; IF(L71="true", CONCATENATE(", multiTrialSet=true"), ""),"")</f>
        <v/>
      </c>
      <c r="AB71" s="7" t="str">
        <f t="shared" si="4"/>
        <v xml:space="preserve"> --Defensive Position / Defensive Position</v>
      </c>
      <c r="AC71" s="7" t="str">
        <f t="shared" si="5"/>
        <v/>
      </c>
    </row>
    <row r="72" spans="1:29" x14ac:dyDescent="0.25">
      <c r="A72" s="17">
        <v>358</v>
      </c>
      <c r="B72" t="s">
        <v>2249</v>
      </c>
      <c r="C72" t="s">
        <v>2251</v>
      </c>
      <c r="D72" t="s">
        <v>2250</v>
      </c>
      <c r="I72" t="str">
        <f t="array" ref="I72">IF(VALUE(P72)&gt;0,"Crafted",IF(OR(EXACT(A72,'LibSets constants'!$G$2:$G$99)),"Monster",IF(OR(EXACT(A72,'LibSets constants'!$I$2:$I$99)),"Trial",IF(OR(EXACT(A72,'LibSets constants'!$K$2:$K$99)),"Arena",IF(OR(EXACT(A72,'LibSets constants'!$M$2:$M$99)),"Overland","")))))</f>
        <v/>
      </c>
      <c r="K72" t="s">
        <v>102</v>
      </c>
      <c r="L72" t="s">
        <v>102</v>
      </c>
      <c r="M72">
        <v>-1</v>
      </c>
      <c r="N72">
        <v>-1</v>
      </c>
      <c r="O72">
        <v>-1</v>
      </c>
      <c r="P72">
        <v>0</v>
      </c>
      <c r="Q72" s="3" t="str">
        <f>IF(R72&lt;&gt;"",VLOOKUP(R72,'ESO zone constants'!$E$3:$J$1002,6,FALSE),"")</f>
        <v/>
      </c>
      <c r="S72" s="3">
        <v>0</v>
      </c>
      <c r="T72" t="str">
        <f>VLOOKUP(S72,'LibSets constants'!$A$2:$B$16,2,FALSE)</f>
        <v>Included in base game</v>
      </c>
      <c r="U72" s="3" t="str">
        <f>IF(V72&lt;&gt;"",VLOOKUP(V72,'ESO zone constants'!$E$3:$J$1002,6,FALSE),"")</f>
        <v/>
      </c>
      <c r="W72" s="3" t="str">
        <f>IF(X72&lt;&gt;"",VLOOKUP(X72,'ESO zone constants'!$E$3:$J$1002,6,FALSE),"")</f>
        <v/>
      </c>
      <c r="Y72" s="7" t="str">
        <f t="shared" si="3"/>
        <v>[358] = {wayshrines={-1,-1,-1,}, dlcId=0</v>
      </c>
      <c r="Z72" s="7" t="str">
        <f>IF(A72&lt;&gt;"",IF(Q72&lt;&gt;"",CONCATENATE(", zoneIds={",Q72),"")&amp;IF(U72&lt;&gt;"",CONCATENATE(",",U72),"")&amp;IF(W72&lt;&gt;"",CONCATENATE(",",W72),"")&amp;IF(Q72&lt;&gt;"",CONCATENATE("}",""),"")&amp;IF(OR(K72="true",K72="false",K72&lt;&gt;""), CONCATENATE(", veteran=", K72), ""),"")</f>
        <v>, veteran=false</v>
      </c>
      <c r="AA72" s="7" t="str">
        <f>IF(A72&lt;&gt;"",IF(I72="Trial",", isTrial=true",IF(I72="Arena",", isArena=true", IF(I72="Monster",", isMonster=true",""))) &amp; IF(L72="true", CONCATENATE(", multiTrialSet=true"), ""),"")</f>
        <v/>
      </c>
      <c r="AB72" s="7" t="str">
        <f t="shared" si="4"/>
        <v xml:space="preserve"> --Defensive Position (Perfected) / Defensive Position (vollendet)</v>
      </c>
      <c r="AC72" s="7" t="str">
        <f t="shared" si="5"/>
        <v/>
      </c>
    </row>
    <row r="73" spans="1:29" x14ac:dyDescent="0.25">
      <c r="A73" s="17">
        <v>321</v>
      </c>
      <c r="B73" t="s">
        <v>2148</v>
      </c>
      <c r="C73" t="s">
        <v>2150</v>
      </c>
      <c r="D73" t="s">
        <v>2149</v>
      </c>
      <c r="I73" t="str">
        <f t="array" ref="I73">IF(VALUE(P73)&gt;0,"Crafted",IF(OR(EXACT(A73,'LibSets constants'!$G$2:$G$99)),"Monster",IF(OR(EXACT(A73,'LibSets constants'!$I$2:$I$99)),"Trial",IF(OR(EXACT(A73,'LibSets constants'!$K$2:$K$99)),"Arena",IF(OR(EXACT(A73,'LibSets constants'!$M$2:$M$99)),"Overland","")))))</f>
        <v/>
      </c>
      <c r="K73" t="s">
        <v>102</v>
      </c>
      <c r="L73" t="s">
        <v>102</v>
      </c>
      <c r="M73">
        <v>-1</v>
      </c>
      <c r="N73">
        <v>-1</v>
      </c>
      <c r="O73">
        <v>-1</v>
      </c>
      <c r="P73">
        <v>0</v>
      </c>
      <c r="Q73" s="3" t="str">
        <f>IF(R73&lt;&gt;"",VLOOKUP(R73,'ESO zone constants'!$E$3:$J$1002,6,FALSE),"")</f>
        <v/>
      </c>
      <c r="S73" s="3">
        <v>0</v>
      </c>
      <c r="T73" t="str">
        <f>VLOOKUP(S73,'LibSets constants'!$A$2:$B$16,2,FALSE)</f>
        <v>Included in base game</v>
      </c>
      <c r="U73" s="3" t="str">
        <f>IF(V73&lt;&gt;"",VLOOKUP(V73,'ESO zone constants'!$E$3:$J$1002,6,FALSE),"")</f>
        <v/>
      </c>
      <c r="W73" s="3" t="str">
        <f>IF(X73&lt;&gt;"",VLOOKUP(X73,'ESO zone constants'!$E$3:$J$1002,6,FALSE),"")</f>
        <v/>
      </c>
      <c r="Y73" s="7" t="str">
        <f t="shared" si="3"/>
        <v>[321] = {wayshrines={-1,-1,-1,}, dlcId=0</v>
      </c>
      <c r="Z73" s="7" t="str">
        <f>IF(A73&lt;&gt;"",IF(Q73&lt;&gt;"",CONCATENATE(", zoneIds={",Q73),"")&amp;IF(U73&lt;&gt;"",CONCATENATE(",",U73),"")&amp;IF(W73&lt;&gt;"",CONCATENATE(",",W73),"")&amp;IF(Q73&lt;&gt;"",CONCATENATE("}",""),"")&amp;IF(OR(K73="true",K73="false",K73&lt;&gt;""), CONCATENATE(", veteran=", K73), ""),"")</f>
        <v>, veteran=false</v>
      </c>
      <c r="AA73" s="7" t="str">
        <f>IF(A73&lt;&gt;"",IF(I73="Trial",", isTrial=true",IF(I73="Arena",", isArena=true", IF(I73="Monster",", isMonster=true",""))) &amp; IF(L73="true", CONCATENATE(", multiTrialSet=true"), ""),"")</f>
        <v/>
      </c>
      <c r="AB73" s="7" t="str">
        <f t="shared" si="4"/>
        <v xml:space="preserve"> --Defiler / Schänder</v>
      </c>
      <c r="AC73" s="7" t="str">
        <f t="shared" si="5"/>
        <v/>
      </c>
    </row>
    <row r="74" spans="1:29" x14ac:dyDescent="0.25">
      <c r="A74" s="17">
        <v>25</v>
      </c>
      <c r="B74" t="s">
        <v>1412</v>
      </c>
      <c r="C74" t="s">
        <v>1414</v>
      </c>
      <c r="D74" t="s">
        <v>1413</v>
      </c>
      <c r="I74" t="str">
        <f t="array" ref="I74">IF(VALUE(P74)&gt;0,"Crafted",IF(OR(EXACT(A74,'LibSets constants'!$G$2:$G$99)),"Monster",IF(OR(EXACT(A74,'LibSets constants'!$I$2:$I$99)),"Trial",IF(OR(EXACT(A74,'LibSets constants'!$K$2:$K$99)),"Arena",IF(OR(EXACT(A74,'LibSets constants'!$M$2:$M$99)),"Overland","")))))</f>
        <v>Overland</v>
      </c>
      <c r="K74" t="s">
        <v>102</v>
      </c>
      <c r="L74" t="s">
        <v>102</v>
      </c>
      <c r="M74">
        <v>-1</v>
      </c>
      <c r="N74">
        <v>-1</v>
      </c>
      <c r="O74">
        <v>-1</v>
      </c>
      <c r="P74">
        <v>0</v>
      </c>
      <c r="Q74" s="3" t="str">
        <f>IF(R74&lt;&gt;"",VLOOKUP(R74,'ESO zone constants'!$E$3:$J$1002,6,FALSE),"")</f>
        <v/>
      </c>
      <c r="S74" s="3">
        <v>0</v>
      </c>
      <c r="T74" t="str">
        <f>VLOOKUP(S74,'LibSets constants'!$A$2:$B$16,2,FALSE)</f>
        <v>Included in base game</v>
      </c>
      <c r="U74" s="3" t="str">
        <f>IF(V74&lt;&gt;"",VLOOKUP(V74,'ESO zone constants'!$E$3:$J$1002,6,FALSE),"")</f>
        <v/>
      </c>
      <c r="W74" s="3" t="str">
        <f>IF(X74&lt;&gt;"",VLOOKUP(X74,'ESO zone constants'!$E$3:$J$1002,6,FALSE),"")</f>
        <v/>
      </c>
      <c r="Y74" s="7" t="str">
        <f t="shared" si="3"/>
        <v>[25] = {wayshrines={-1,-1,-1,}, dlcId=0</v>
      </c>
      <c r="Z74" s="7" t="str">
        <f>IF(A74&lt;&gt;"",IF(Q74&lt;&gt;"",CONCATENATE(", zoneIds={",Q74),"")&amp;IF(U74&lt;&gt;"",CONCATENATE(",",U74),"")&amp;IF(W74&lt;&gt;"",CONCATENATE(",",W74),"")&amp;IF(Q74&lt;&gt;"",CONCATENATE("}",""),"")&amp;IF(OR(K74="true",K74="false",K74&lt;&gt;""), CONCATENATE(", veteran=", K74), ""),"")</f>
        <v>, veteran=false</v>
      </c>
      <c r="AA74" s="7" t="str">
        <f>IF(A74&lt;&gt;"",IF(I74="Trial",", isTrial=true",IF(I74="Arena",", isArena=true", IF(I74="Monster",", isMonster=true",""))) &amp; IF(L74="true", CONCATENATE(", multiTrialSet=true"), ""),"")</f>
        <v/>
      </c>
      <c r="AB74" s="7" t="str">
        <f t="shared" si="4"/>
        <v xml:space="preserve"> --Desert Rose / Wüstenrose</v>
      </c>
      <c r="AC74" s="7" t="str">
        <f t="shared" si="5"/>
        <v/>
      </c>
    </row>
    <row r="75" spans="1:29" x14ac:dyDescent="0.25">
      <c r="A75" s="17">
        <v>317</v>
      </c>
      <c r="B75" t="s">
        <v>2139</v>
      </c>
      <c r="C75" t="s">
        <v>2141</v>
      </c>
      <c r="D75" t="s">
        <v>2140</v>
      </c>
      <c r="I75" t="s">
        <v>2478</v>
      </c>
      <c r="K75" t="s">
        <v>103</v>
      </c>
      <c r="L75" t="s">
        <v>102</v>
      </c>
      <c r="M75">
        <v>-1</v>
      </c>
      <c r="N75">
        <v>-1</v>
      </c>
      <c r="O75">
        <v>-1</v>
      </c>
      <c r="P75">
        <v>0</v>
      </c>
      <c r="Q75" s="3">
        <f>IF(R75&lt;&gt;"",VLOOKUP(R75,'ESO zone constants'!$E$3:$J$1002,6,FALSE),"")</f>
        <v>635</v>
      </c>
      <c r="R75" s="3" t="s">
        <v>490</v>
      </c>
      <c r="S75" s="3">
        <v>0</v>
      </c>
      <c r="T75" t="str">
        <f>VLOOKUP(S75,'LibSets constants'!$A$2:$B$16,2,FALSE)</f>
        <v>Included in base game</v>
      </c>
      <c r="U75" s="3" t="str">
        <f>IF(V75&lt;&gt;"",VLOOKUP(V75,'ESO zone constants'!$E$3:$J$1002,6,FALSE),"")</f>
        <v/>
      </c>
      <c r="W75" s="3" t="str">
        <f>IF(X75&lt;&gt;"",VLOOKUP(X75,'ESO zone constants'!$E$3:$J$1002,6,FALSE),"")</f>
        <v/>
      </c>
      <c r="Y75" s="7" t="str">
        <f t="shared" si="3"/>
        <v>[317] = {wayshrines={-1,-1,-1,}, dlcId=0</v>
      </c>
      <c r="Z75" s="7" t="str">
        <f>IF(A75&lt;&gt;"",IF(Q75&lt;&gt;"",CONCATENATE(", zoneIds={",Q75),"")&amp;IF(U75&lt;&gt;"",CONCATENATE(",",U75),"")&amp;IF(W75&lt;&gt;"",CONCATENATE(",",W75),"")&amp;IF(Q75&lt;&gt;"",CONCATENATE("}",""),"")&amp;IF(OR(K75="true",K75="false",K75&lt;&gt;""), CONCATENATE(", veteran=", K75), ""),"")</f>
        <v>, zoneIds={635}, veteran=true</v>
      </c>
      <c r="AA75" s="7" t="str">
        <f>IF(A75&lt;&gt;"",IF(I75="Trial",", isTrial=true",IF(I75="Arena",", isArena=true", IF(I75="Monster",", isMonster=true",""))) &amp; IF(L75="true", CONCATENATE(", multiTrialSet=true"), ""),"")</f>
        <v>, isArena=true</v>
      </c>
      <c r="AB75" s="7" t="str">
        <f t="shared" si="4"/>
        <v xml:space="preserve"> --Destructive Impact / Zerstörerischer Einschlag</v>
      </c>
      <c r="AC75" s="7" t="str">
        <f t="shared" si="5"/>
        <v/>
      </c>
    </row>
    <row r="76" spans="1:29" x14ac:dyDescent="0.25">
      <c r="A76" s="17">
        <v>140</v>
      </c>
      <c r="B76" t="s">
        <v>1741</v>
      </c>
      <c r="C76" t="s">
        <v>1743</v>
      </c>
      <c r="D76" t="s">
        <v>1742</v>
      </c>
      <c r="I76" t="str">
        <f t="array" ref="I76">IF(VALUE(P76)&gt;0,"Crafted",IF(OR(EXACT(A76,'LibSets constants'!$G$2:$G$99)),"Monster",IF(OR(EXACT(A76,'LibSets constants'!$I$2:$I$99)),"Trial",IF(OR(EXACT(A76,'LibSets constants'!$K$2:$K$99)),"Arena",IF(OR(EXACT(A76,'LibSets constants'!$M$2:$M$99)),"Overland","")))))</f>
        <v/>
      </c>
      <c r="K76" t="s">
        <v>102</v>
      </c>
      <c r="L76" t="s">
        <v>102</v>
      </c>
      <c r="M76">
        <v>-1</v>
      </c>
      <c r="N76">
        <v>-1</v>
      </c>
      <c r="O76">
        <v>-1</v>
      </c>
      <c r="P76">
        <v>0</v>
      </c>
      <c r="Q76" s="3" t="str">
        <f>IF(R76&lt;&gt;"",VLOOKUP(R76,'ESO zone constants'!$E$3:$J$1002,6,FALSE),"")</f>
        <v/>
      </c>
      <c r="S76" s="3">
        <v>0</v>
      </c>
      <c r="T76" t="str">
        <f>VLOOKUP(S76,'LibSets constants'!$A$2:$B$16,2,FALSE)</f>
        <v>Included in base game</v>
      </c>
      <c r="U76" s="3" t="str">
        <f>IF(V76&lt;&gt;"",VLOOKUP(V76,'ESO zone constants'!$E$3:$J$1002,6,FALSE),"")</f>
        <v/>
      </c>
      <c r="W76" s="3" t="str">
        <f>IF(X76&lt;&gt;"",VLOOKUP(X76,'ESO zone constants'!$E$3:$J$1002,6,FALSE),"")</f>
        <v/>
      </c>
      <c r="Y76" s="7" t="str">
        <f t="shared" si="3"/>
        <v>[140] = {wayshrines={-1,-1,-1,}, dlcId=0</v>
      </c>
      <c r="Z76" s="7" t="str">
        <f>IF(A76&lt;&gt;"",IF(Q76&lt;&gt;"",CONCATENATE(", zoneIds={",Q76),"")&amp;IF(U76&lt;&gt;"",CONCATENATE(",",U76),"")&amp;IF(W76&lt;&gt;"",CONCATENATE(",",W76),"")&amp;IF(Q76&lt;&gt;"",CONCATENATE("}",""),"")&amp;IF(OR(K76="true",K76="false",K76&lt;&gt;""), CONCATENATE(", veteran=", K76), ""),"")</f>
        <v>, veteran=false</v>
      </c>
      <c r="AA76" s="7" t="str">
        <f>IF(A76&lt;&gt;"",IF(I76="Trial",", isTrial=true",IF(I76="Arena",", isArena=true", IF(I76="Monster",", isMonster=true",""))) &amp; IF(L76="true", CONCATENATE(", multiTrialSet=true"), ""),"")</f>
        <v/>
      </c>
      <c r="AB76" s="7" t="str">
        <f t="shared" si="4"/>
        <v xml:space="preserve"> --Destructive Mage / Zerstörerischer Magier</v>
      </c>
      <c r="AC76" s="7" t="str">
        <f t="shared" si="5"/>
        <v/>
      </c>
    </row>
    <row r="77" spans="1:29" x14ac:dyDescent="0.25">
      <c r="A77" s="17">
        <v>363</v>
      </c>
      <c r="B77" t="s">
        <v>2264</v>
      </c>
      <c r="C77" t="s">
        <v>2266</v>
      </c>
      <c r="D77" t="s">
        <v>2265</v>
      </c>
      <c r="I77" t="str">
        <f t="array" ref="I77">IF(VALUE(P77)&gt;0,"Crafted",IF(OR(EXACT(A77,'LibSets constants'!$G$2:$G$99)),"Monster",IF(OR(EXACT(A77,'LibSets constants'!$I$2:$I$99)),"Trial",IF(OR(EXACT(A77,'LibSets constants'!$K$2:$K$99)),"Arena",IF(OR(EXACT(A77,'LibSets constants'!$M$2:$M$99)),"Overland","")))))</f>
        <v/>
      </c>
      <c r="K77" t="s">
        <v>102</v>
      </c>
      <c r="L77" t="s">
        <v>102</v>
      </c>
      <c r="M77">
        <v>-1</v>
      </c>
      <c r="N77">
        <v>-1</v>
      </c>
      <c r="O77">
        <v>-1</v>
      </c>
      <c r="P77">
        <v>0</v>
      </c>
      <c r="Q77" s="3" t="str">
        <f>IF(R77&lt;&gt;"",VLOOKUP(R77,'ESO zone constants'!$E$3:$J$1002,6,FALSE),"")</f>
        <v/>
      </c>
      <c r="S77" s="3">
        <v>0</v>
      </c>
      <c r="T77" t="str">
        <f>VLOOKUP(S77,'LibSets constants'!$A$2:$B$16,2,FALSE)</f>
        <v>Included in base game</v>
      </c>
      <c r="U77" s="3" t="str">
        <f>IF(V77&lt;&gt;"",VLOOKUP(V77,'ESO zone constants'!$E$3:$J$1002,6,FALSE),"")</f>
        <v/>
      </c>
      <c r="W77" s="3" t="str">
        <f>IF(X77&lt;&gt;"",VLOOKUP(X77,'ESO zone constants'!$E$3:$J$1002,6,FALSE),"")</f>
        <v/>
      </c>
      <c r="Y77" s="7" t="str">
        <f t="shared" si="3"/>
        <v>[363] = {wayshrines={-1,-1,-1,}, dlcId=0</v>
      </c>
      <c r="Z77" s="7" t="str">
        <f>IF(A77&lt;&gt;"",IF(Q77&lt;&gt;"",CONCATENATE(", zoneIds={",Q77),"")&amp;IF(U77&lt;&gt;"",CONCATENATE(",",U77),"")&amp;IF(W77&lt;&gt;"",CONCATENATE(",",W77),"")&amp;IF(Q77&lt;&gt;"",CONCATENATE("}",""),"")&amp;IF(OR(K77="true",K77="false",K77&lt;&gt;""), CONCATENATE(", veteran=", K77), ""),"")</f>
        <v>, veteran=false</v>
      </c>
      <c r="AA77" s="7" t="str">
        <f>IF(A77&lt;&gt;"",IF(I77="Trial",", isTrial=true",IF(I77="Arena",", isArena=true", IF(I77="Monster",", isMonster=true",""))) &amp; IF(L77="true", CONCATENATE(", multiTrialSet=true"), ""),"")</f>
        <v/>
      </c>
      <c r="AB77" s="7" t="str">
        <f t="shared" si="4"/>
        <v xml:space="preserve"> --Disciplined Slash / Disziplinierter Schnitt</v>
      </c>
      <c r="AC77" s="7" t="str">
        <f t="shared" si="5"/>
        <v/>
      </c>
    </row>
    <row r="78" spans="1:29" x14ac:dyDescent="0.25">
      <c r="A78" s="17">
        <v>357</v>
      </c>
      <c r="B78" t="s">
        <v>2246</v>
      </c>
      <c r="C78" t="s">
        <v>2248</v>
      </c>
      <c r="D78" t="s">
        <v>2247</v>
      </c>
      <c r="I78" t="str">
        <f t="array" ref="I78">IF(VALUE(P78)&gt;0,"Crafted",IF(OR(EXACT(A78,'LibSets constants'!$G$2:$G$99)),"Monster",IF(OR(EXACT(A78,'LibSets constants'!$I$2:$I$99)),"Trial",IF(OR(EXACT(A78,'LibSets constants'!$K$2:$K$99)),"Arena",IF(OR(EXACT(A78,'LibSets constants'!$M$2:$M$99)),"Overland","")))))</f>
        <v/>
      </c>
      <c r="K78" t="s">
        <v>102</v>
      </c>
      <c r="L78" t="s">
        <v>102</v>
      </c>
      <c r="M78">
        <v>-1</v>
      </c>
      <c r="N78">
        <v>-1</v>
      </c>
      <c r="O78">
        <v>-1</v>
      </c>
      <c r="P78">
        <v>0</v>
      </c>
      <c r="Q78" s="3" t="str">
        <f>IF(R78&lt;&gt;"",VLOOKUP(R78,'ESO zone constants'!$E$3:$J$1002,6,FALSE),"")</f>
        <v/>
      </c>
      <c r="S78" s="3">
        <v>0</v>
      </c>
      <c r="T78" t="str">
        <f>VLOOKUP(S78,'LibSets constants'!$A$2:$B$16,2,FALSE)</f>
        <v>Included in base game</v>
      </c>
      <c r="U78" s="3" t="str">
        <f>IF(V78&lt;&gt;"",VLOOKUP(V78,'ESO zone constants'!$E$3:$J$1002,6,FALSE),"")</f>
        <v/>
      </c>
      <c r="W78" s="3" t="str">
        <f>IF(X78&lt;&gt;"",VLOOKUP(X78,'ESO zone constants'!$E$3:$J$1002,6,FALSE),"")</f>
        <v/>
      </c>
      <c r="Y78" s="7" t="str">
        <f t="shared" si="3"/>
        <v>[357] = {wayshrines={-1,-1,-1,}, dlcId=0</v>
      </c>
      <c r="Z78" s="7" t="str">
        <f>IF(A78&lt;&gt;"",IF(Q78&lt;&gt;"",CONCATENATE(", zoneIds={",Q78),"")&amp;IF(U78&lt;&gt;"",CONCATENATE(",",U78),"")&amp;IF(W78&lt;&gt;"",CONCATENATE(",",W78),"")&amp;IF(Q78&lt;&gt;"",CONCATENATE("}",""),"")&amp;IF(OR(K78="true",K78="false",K78&lt;&gt;""), CONCATENATE(", veteran=", K78), ""),"")</f>
        <v>, veteran=false</v>
      </c>
      <c r="AA78" s="7" t="str">
        <f>IF(A78&lt;&gt;"",IF(I78="Trial",", isTrial=true",IF(I78="Arena",", isArena=true", IF(I78="Monster",", isMonster=true",""))) &amp; IF(L78="true", CONCATENATE(", multiTrialSet=true"), ""),"")</f>
        <v/>
      </c>
      <c r="AB78" s="7" t="str">
        <f t="shared" si="4"/>
        <v xml:space="preserve"> --Disciplined Slash (Perfected) / Disziplinierter Schnitt (vollendet)</v>
      </c>
      <c r="AC78" s="7" t="str">
        <f t="shared" si="5"/>
        <v/>
      </c>
    </row>
    <row r="79" spans="1:29" x14ac:dyDescent="0.25">
      <c r="A79" s="17">
        <v>342</v>
      </c>
      <c r="B79" t="s">
        <v>3</v>
      </c>
      <c r="C79" t="s">
        <v>3</v>
      </c>
      <c r="D79" t="s">
        <v>3</v>
      </c>
      <c r="I79" t="str">
        <f t="array" ref="I79">IF(VALUE(P79)&gt;0,"Crafted",IF(OR(EXACT(A79,'LibSets constants'!$G$2:$G$99)),"Monster",IF(OR(EXACT(A79,'LibSets constants'!$I$2:$I$99)),"Trial",IF(OR(EXACT(A79,'LibSets constants'!$K$2:$K$99)),"Arena",IF(OR(EXACT(A79,'LibSets constants'!$M$2:$M$99)),"Overland","")))))</f>
        <v>Monster</v>
      </c>
      <c r="J79">
        <v>3</v>
      </c>
      <c r="K79" t="s">
        <v>2475</v>
      </c>
      <c r="L79" t="s">
        <v>102</v>
      </c>
      <c r="M79">
        <v>-1</v>
      </c>
      <c r="N79">
        <v>-1</v>
      </c>
      <c r="O79">
        <v>-1</v>
      </c>
      <c r="P79">
        <v>0</v>
      </c>
      <c r="Q79" s="3" t="str">
        <f>IF(R79&lt;&gt;"",VLOOKUP(R79,'ESO zone constants'!$E$3:$J$1002,6,FALSE),"")</f>
        <v/>
      </c>
      <c r="S79" s="3">
        <v>7</v>
      </c>
      <c r="T79" t="str">
        <f>VLOOKUP(S79,'LibSets constants'!$A$2:$B$16,2,FALSE)</f>
        <v>Horns of the Reach</v>
      </c>
      <c r="U79" s="3" t="str">
        <f>IF(V79&lt;&gt;"",VLOOKUP(V79,'ESO zone constants'!$E$3:$J$1002,6,FALSE),"")</f>
        <v/>
      </c>
      <c r="W79" s="3" t="str">
        <f>IF(X79&lt;&gt;"",VLOOKUP(X79,'ESO zone constants'!$E$3:$J$1002,6,FALSE),"")</f>
        <v/>
      </c>
      <c r="Y79" s="7" t="str">
        <f t="shared" si="3"/>
        <v>[342] = {wayshrines={-1,-1,-1,}, dlcId=7</v>
      </c>
      <c r="Z79" s="7" t="str">
        <f>IF(A79&lt;&gt;"",IF(Q79&lt;&gt;"",CONCATENATE(", zoneIds={",Q79),"")&amp;IF(U79&lt;&gt;"",CONCATENATE(",",U79),"")&amp;IF(W79&lt;&gt;"",CONCATENATE(",",W79),"")&amp;IF(Q79&lt;&gt;"",CONCATENATE("}",""),"")&amp;IF(OR(K79="true",K79="false",K79&lt;&gt;""), CONCATENATE(", veteran=", K79), ""),"")</f>
        <v>, veteran={EQUIP_TYPE_HEAD=true, EQUIP_TYPE_SHOULDERS=false}</v>
      </c>
      <c r="AA79" s="7" t="str">
        <f>IF(A79&lt;&gt;"",IF(I79="Trial",", isTrial=true",IF(I79="Arena",", isArena=true", IF(I79="Monster",", isMonster=true",""))) &amp; IF(L79="true", CONCATENATE(", multiTrialSet=true"), ""),"")</f>
        <v>, isMonster=true</v>
      </c>
      <c r="AB79" s="7" t="str">
        <f t="shared" si="4"/>
        <v xml:space="preserve"> --Domihaus / Domihaus</v>
      </c>
      <c r="AC79" s="7" t="str">
        <f t="shared" si="5"/>
        <v/>
      </c>
    </row>
    <row r="80" spans="1:29" x14ac:dyDescent="0.25">
      <c r="A80" s="17">
        <v>307</v>
      </c>
      <c r="B80" t="s">
        <v>2112</v>
      </c>
      <c r="C80" t="s">
        <v>2114</v>
      </c>
      <c r="D80" t="s">
        <v>2113</v>
      </c>
      <c r="I80" t="str">
        <f t="array" ref="I80">IF(VALUE(P80)&gt;0,"Crafted",IF(OR(EXACT(A80,'LibSets constants'!$G$2:$G$99)),"Monster",IF(OR(EXACT(A80,'LibSets constants'!$I$2:$I$99)),"Trial",IF(OR(EXACT(A80,'LibSets constants'!$K$2:$K$99)),"Arena",IF(OR(EXACT(A80,'LibSets constants'!$M$2:$M$99)),"Overland","")))))</f>
        <v/>
      </c>
      <c r="K80" t="s">
        <v>102</v>
      </c>
      <c r="L80" t="s">
        <v>102</v>
      </c>
      <c r="M80">
        <v>-1</v>
      </c>
      <c r="N80">
        <v>-1</v>
      </c>
      <c r="O80">
        <v>-1</v>
      </c>
      <c r="P80">
        <v>0</v>
      </c>
      <c r="Q80" s="3" t="str">
        <f>IF(R80&lt;&gt;"",VLOOKUP(R80,'ESO zone constants'!$E$3:$J$1002,6,FALSE),"")</f>
        <v/>
      </c>
      <c r="S80" s="3">
        <v>0</v>
      </c>
      <c r="T80" t="str">
        <f>VLOOKUP(S80,'LibSets constants'!$A$2:$B$16,2,FALSE)</f>
        <v>Included in base game</v>
      </c>
      <c r="U80" s="3" t="str">
        <f>IF(V80&lt;&gt;"",VLOOKUP(V80,'ESO zone constants'!$E$3:$J$1002,6,FALSE),"")</f>
        <v/>
      </c>
      <c r="W80" s="3" t="str">
        <f>IF(X80&lt;&gt;"",VLOOKUP(X80,'ESO zone constants'!$E$3:$J$1002,6,FALSE),"")</f>
        <v/>
      </c>
      <c r="Y80" s="7" t="str">
        <f t="shared" si="3"/>
        <v>[307] = {wayshrines={-1,-1,-1,}, dlcId=0</v>
      </c>
      <c r="Z80" s="7" t="str">
        <f>IF(A80&lt;&gt;"",IF(Q80&lt;&gt;"",CONCATENATE(", zoneIds={",Q80),"")&amp;IF(U80&lt;&gt;"",CONCATENATE(",",U80),"")&amp;IF(W80&lt;&gt;"",CONCATENATE(",",W80),"")&amp;IF(Q80&lt;&gt;"",CONCATENATE("}",""),"")&amp;IF(OR(K80="true",K80="false",K80&lt;&gt;""), CONCATENATE(", veteran=", K80), ""),"")</f>
        <v>, veteran=false</v>
      </c>
      <c r="AA80" s="7" t="str">
        <f>IF(A80&lt;&gt;"",IF(I80="Trial",", isTrial=true",IF(I80="Arena",", isArena=true", IF(I80="Monster",", isMonster=true",""))) &amp; IF(L80="true", CONCATENATE(", multiTrialSet=true"), ""),"")</f>
        <v/>
      </c>
      <c r="AB80" s="7" t="str">
        <f t="shared" si="4"/>
        <v xml:space="preserve"> --Draugr Hulk / Schwerfälliger Draugr</v>
      </c>
      <c r="AC80" s="7" t="str">
        <f t="shared" si="5"/>
        <v/>
      </c>
    </row>
    <row r="81" spans="1:29" x14ac:dyDescent="0.25">
      <c r="A81" s="17">
        <v>135</v>
      </c>
      <c r="B81" t="s">
        <v>1726</v>
      </c>
      <c r="C81" t="s">
        <v>1728</v>
      </c>
      <c r="D81" t="s">
        <v>1727</v>
      </c>
      <c r="I81" t="str">
        <f t="array" ref="I81">IF(VALUE(P81)&gt;0,"Crafted",IF(OR(EXACT(A81,'LibSets constants'!$G$2:$G$99)),"Monster",IF(OR(EXACT(A81,'LibSets constants'!$I$2:$I$99)),"Trial",IF(OR(EXACT(A81,'LibSets constants'!$K$2:$K$99)),"Arena",IF(OR(EXACT(A81,'LibSets constants'!$M$2:$M$99)),"Overland","")))))</f>
        <v>Overland</v>
      </c>
      <c r="K81" t="s">
        <v>102</v>
      </c>
      <c r="L81" t="s">
        <v>102</v>
      </c>
      <c r="M81">
        <v>-1</v>
      </c>
      <c r="N81">
        <v>-1</v>
      </c>
      <c r="O81">
        <v>-1</v>
      </c>
      <c r="P81">
        <v>0</v>
      </c>
      <c r="Q81" s="3" t="str">
        <f>IF(R81&lt;&gt;"",VLOOKUP(R81,'ESO zone constants'!$E$3:$J$1002,6,FALSE),"")</f>
        <v/>
      </c>
      <c r="S81" s="3">
        <v>0</v>
      </c>
      <c r="T81" t="str">
        <f>VLOOKUP(S81,'LibSets constants'!$A$2:$B$16,2,FALSE)</f>
        <v>Included in base game</v>
      </c>
      <c r="U81" s="3" t="str">
        <f>IF(V81&lt;&gt;"",VLOOKUP(V81,'ESO zone constants'!$E$3:$J$1002,6,FALSE),"")</f>
        <v/>
      </c>
      <c r="W81" s="3" t="str">
        <f>IF(X81&lt;&gt;"",VLOOKUP(X81,'ESO zone constants'!$E$3:$J$1002,6,FALSE),"")</f>
        <v/>
      </c>
      <c r="Y81" s="7" t="str">
        <f t="shared" si="3"/>
        <v>[135] = {wayshrines={-1,-1,-1,}, dlcId=0</v>
      </c>
      <c r="Z81" s="7" t="str">
        <f>IF(A81&lt;&gt;"",IF(Q81&lt;&gt;"",CONCATENATE(", zoneIds={",Q81),"")&amp;IF(U81&lt;&gt;"",CONCATENATE(",",U81),"")&amp;IF(W81&lt;&gt;"",CONCATENATE(",",W81),"")&amp;IF(Q81&lt;&gt;"",CONCATENATE("}",""),"")&amp;IF(OR(K81="true",K81="false",K81&lt;&gt;""), CONCATENATE(", veteran=", K81), ""),"")</f>
        <v>, veteran=false</v>
      </c>
      <c r="AA81" s="7" t="str">
        <f>IF(A81&lt;&gt;"",IF(I81="Trial",", isTrial=true",IF(I81="Arena",", isArena=true", IF(I81="Monster",", isMonster=true",""))) &amp; IF(L81="true", CONCATENATE(", multiTrialSet=true"), ""),"")</f>
        <v/>
      </c>
      <c r="AB81" s="7" t="str">
        <f t="shared" si="4"/>
        <v xml:space="preserve"> --Draugr's Heritage / Erbe des Draugrs</v>
      </c>
      <c r="AC81" s="7" t="str">
        <f t="shared" si="5"/>
        <v/>
      </c>
    </row>
    <row r="82" spans="1:29" x14ac:dyDescent="0.25">
      <c r="A82" s="17">
        <v>335</v>
      </c>
      <c r="B82" t="s">
        <v>2190</v>
      </c>
      <c r="C82" t="s">
        <v>2192</v>
      </c>
      <c r="D82" t="s">
        <v>2191</v>
      </c>
      <c r="I82" t="str">
        <f t="array" ref="I82">IF(VALUE(P82)&gt;0,"Crafted",IF(OR(EXACT(A82,'LibSets constants'!$G$2:$G$99)),"Monster",IF(OR(EXACT(A82,'LibSets constants'!$I$2:$I$99)),"Trial",IF(OR(EXACT(A82,'LibSets constants'!$K$2:$K$99)),"Arena",IF(OR(EXACT(A82,'LibSets constants'!$M$2:$M$99)),"Overland","")))))</f>
        <v/>
      </c>
      <c r="K82" t="s">
        <v>102</v>
      </c>
      <c r="L82" t="s">
        <v>102</v>
      </c>
      <c r="M82">
        <v>-1</v>
      </c>
      <c r="N82">
        <v>-1</v>
      </c>
      <c r="O82">
        <v>-1</v>
      </c>
      <c r="P82">
        <v>0</v>
      </c>
      <c r="Q82" s="3" t="str">
        <f>IF(R82&lt;&gt;"",VLOOKUP(R82,'ESO zone constants'!$E$3:$J$1002,6,FALSE),"")</f>
        <v/>
      </c>
      <c r="S82" s="3">
        <v>0</v>
      </c>
      <c r="T82" t="str">
        <f>VLOOKUP(S82,'LibSets constants'!$A$2:$B$16,2,FALSE)</f>
        <v>Included in base game</v>
      </c>
      <c r="U82" s="3" t="str">
        <f>IF(V82&lt;&gt;"",VLOOKUP(V82,'ESO zone constants'!$E$3:$J$1002,6,FALSE),"")</f>
        <v/>
      </c>
      <c r="W82" s="3" t="str">
        <f>IF(X82&lt;&gt;"",VLOOKUP(X82,'ESO zone constants'!$E$3:$J$1002,6,FALSE),"")</f>
        <v/>
      </c>
      <c r="Y82" s="7" t="str">
        <f t="shared" si="3"/>
        <v>[335] = {wayshrines={-1,-1,-1,}, dlcId=0</v>
      </c>
      <c r="Z82" s="7" t="str">
        <f>IF(A82&lt;&gt;"",IF(Q82&lt;&gt;"",CONCATENATE(", zoneIds={",Q82),"")&amp;IF(U82&lt;&gt;"",CONCATENATE(",",U82),"")&amp;IF(W82&lt;&gt;"",CONCATENATE(",",W82),"")&amp;IF(Q82&lt;&gt;"",CONCATENATE("}",""),"")&amp;IF(OR(K82="true",K82="false",K82&lt;&gt;""), CONCATENATE(", veteran=", K82), ""),"")</f>
        <v>, veteran=false</v>
      </c>
      <c r="AA82" s="7" t="str">
        <f>IF(A82&lt;&gt;"",IF(I82="Trial",", isTrial=true",IF(I82="Arena",", isArena=true", IF(I82="Monster",", isMonster=true",""))) &amp; IF(L82="true", CONCATENATE(", multiTrialSet=true"), ""),"")</f>
        <v/>
      </c>
      <c r="AB82" s="7" t="str">
        <f t="shared" si="4"/>
        <v xml:space="preserve"> --Draugr's Rest / Draugrruhe</v>
      </c>
      <c r="AC82" s="7" t="str">
        <f t="shared" si="5"/>
        <v/>
      </c>
    </row>
    <row r="83" spans="1:29" x14ac:dyDescent="0.25">
      <c r="A83" s="17">
        <v>22</v>
      </c>
      <c r="B83" t="s">
        <v>1403</v>
      </c>
      <c r="C83" t="s">
        <v>1405</v>
      </c>
      <c r="D83" t="s">
        <v>1404</v>
      </c>
      <c r="I83" t="str">
        <f t="array" ref="I83">IF(VALUE(P83)&gt;0,"Crafted",IF(OR(EXACT(A83,'LibSets constants'!$G$2:$G$99)),"Monster",IF(OR(EXACT(A83,'LibSets constants'!$I$2:$I$99)),"Trial",IF(OR(EXACT(A83,'LibSets constants'!$K$2:$K$99)),"Arena",IF(OR(EXACT(A83,'LibSets constants'!$M$2:$M$99)),"Overland","")))))</f>
        <v>Overland</v>
      </c>
      <c r="K83" t="s">
        <v>102</v>
      </c>
      <c r="L83" t="s">
        <v>102</v>
      </c>
      <c r="M83">
        <v>-1</v>
      </c>
      <c r="N83">
        <v>-1</v>
      </c>
      <c r="O83">
        <v>-1</v>
      </c>
      <c r="P83">
        <v>0</v>
      </c>
      <c r="Q83" s="3" t="str">
        <f>IF(R83&lt;&gt;"",VLOOKUP(R83,'ESO zone constants'!$E$3:$J$1002,6,FALSE),"")</f>
        <v/>
      </c>
      <c r="S83" s="3">
        <v>0</v>
      </c>
      <c r="T83" t="str">
        <f>VLOOKUP(S83,'LibSets constants'!$A$2:$B$16,2,FALSE)</f>
        <v>Included in base game</v>
      </c>
      <c r="U83" s="3" t="str">
        <f>IF(V83&lt;&gt;"",VLOOKUP(V83,'ESO zone constants'!$E$3:$J$1002,6,FALSE),"")</f>
        <v/>
      </c>
      <c r="W83" s="3" t="str">
        <f>IF(X83&lt;&gt;"",VLOOKUP(X83,'ESO zone constants'!$E$3:$J$1002,6,FALSE),"")</f>
        <v/>
      </c>
      <c r="Y83" s="7" t="str">
        <f t="shared" si="3"/>
        <v>[22] = {wayshrines={-1,-1,-1,}, dlcId=0</v>
      </c>
      <c r="Z83" s="7" t="str">
        <f>IF(A83&lt;&gt;"",IF(Q83&lt;&gt;"",CONCATENATE(", zoneIds={",Q83),"")&amp;IF(U83&lt;&gt;"",CONCATENATE(",",U83),"")&amp;IF(W83&lt;&gt;"",CONCATENATE(",",W83),"")&amp;IF(Q83&lt;&gt;"",CONCATENATE("}",""),"")&amp;IF(OR(K83="true",K83="false",K83&lt;&gt;""), CONCATENATE(", veteran=", K83), ""),"")</f>
        <v>, veteran=false</v>
      </c>
      <c r="AA83" s="7" t="str">
        <f>IF(A83&lt;&gt;"",IF(I83="Trial",", isTrial=true",IF(I83="Arena",", isArena=true", IF(I83="Monster",", isMonster=true",""))) &amp; IF(L83="true", CONCATENATE(", multiTrialSet=true"), ""),"")</f>
        <v/>
      </c>
      <c r="AB83" s="7" t="str">
        <f t="shared" si="4"/>
        <v xml:space="preserve"> --Dreamer's Mantle / Mantel des Träumers</v>
      </c>
      <c r="AC83" s="7" t="str">
        <f t="shared" si="5"/>
        <v/>
      </c>
    </row>
    <row r="84" spans="1:29" x14ac:dyDescent="0.25">
      <c r="A84" s="17">
        <v>61</v>
      </c>
      <c r="B84" t="s">
        <v>1508</v>
      </c>
      <c r="C84" t="s">
        <v>1510</v>
      </c>
      <c r="D84" t="s">
        <v>1509</v>
      </c>
      <c r="I84" t="str">
        <f t="array" ref="I84">IF(VALUE(P84)&gt;0,"Crafted",IF(OR(EXACT(A84,'LibSets constants'!$G$2:$G$99)),"Monster",IF(OR(EXACT(A84,'LibSets constants'!$I$2:$I$99)),"Trial",IF(OR(EXACT(A84,'LibSets constants'!$K$2:$K$99)),"Arena",IF(OR(EXACT(A84,'LibSets constants'!$M$2:$M$99)),"Overland","")))))</f>
        <v/>
      </c>
      <c r="K84" t="s">
        <v>102</v>
      </c>
      <c r="L84" t="s">
        <v>102</v>
      </c>
      <c r="M84">
        <v>-1</v>
      </c>
      <c r="N84">
        <v>-1</v>
      </c>
      <c r="O84">
        <v>-1</v>
      </c>
      <c r="P84">
        <v>0</v>
      </c>
      <c r="Q84" s="3" t="str">
        <f>IF(R84&lt;&gt;"",VLOOKUP(R84,'ESO zone constants'!$E$3:$J$1002,6,FALSE),"")</f>
        <v/>
      </c>
      <c r="S84" s="3">
        <v>0</v>
      </c>
      <c r="T84" t="str">
        <f>VLOOKUP(S84,'LibSets constants'!$A$2:$B$16,2,FALSE)</f>
        <v>Included in base game</v>
      </c>
      <c r="U84" s="3" t="str">
        <f>IF(V84&lt;&gt;"",VLOOKUP(V84,'ESO zone constants'!$E$3:$J$1002,6,FALSE),"")</f>
        <v/>
      </c>
      <c r="W84" s="3" t="str">
        <f>IF(X84&lt;&gt;"",VLOOKUP(X84,'ESO zone constants'!$E$3:$J$1002,6,FALSE),"")</f>
        <v/>
      </c>
      <c r="Y84" s="7" t="str">
        <f t="shared" si="3"/>
        <v>[61] = {wayshrines={-1,-1,-1,}, dlcId=0</v>
      </c>
      <c r="Z84" s="7" t="str">
        <f>IF(A84&lt;&gt;"",IF(Q84&lt;&gt;"",CONCATENATE(", zoneIds={",Q84),"")&amp;IF(U84&lt;&gt;"",CONCATENATE(",",U84),"")&amp;IF(W84&lt;&gt;"",CONCATENATE(",",W84),"")&amp;IF(Q84&lt;&gt;"",CONCATENATE("}",""),"")&amp;IF(OR(K84="true",K84="false",K84&lt;&gt;""), CONCATENATE(", veteran=", K84), ""),"")</f>
        <v>, veteran=false</v>
      </c>
      <c r="AA84" s="7" t="str">
        <f>IF(A84&lt;&gt;"",IF(I84="Trial",", isTrial=true",IF(I84="Arena",", isArena=true", IF(I84="Monster",", isMonster=true",""))) &amp; IF(L84="true", CONCATENATE(", multiTrialSet=true"), ""),"")</f>
        <v/>
      </c>
      <c r="AB84" s="7" t="str">
        <f t="shared" si="4"/>
        <v xml:space="preserve"> --Dreugh King Slayer / Dreughkönigsschlächter</v>
      </c>
      <c r="AC84" s="7" t="str">
        <f t="shared" si="5"/>
        <v/>
      </c>
    </row>
    <row r="85" spans="1:29" x14ac:dyDescent="0.25">
      <c r="A85" s="17">
        <v>102</v>
      </c>
      <c r="B85" t="s">
        <v>1630</v>
      </c>
      <c r="C85" t="s">
        <v>1632</v>
      </c>
      <c r="D85" t="s">
        <v>1631</v>
      </c>
      <c r="I85" t="str">
        <f t="array" ref="I85">IF(VALUE(P85)&gt;0,"Crafted",IF(OR(EXACT(A85,'LibSets constants'!$G$2:$G$99)),"Monster",IF(OR(EXACT(A85,'LibSets constants'!$I$2:$I$99)),"Trial",IF(OR(EXACT(A85,'LibSets constants'!$K$2:$K$99)),"Arena",IF(OR(EXACT(A85,'LibSets constants'!$M$2:$M$99)),"Overland","")))))</f>
        <v/>
      </c>
      <c r="K85" t="s">
        <v>102</v>
      </c>
      <c r="L85" t="s">
        <v>102</v>
      </c>
      <c r="M85">
        <v>-1</v>
      </c>
      <c r="N85">
        <v>-1</v>
      </c>
      <c r="O85">
        <v>-1</v>
      </c>
      <c r="P85">
        <v>0</v>
      </c>
      <c r="Q85" s="3" t="str">
        <f>IF(R85&lt;&gt;"",VLOOKUP(R85,'ESO zone constants'!$E$3:$J$1002,6,FALSE),"")</f>
        <v/>
      </c>
      <c r="S85" s="3">
        <v>0</v>
      </c>
      <c r="T85" t="str">
        <f>VLOOKUP(S85,'LibSets constants'!$A$2:$B$16,2,FALSE)</f>
        <v>Included in base game</v>
      </c>
      <c r="U85" s="3" t="str">
        <f>IF(V85&lt;&gt;"",VLOOKUP(V85,'ESO zone constants'!$E$3:$J$1002,6,FALSE),"")</f>
        <v/>
      </c>
      <c r="W85" s="3" t="str">
        <f>IF(X85&lt;&gt;"",VLOOKUP(X85,'ESO zone constants'!$E$3:$J$1002,6,FALSE),"")</f>
        <v/>
      </c>
      <c r="Y85" s="7" t="str">
        <f t="shared" si="3"/>
        <v>[102] = {wayshrines={-1,-1,-1,}, dlcId=0</v>
      </c>
      <c r="Z85" s="7" t="str">
        <f>IF(A85&lt;&gt;"",IF(Q85&lt;&gt;"",CONCATENATE(", zoneIds={",Q85),"")&amp;IF(U85&lt;&gt;"",CONCATENATE(",",U85),"")&amp;IF(W85&lt;&gt;"",CONCATENATE(",",W85),"")&amp;IF(Q85&lt;&gt;"",CONCATENATE("}",""),"")&amp;IF(OR(K85="true",K85="false",K85&lt;&gt;""), CONCATENATE(", veteran=", K85), ""),"")</f>
        <v>, veteran=false</v>
      </c>
      <c r="AA85" s="7" t="str">
        <f>IF(A85&lt;&gt;"",IF(I85="Trial",", isTrial=true",IF(I85="Arena",", isArena=true", IF(I85="Monster",", isMonster=true",""))) &amp; IF(L85="true", CONCATENATE(", multiTrialSet=true"), ""),"")</f>
        <v/>
      </c>
      <c r="AB85" s="7" t="str">
        <f t="shared" si="4"/>
        <v xml:space="preserve"> --Duneripper's Scales / Schuppen des Dünenbrechers</v>
      </c>
      <c r="AC85" s="7" t="str">
        <f t="shared" si="5"/>
        <v/>
      </c>
    </row>
    <row r="86" spans="1:29" x14ac:dyDescent="0.25">
      <c r="A86" s="17">
        <v>71</v>
      </c>
      <c r="B86" t="s">
        <v>1538</v>
      </c>
      <c r="C86" t="s">
        <v>1540</v>
      </c>
      <c r="D86" t="s">
        <v>1539</v>
      </c>
      <c r="I86" t="str">
        <f t="array" ref="I86">IF(VALUE(P86)&gt;0,"Crafted",IF(OR(EXACT(A86,'LibSets constants'!$G$2:$G$99)),"Monster",IF(OR(EXACT(A86,'LibSets constants'!$I$2:$I$99)),"Trial",IF(OR(EXACT(A86,'LibSets constants'!$K$2:$K$99)),"Arena",IF(OR(EXACT(A86,'LibSets constants'!$M$2:$M$99)),"Overland","")))))</f>
        <v/>
      </c>
      <c r="K86" t="s">
        <v>102</v>
      </c>
      <c r="L86" t="s">
        <v>102</v>
      </c>
      <c r="M86">
        <v>-1</v>
      </c>
      <c r="N86">
        <v>-1</v>
      </c>
      <c r="O86">
        <v>-1</v>
      </c>
      <c r="P86">
        <v>0</v>
      </c>
      <c r="Q86" s="3" t="str">
        <f>IF(R86&lt;&gt;"",VLOOKUP(R86,'ESO zone constants'!$E$3:$J$1002,6,FALSE),"")</f>
        <v/>
      </c>
      <c r="S86" s="3">
        <v>0</v>
      </c>
      <c r="T86" t="str">
        <f>VLOOKUP(S86,'LibSets constants'!$A$2:$B$16,2,FALSE)</f>
        <v>Included in base game</v>
      </c>
      <c r="U86" s="3" t="str">
        <f>IF(V86&lt;&gt;"",VLOOKUP(V86,'ESO zone constants'!$E$3:$J$1002,6,FALSE),"")</f>
        <v/>
      </c>
      <c r="W86" s="3" t="str">
        <f>IF(X86&lt;&gt;"",VLOOKUP(X86,'ESO zone constants'!$E$3:$J$1002,6,FALSE),"")</f>
        <v/>
      </c>
      <c r="Y86" s="7" t="str">
        <f t="shared" si="3"/>
        <v>[71] = {wayshrines={-1,-1,-1,}, dlcId=0</v>
      </c>
      <c r="Z86" s="7" t="str">
        <f>IF(A86&lt;&gt;"",IF(Q86&lt;&gt;"",CONCATENATE(", zoneIds={",Q86),"")&amp;IF(U86&lt;&gt;"",CONCATENATE(",",U86),"")&amp;IF(W86&lt;&gt;"",CONCATENATE(",",W86),"")&amp;IF(Q86&lt;&gt;"",CONCATENATE("}",""),"")&amp;IF(OR(K86="true",K86="false",K86&lt;&gt;""), CONCATENATE(", veteran=", K86), ""),"")</f>
        <v>, veteran=false</v>
      </c>
      <c r="AA86" s="7" t="str">
        <f>IF(A86&lt;&gt;"",IF(I86="Trial",", isTrial=true",IF(I86="Arena",", isArena=true", IF(I86="Monster",", isMonster=true",""))) &amp; IF(L86="true", CONCATENATE(", multiTrialSet=true"), ""),"")</f>
        <v/>
      </c>
      <c r="AB86" s="7" t="str">
        <f t="shared" si="4"/>
        <v xml:space="preserve"> --Durok's Bane / Duroks Fluch</v>
      </c>
      <c r="AC86" s="7" t="str">
        <f t="shared" si="5"/>
        <v/>
      </c>
    </row>
    <row r="87" spans="1:29" x14ac:dyDescent="0.25">
      <c r="A87" s="17">
        <v>130</v>
      </c>
      <c r="B87" t="s">
        <v>1711</v>
      </c>
      <c r="C87" t="s">
        <v>1713</v>
      </c>
      <c r="D87" t="s">
        <v>1712</v>
      </c>
      <c r="I87" t="str">
        <f t="array" ref="I87">IF(VALUE(P87)&gt;0,"Crafted",IF(OR(EXACT(A87,'LibSets constants'!$G$2:$G$99)),"Monster",IF(OR(EXACT(A87,'LibSets constants'!$I$2:$I$99)),"Trial",IF(OR(EXACT(A87,'LibSets constants'!$K$2:$K$99)),"Arena",IF(OR(EXACT(A87,'LibSets constants'!$M$2:$M$99)),"Overland","")))))</f>
        <v>Overland</v>
      </c>
      <c r="K87" t="s">
        <v>102</v>
      </c>
      <c r="L87" t="s">
        <v>102</v>
      </c>
      <c r="M87">
        <v>-1</v>
      </c>
      <c r="N87">
        <v>-1</v>
      </c>
      <c r="O87">
        <v>-1</v>
      </c>
      <c r="P87">
        <v>0</v>
      </c>
      <c r="Q87" s="3" t="str">
        <f>IF(R87&lt;&gt;"",VLOOKUP(R87,'ESO zone constants'!$E$3:$J$1002,6,FALSE),"")</f>
        <v/>
      </c>
      <c r="S87" s="3">
        <v>0</v>
      </c>
      <c r="T87" t="str">
        <f>VLOOKUP(S87,'LibSets constants'!$A$2:$B$16,2,FALSE)</f>
        <v>Included in base game</v>
      </c>
      <c r="U87" s="3" t="str">
        <f>IF(V87&lt;&gt;"",VLOOKUP(V87,'ESO zone constants'!$E$3:$J$1002,6,FALSE),"")</f>
        <v/>
      </c>
      <c r="W87" s="3" t="str">
        <f>IF(X87&lt;&gt;"",VLOOKUP(X87,'ESO zone constants'!$E$3:$J$1002,6,FALSE),"")</f>
        <v/>
      </c>
      <c r="Y87" s="7" t="str">
        <f t="shared" si="3"/>
        <v>[130] = {wayshrines={-1,-1,-1,}, dlcId=0</v>
      </c>
      <c r="Z87" s="7" t="str">
        <f>IF(A87&lt;&gt;"",IF(Q87&lt;&gt;"",CONCATENATE(", zoneIds={",Q87),"")&amp;IF(U87&lt;&gt;"",CONCATENATE(",",U87),"")&amp;IF(W87&lt;&gt;"",CONCATENATE(",",W87),"")&amp;IF(Q87&lt;&gt;"",CONCATENATE("}",""),"")&amp;IF(OR(K87="true",K87="false",K87&lt;&gt;""), CONCATENATE(", veteran=", K87), ""),"")</f>
        <v>, veteran=false</v>
      </c>
      <c r="AA87" s="7" t="str">
        <f>IF(A87&lt;&gt;"",IF(I87="Trial",", isTrial=true",IF(I87="Arena",", isArena=true", IF(I87="Monster",", isMonster=true",""))) &amp; IF(L87="true", CONCATENATE(", multiTrialSet=true"), ""),"")</f>
        <v/>
      </c>
      <c r="AB87" s="7" t="str">
        <f t="shared" si="4"/>
        <v xml:space="preserve"> --Eagle Eye / Adlerauge</v>
      </c>
      <c r="AC87" s="7" t="str">
        <f t="shared" si="5"/>
        <v/>
      </c>
    </row>
    <row r="88" spans="1:29" x14ac:dyDescent="0.25">
      <c r="A88" s="17">
        <v>341</v>
      </c>
      <c r="B88" t="s">
        <v>2208</v>
      </c>
      <c r="C88" t="s">
        <v>4</v>
      </c>
      <c r="D88" t="s">
        <v>2209</v>
      </c>
      <c r="I88" t="str">
        <f t="array" ref="I88">IF(VALUE(P88)&gt;0,"Crafted",IF(OR(EXACT(A88,'LibSets constants'!$G$2:$G$99)),"Monster",IF(OR(EXACT(A88,'LibSets constants'!$I$2:$I$99)),"Trial",IF(OR(EXACT(A88,'LibSets constants'!$K$2:$K$99)),"Arena",IF(OR(EXACT(A88,'LibSets constants'!$M$2:$M$99)),"Overland","")))))</f>
        <v>Monster</v>
      </c>
      <c r="J88">
        <v>3</v>
      </c>
      <c r="K88" t="s">
        <v>2475</v>
      </c>
      <c r="L88" t="s">
        <v>102</v>
      </c>
      <c r="M88">
        <v>-1</v>
      </c>
      <c r="N88">
        <v>-1</v>
      </c>
      <c r="O88">
        <v>-1</v>
      </c>
      <c r="P88">
        <v>0</v>
      </c>
      <c r="Q88" s="3" t="str">
        <f>IF(R88&lt;&gt;"",VLOOKUP(R88,'ESO zone constants'!$E$3:$J$1002,6,FALSE),"")</f>
        <v/>
      </c>
      <c r="S88" s="3">
        <v>7</v>
      </c>
      <c r="T88" t="str">
        <f>VLOOKUP(S88,'LibSets constants'!$A$2:$B$16,2,FALSE)</f>
        <v>Horns of the Reach</v>
      </c>
      <c r="U88" s="3" t="str">
        <f>IF(V88&lt;&gt;"",VLOOKUP(V88,'ESO zone constants'!$E$3:$J$1002,6,FALSE),"")</f>
        <v/>
      </c>
      <c r="W88" s="3" t="str">
        <f>IF(X88&lt;&gt;"",VLOOKUP(X88,'ESO zone constants'!$E$3:$J$1002,6,FALSE),"")</f>
        <v/>
      </c>
      <c r="Y88" s="7" t="str">
        <f t="shared" si="3"/>
        <v>[341] = {wayshrines={-1,-1,-1,}, dlcId=7</v>
      </c>
      <c r="Z88" s="7" t="str">
        <f>IF(A88&lt;&gt;"",IF(Q88&lt;&gt;"",CONCATENATE(", zoneIds={",Q88),"")&amp;IF(U88&lt;&gt;"",CONCATENATE(",",U88),"")&amp;IF(W88&lt;&gt;"",CONCATENATE(",",W88),"")&amp;IF(Q88&lt;&gt;"",CONCATENATE("}",""),"")&amp;IF(OR(K88="true",K88="false",K88&lt;&gt;""), CONCATENATE(", veteran=", K88), ""),"")</f>
        <v>, veteran={EQUIP_TYPE_HEAD=true, EQUIP_TYPE_SHOULDERS=false}</v>
      </c>
      <c r="AA88" s="7" t="str">
        <f>IF(A88&lt;&gt;"",IF(I88="Trial",", isTrial=true",IF(I88="Arena",", isArena=true", IF(I88="Monster",", isMonster=true",""))) &amp; IF(L88="true", CONCATENATE(", multiTrialSet=true"), ""),"")</f>
        <v>, isMonster=true</v>
      </c>
      <c r="AB88" s="7" t="str">
        <f t="shared" si="4"/>
        <v xml:space="preserve"> --Earthgore / Erdbluter</v>
      </c>
      <c r="AC88" s="7" t="str">
        <f t="shared" si="5"/>
        <v/>
      </c>
    </row>
    <row r="89" spans="1:29" x14ac:dyDescent="0.25">
      <c r="A89" s="17">
        <v>122</v>
      </c>
      <c r="B89" t="s">
        <v>1687</v>
      </c>
      <c r="C89" t="s">
        <v>1689</v>
      </c>
      <c r="D89" t="s">
        <v>1688</v>
      </c>
      <c r="I89" t="str">
        <f t="array" ref="I89">IF(VALUE(P89)&gt;0,"Crafted",IF(OR(EXACT(A89,'LibSets constants'!$G$2:$G$99)),"Monster",IF(OR(EXACT(A89,'LibSets constants'!$I$2:$I$99)),"Trial",IF(OR(EXACT(A89,'LibSets constants'!$K$2:$K$99)),"Arena",IF(OR(EXACT(A89,'LibSets constants'!$M$2:$M$99)),"Overland","")))))</f>
        <v/>
      </c>
      <c r="K89" t="s">
        <v>102</v>
      </c>
      <c r="L89" t="s">
        <v>102</v>
      </c>
      <c r="M89">
        <v>-1</v>
      </c>
      <c r="N89">
        <v>-1</v>
      </c>
      <c r="O89">
        <v>-1</v>
      </c>
      <c r="P89">
        <v>0</v>
      </c>
      <c r="Q89" s="3" t="str">
        <f>IF(R89&lt;&gt;"",VLOOKUP(R89,'ESO zone constants'!$E$3:$J$1002,6,FALSE),"")</f>
        <v/>
      </c>
      <c r="S89" s="3">
        <v>0</v>
      </c>
      <c r="T89" t="str">
        <f>VLOOKUP(S89,'LibSets constants'!$A$2:$B$16,2,FALSE)</f>
        <v>Included in base game</v>
      </c>
      <c r="U89" s="3" t="str">
        <f>IF(V89&lt;&gt;"",VLOOKUP(V89,'ESO zone constants'!$E$3:$J$1002,6,FALSE),"")</f>
        <v/>
      </c>
      <c r="W89" s="3" t="str">
        <f>IF(X89&lt;&gt;"",VLOOKUP(X89,'ESO zone constants'!$E$3:$J$1002,6,FALSE),"")</f>
        <v/>
      </c>
      <c r="Y89" s="7" t="str">
        <f t="shared" si="3"/>
        <v>[122] = {wayshrines={-1,-1,-1,}, dlcId=0</v>
      </c>
      <c r="Z89" s="7" t="str">
        <f>IF(A89&lt;&gt;"",IF(Q89&lt;&gt;"",CONCATENATE(", zoneIds={",Q89),"")&amp;IF(U89&lt;&gt;"",CONCATENATE(",",U89),"")&amp;IF(W89&lt;&gt;"",CONCATENATE(",",W89),"")&amp;IF(Q89&lt;&gt;"",CONCATENATE("}",""),"")&amp;IF(OR(K89="true",K89="false",K89&lt;&gt;""), CONCATENATE(", veteran=", K89), ""),"")</f>
        <v>, veteran=false</v>
      </c>
      <c r="AA89" s="7" t="str">
        <f>IF(A89&lt;&gt;"",IF(I89="Trial",", isTrial=true",IF(I89="Arena",", isArena=true", IF(I89="Monster",", isMonster=true",""))) &amp; IF(L89="true", CONCATENATE(", multiTrialSet=true"), ""),"")</f>
        <v/>
      </c>
      <c r="AB89" s="7" t="str">
        <f t="shared" si="4"/>
        <v xml:space="preserve"> --Ebon Armory / Ebenerzarsenal</v>
      </c>
      <c r="AC89" s="7" t="str">
        <f t="shared" si="5"/>
        <v/>
      </c>
    </row>
    <row r="90" spans="1:29" x14ac:dyDescent="0.25">
      <c r="A90" s="17">
        <v>215</v>
      </c>
      <c r="B90" t="s">
        <v>1903</v>
      </c>
      <c r="C90" t="s">
        <v>1905</v>
      </c>
      <c r="D90" t="s">
        <v>1904</v>
      </c>
      <c r="I90" t="s">
        <v>2478</v>
      </c>
      <c r="K90" t="s">
        <v>102</v>
      </c>
      <c r="L90" t="s">
        <v>102</v>
      </c>
      <c r="M90">
        <v>-1</v>
      </c>
      <c r="N90">
        <v>-1</v>
      </c>
      <c r="O90">
        <v>-1</v>
      </c>
      <c r="P90">
        <v>0</v>
      </c>
      <c r="Q90" s="3">
        <f>IF(R90&lt;&gt;"",VLOOKUP(R90,'ESO zone constants'!$E$3:$J$1002,6,FALSE),"")</f>
        <v>677</v>
      </c>
      <c r="R90" s="3" t="s">
        <v>500</v>
      </c>
      <c r="S90" s="3">
        <v>0</v>
      </c>
      <c r="T90" t="str">
        <f>VLOOKUP(S90,'LibSets constants'!$A$2:$B$16,2,FALSE)</f>
        <v>Included in base game</v>
      </c>
      <c r="U90" s="3" t="str">
        <f>IF(V90&lt;&gt;"",VLOOKUP(V90,'ESO zone constants'!$E$3:$J$1002,6,FALSE),"")</f>
        <v/>
      </c>
      <c r="W90" s="3" t="str">
        <f>IF(X90&lt;&gt;"",VLOOKUP(X90,'ESO zone constants'!$E$3:$J$1002,6,FALSE),"")</f>
        <v/>
      </c>
      <c r="Y90" s="7" t="str">
        <f t="shared" si="3"/>
        <v>[215] = {wayshrines={-1,-1,-1,}, dlcId=0</v>
      </c>
      <c r="Z90" s="7" t="str">
        <f>IF(A90&lt;&gt;"",IF(Q90&lt;&gt;"",CONCATENATE(", zoneIds={",Q90),"")&amp;IF(U90&lt;&gt;"",CONCATENATE(",",U90),"")&amp;IF(W90&lt;&gt;"",CONCATENATE(",",W90),"")&amp;IF(Q90&lt;&gt;"",CONCATENATE("}",""),"")&amp;IF(OR(K90="true",K90="false",K90&lt;&gt;""), CONCATENATE(", veteran=", K90), ""),"")</f>
        <v>, zoneIds={677}, veteran=false</v>
      </c>
      <c r="AA90" s="7" t="str">
        <f>IF(A90&lt;&gt;"",IF(I90="Trial",", isTrial=true",IF(I90="Arena",", isArena=true", IF(I90="Monster",", isMonster=true",""))) &amp; IF(L90="true", CONCATENATE(", multiTrialSet=true"), ""),"")</f>
        <v>, isArena=true</v>
      </c>
      <c r="AB90" s="7" t="str">
        <f t="shared" si="4"/>
        <v xml:space="preserve"> --Elemental Succession / Elementarfolge</v>
      </c>
      <c r="AC90" s="7" t="str">
        <f t="shared" si="5"/>
        <v/>
      </c>
    </row>
    <row r="91" spans="1:29" x14ac:dyDescent="0.25">
      <c r="A91" s="17">
        <v>83</v>
      </c>
      <c r="B91" t="s">
        <v>1574</v>
      </c>
      <c r="C91" t="s">
        <v>1576</v>
      </c>
      <c r="D91" t="s">
        <v>1575</v>
      </c>
      <c r="I91" t="str">
        <f t="array" ref="I91">IF(VALUE(P91)&gt;0,"Crafted",IF(OR(EXACT(A91,'LibSets constants'!$G$2:$G$99)),"Monster",IF(OR(EXACT(A91,'LibSets constants'!$I$2:$I$99)),"Trial",IF(OR(EXACT(A91,'LibSets constants'!$K$2:$K$99)),"Arena",IF(OR(EXACT(A91,'LibSets constants'!$M$2:$M$99)),"Overland","")))))</f>
        <v>Overland</v>
      </c>
      <c r="K91" t="s">
        <v>102</v>
      </c>
      <c r="L91" t="s">
        <v>102</v>
      </c>
      <c r="M91">
        <v>-1</v>
      </c>
      <c r="N91">
        <v>-1</v>
      </c>
      <c r="O91">
        <v>-1</v>
      </c>
      <c r="P91">
        <v>0</v>
      </c>
      <c r="Q91" s="3" t="str">
        <f>IF(R91&lt;&gt;"",VLOOKUP(R91,'ESO zone constants'!$E$3:$J$1002,6,FALSE),"")</f>
        <v/>
      </c>
      <c r="S91" s="3">
        <v>0</v>
      </c>
      <c r="T91" t="str">
        <f>VLOOKUP(S91,'LibSets constants'!$A$2:$B$16,2,FALSE)</f>
        <v>Included in base game</v>
      </c>
      <c r="U91" s="3" t="str">
        <f>IF(V91&lt;&gt;"",VLOOKUP(V91,'ESO zone constants'!$E$3:$J$1002,6,FALSE),"")</f>
        <v/>
      </c>
      <c r="W91" s="3" t="str">
        <f>IF(X91&lt;&gt;"",VLOOKUP(X91,'ESO zone constants'!$E$3:$J$1002,6,FALSE),"")</f>
        <v/>
      </c>
      <c r="Y91" s="7" t="str">
        <f t="shared" si="3"/>
        <v>[83] = {wayshrines={-1,-1,-1,}, dlcId=0</v>
      </c>
      <c r="Z91" s="7" t="str">
        <f>IF(A91&lt;&gt;"",IF(Q91&lt;&gt;"",CONCATENATE(", zoneIds={",Q91),"")&amp;IF(U91&lt;&gt;"",CONCATENATE(",",U91),"")&amp;IF(W91&lt;&gt;"",CONCATENATE(",",W91),"")&amp;IF(Q91&lt;&gt;"",CONCATENATE("}",""),"")&amp;IF(OR(K91="true",K91="false",K91&lt;&gt;""), CONCATENATE(", veteran=", K91), ""),"")</f>
        <v>, veteran=false</v>
      </c>
      <c r="AA91" s="7" t="str">
        <f>IF(A91&lt;&gt;"",IF(I91="Trial",", isTrial=true",IF(I91="Arena",", isArena=true", IF(I91="Monster",", isMonster=true",""))) &amp; IF(L91="true", CONCATENATE(", multiTrialSet=true"), ""),"")</f>
        <v/>
      </c>
      <c r="AB91" s="7" t="str">
        <f t="shared" si="4"/>
        <v xml:space="preserve"> --Elf Bane / Elfenfluch</v>
      </c>
      <c r="AC91" s="7" t="str">
        <f t="shared" si="5"/>
        <v/>
      </c>
    </row>
    <row r="92" spans="1:29" x14ac:dyDescent="0.25">
      <c r="A92" s="17">
        <v>158</v>
      </c>
      <c r="B92" t="s">
        <v>1777</v>
      </c>
      <c r="C92" t="s">
        <v>1779</v>
      </c>
      <c r="D92" t="s">
        <v>1778</v>
      </c>
      <c r="I92" t="str">
        <f t="array" ref="I92">IF(VALUE(P92)&gt;0,"Crafted",IF(OR(EXACT(A92,'LibSets constants'!$G$2:$G$99)),"Monster",IF(OR(EXACT(A92,'LibSets constants'!$I$2:$I$99)),"Trial",IF(OR(EXACT(A92,'LibSets constants'!$K$2:$K$99)),"Arena",IF(OR(EXACT(A92,'LibSets constants'!$M$2:$M$99)),"Overland","")))))</f>
        <v/>
      </c>
      <c r="K92" t="s">
        <v>102</v>
      </c>
      <c r="L92" t="s">
        <v>102</v>
      </c>
      <c r="M92">
        <v>-1</v>
      </c>
      <c r="N92">
        <v>-1</v>
      </c>
      <c r="O92">
        <v>-1</v>
      </c>
      <c r="P92">
        <v>0</v>
      </c>
      <c r="Q92" s="3" t="str">
        <f>IF(R92&lt;&gt;"",VLOOKUP(R92,'ESO zone constants'!$E$3:$J$1002,6,FALSE),"")</f>
        <v/>
      </c>
      <c r="S92" s="3">
        <v>0</v>
      </c>
      <c r="T92" t="str">
        <f>VLOOKUP(S92,'LibSets constants'!$A$2:$B$16,2,FALSE)</f>
        <v>Included in base game</v>
      </c>
      <c r="U92" s="3" t="str">
        <f>IF(V92&lt;&gt;"",VLOOKUP(V92,'ESO zone constants'!$E$3:$J$1002,6,FALSE),"")</f>
        <v/>
      </c>
      <c r="W92" s="3" t="str">
        <f>IF(X92&lt;&gt;"",VLOOKUP(X92,'ESO zone constants'!$E$3:$J$1002,6,FALSE),"")</f>
        <v/>
      </c>
      <c r="Y92" s="7" t="str">
        <f t="shared" si="3"/>
        <v>[158] = {wayshrines={-1,-1,-1,}, dlcId=0</v>
      </c>
      <c r="Z92" s="7" t="str">
        <f>IF(A92&lt;&gt;"",IF(Q92&lt;&gt;"",CONCATENATE(", zoneIds={",Q92),"")&amp;IF(U92&lt;&gt;"",CONCATENATE(",",U92),"")&amp;IF(W92&lt;&gt;"",CONCATENATE(",",W92),"")&amp;IF(Q92&lt;&gt;"",CONCATENATE("}",""),"")&amp;IF(OR(K92="true",K92="false",K92&lt;&gt;""), CONCATENATE(", veteran=", K92), ""),"")</f>
        <v>, veteran=false</v>
      </c>
      <c r="AA92" s="7" t="str">
        <f>IF(A92&lt;&gt;"",IF(I92="Trial",", isTrial=true",IF(I92="Arena",", isArena=true", IF(I92="Monster",", isMonster=true",""))) &amp; IF(L92="true", CONCATENATE(", multiTrialSet=true"), ""),"")</f>
        <v/>
      </c>
      <c r="AB92" s="7" t="str">
        <f t="shared" si="4"/>
        <v xml:space="preserve"> --Embershield / Glutschild</v>
      </c>
      <c r="AC92" s="7" t="str">
        <f t="shared" si="5"/>
        <v/>
      </c>
    </row>
    <row r="93" spans="1:29" x14ac:dyDescent="0.25">
      <c r="A93" s="17">
        <v>204</v>
      </c>
      <c r="B93" t="s">
        <v>1876</v>
      </c>
      <c r="C93" t="s">
        <v>1877</v>
      </c>
      <c r="D93" t="s">
        <v>1877</v>
      </c>
      <c r="I93" t="str">
        <f t="array" ref="I93">IF(VALUE(P93)&gt;0,"Crafted",IF(OR(EXACT(A93,'LibSets constants'!$G$2:$G$99)),"Monster",IF(OR(EXACT(A93,'LibSets constants'!$I$2:$I$99)),"Trial",IF(OR(EXACT(A93,'LibSets constants'!$K$2:$K$99)),"Arena",IF(OR(EXACT(A93,'LibSets constants'!$M$2:$M$99)),"Overland","")))))</f>
        <v/>
      </c>
      <c r="K93" t="s">
        <v>102</v>
      </c>
      <c r="L93" t="s">
        <v>102</v>
      </c>
      <c r="M93">
        <v>-1</v>
      </c>
      <c r="N93">
        <v>-1</v>
      </c>
      <c r="O93">
        <v>-1</v>
      </c>
      <c r="P93">
        <v>0</v>
      </c>
      <c r="Q93" s="3">
        <f>IF(R93&lt;&gt;"",VLOOKUP(R93,'ESO zone constants'!$E$3:$J$1002,6,FALSE),"")</f>
        <v>1052</v>
      </c>
      <c r="R93" s="3" t="s">
        <v>73</v>
      </c>
      <c r="S93" s="3">
        <v>0</v>
      </c>
      <c r="T93" t="str">
        <f>VLOOKUP(S93,'LibSets constants'!$A$2:$B$16,2,FALSE)</f>
        <v>Included in base game</v>
      </c>
      <c r="U93" s="3" t="str">
        <f>IF(V93&lt;&gt;"",VLOOKUP(V93,'ESO zone constants'!$E$3:$J$1002,6,FALSE),"")</f>
        <v/>
      </c>
      <c r="W93" s="3" t="str">
        <f>IF(X93&lt;&gt;"",VLOOKUP(X93,'ESO zone constants'!$E$3:$J$1002,6,FALSE),"")</f>
        <v/>
      </c>
      <c r="Y93" s="7" t="str">
        <f t="shared" si="3"/>
        <v>[204] = {wayshrines={-1,-1,-1,}, dlcId=0</v>
      </c>
      <c r="Z93" s="7" t="str">
        <f>IF(A93&lt;&gt;"",IF(Q93&lt;&gt;"",CONCATENATE(", zoneIds={",Q93),"")&amp;IF(U93&lt;&gt;"",CONCATENATE(",",U93),"")&amp;IF(W93&lt;&gt;"",CONCATENATE(",",W93),"")&amp;IF(Q93&lt;&gt;"",CONCATENATE("}",""),"")&amp;IF(OR(K93="true",K93="false",K93&lt;&gt;""), CONCATENATE(", veteran=", K93), ""),"")</f>
        <v>, zoneIds={1052}, veteran=false</v>
      </c>
      <c r="AA93" s="7" t="str">
        <f>IF(A93&lt;&gt;"",IF(I93="Trial",", isTrial=true",IF(I93="Arena",", isArena=true", IF(I93="Monster",", isMonster=true",""))) &amp; IF(L93="true", CONCATENATE(", multiTrialSet=true"), ""),"")</f>
        <v/>
      </c>
      <c r="AB93" s="7" t="str">
        <f t="shared" si="4"/>
        <v xml:space="preserve"> --Endurance / Beständigkeit</v>
      </c>
      <c r="AC93" s="7" t="str">
        <f t="shared" si="5"/>
        <v/>
      </c>
    </row>
    <row r="94" spans="1:29" x14ac:dyDescent="0.25">
      <c r="A94" s="17">
        <v>166</v>
      </c>
      <c r="B94" t="s">
        <v>1797</v>
      </c>
      <c r="C94" t="s">
        <v>5</v>
      </c>
      <c r="D94" t="s">
        <v>1798</v>
      </c>
      <c r="I94" t="str">
        <f t="array" ref="I94">IF(VALUE(P94)&gt;0,"Crafted",IF(OR(EXACT(A94,'LibSets constants'!$G$2:$G$99)),"Monster",IF(OR(EXACT(A94,'LibSets constants'!$I$2:$I$99)),"Trial",IF(OR(EXACT(A94,'LibSets constants'!$K$2:$K$99)),"Arena",IF(OR(EXACT(A94,'LibSets constants'!$M$2:$M$99)),"Overland","")))))</f>
        <v>Monster</v>
      </c>
      <c r="J94">
        <v>2</v>
      </c>
      <c r="K94" t="s">
        <v>2475</v>
      </c>
      <c r="L94" t="s">
        <v>102</v>
      </c>
      <c r="M94">
        <v>-1</v>
      </c>
      <c r="N94">
        <v>-1</v>
      </c>
      <c r="O94">
        <v>-1</v>
      </c>
      <c r="P94">
        <v>0</v>
      </c>
      <c r="Q94" s="3" t="str">
        <f>IF(R94&lt;&gt;"",VLOOKUP(R94,'ESO zone constants'!$E$3:$J$1002,6,FALSE),"")</f>
        <v/>
      </c>
      <c r="S94" s="3">
        <v>0</v>
      </c>
      <c r="T94" t="str">
        <f>VLOOKUP(S94,'LibSets constants'!$A$2:$B$16,2,FALSE)</f>
        <v>Included in base game</v>
      </c>
      <c r="U94" s="3" t="str">
        <f>IF(V94&lt;&gt;"",VLOOKUP(V94,'ESO zone constants'!$E$3:$J$1002,6,FALSE),"")</f>
        <v/>
      </c>
      <c r="W94" s="3" t="str">
        <f>IF(X94&lt;&gt;"",VLOOKUP(X94,'ESO zone constants'!$E$3:$J$1002,6,FALSE),"")</f>
        <v/>
      </c>
      <c r="Y94" s="7" t="str">
        <f t="shared" si="3"/>
        <v>[166] = {wayshrines={-1,-1,-1,}, dlcId=0</v>
      </c>
      <c r="Z94" s="7" t="str">
        <f>IF(A94&lt;&gt;"",IF(Q94&lt;&gt;"",CONCATENATE(", zoneIds={",Q94),"")&amp;IF(U94&lt;&gt;"",CONCATENATE(",",U94),"")&amp;IF(W94&lt;&gt;"",CONCATENATE(",",W94),"")&amp;IF(Q94&lt;&gt;"",CONCATENATE("}",""),"")&amp;IF(OR(K94="true",K94="false",K94&lt;&gt;""), CONCATENATE(", veteran=", K94), ""),"")</f>
        <v>, veteran={EQUIP_TYPE_HEAD=true, EQUIP_TYPE_SHOULDERS=false}</v>
      </c>
      <c r="AA94" s="7" t="str">
        <f>IF(A94&lt;&gt;"",IF(I94="Trial",", isTrial=true",IF(I94="Arena",", isArena=true", IF(I94="Monster",", isMonster=true",""))) &amp; IF(L94="true", CONCATENATE(", multiTrialSet=true"), ""),"")</f>
        <v>, isMonster=true</v>
      </c>
      <c r="AB94" s="7" t="str">
        <f t="shared" si="4"/>
        <v xml:space="preserve"> --Engine Guardian / Maschinenwächter</v>
      </c>
      <c r="AC94" s="7" t="str">
        <f t="shared" si="5"/>
        <v/>
      </c>
    </row>
    <row r="95" spans="1:29" x14ac:dyDescent="0.25">
      <c r="A95" s="17">
        <v>198</v>
      </c>
      <c r="B95" t="s">
        <v>1864</v>
      </c>
      <c r="C95" t="s">
        <v>1866</v>
      </c>
      <c r="D95" t="s">
        <v>1865</v>
      </c>
      <c r="I95" t="str">
        <f t="array" ref="I95">IF(VALUE(P95)&gt;0,"Crafted",IF(OR(EXACT(A95,'LibSets constants'!$G$2:$G$99)),"Monster",IF(OR(EXACT(A95,'LibSets constants'!$I$2:$I$99)),"Trial",IF(OR(EXACT(A95,'LibSets constants'!$K$2:$K$99)),"Arena",IF(OR(EXACT(A95,'LibSets constants'!$M$2:$M$99)),"Overland","")))))</f>
        <v/>
      </c>
      <c r="K95" t="s">
        <v>102</v>
      </c>
      <c r="L95" t="s">
        <v>102</v>
      </c>
      <c r="M95">
        <v>-1</v>
      </c>
      <c r="N95">
        <v>-1</v>
      </c>
      <c r="O95">
        <v>-1</v>
      </c>
      <c r="P95">
        <v>0</v>
      </c>
      <c r="Q95" s="3">
        <f>IF(R95&lt;&gt;"",VLOOKUP(R95,'ESO zone constants'!$E$3:$J$1002,6,FALSE),"")</f>
        <v>974</v>
      </c>
      <c r="R95" s="3" t="s">
        <v>44</v>
      </c>
      <c r="S95" s="3">
        <v>0</v>
      </c>
      <c r="T95" t="str">
        <f>VLOOKUP(S95,'LibSets constants'!$A$2:$B$16,2,FALSE)</f>
        <v>Included in base game</v>
      </c>
      <c r="U95" s="3" t="str">
        <f>IF(V95&lt;&gt;"",VLOOKUP(V95,'ESO zone constants'!$E$3:$J$1002,6,FALSE),"")</f>
        <v/>
      </c>
      <c r="W95" s="3" t="str">
        <f>IF(X95&lt;&gt;"",VLOOKUP(X95,'ESO zone constants'!$E$3:$J$1002,6,FALSE),"")</f>
        <v/>
      </c>
      <c r="Y95" s="7" t="str">
        <f t="shared" si="3"/>
        <v>[198] = {wayshrines={-1,-1,-1,}, dlcId=0</v>
      </c>
      <c r="Z95" s="7" t="str">
        <f>IF(A95&lt;&gt;"",IF(Q95&lt;&gt;"",CONCATENATE(", zoneIds={",Q95),"")&amp;IF(U95&lt;&gt;"",CONCATENATE(",",U95),"")&amp;IF(W95&lt;&gt;"",CONCATENATE(",",W95),"")&amp;IF(Q95&lt;&gt;"",CONCATENATE("}",""),"")&amp;IF(OR(K95="true",K95="false",K95&lt;&gt;""), CONCATENATE(", veteran=", K95), ""),"")</f>
        <v>, zoneIds={974}, veteran=false</v>
      </c>
      <c r="AA95" s="7" t="str">
        <f>IF(A95&lt;&gt;"",IF(I95="Trial",", isTrial=true",IF(I95="Arena",", isArena=true", IF(I95="Monster",", isMonster=true",""))) &amp; IF(L95="true", CONCATENATE(", multiTrialSet=true"), ""),"")</f>
        <v/>
      </c>
      <c r="AB95" s="7" t="str">
        <f t="shared" si="4"/>
        <v xml:space="preserve"> --Essence Thief / Essenzdieb</v>
      </c>
      <c r="AC95" s="7" t="str">
        <f t="shared" si="5"/>
        <v/>
      </c>
    </row>
    <row r="96" spans="1:29" x14ac:dyDescent="0.25">
      <c r="A96" s="6">
        <v>226</v>
      </c>
      <c r="B96" t="s">
        <v>1922</v>
      </c>
      <c r="C96" t="s">
        <v>1924</v>
      </c>
      <c r="D96" t="s">
        <v>1923</v>
      </c>
      <c r="I96" t="str">
        <f t="array" ref="I96">IF(VALUE(P96)&gt;0,"Crafted",IF(OR(EXACT(A96,'LibSets constants'!$G$2:$G$99)),"Monster",IF(OR(EXACT(A96,'LibSets constants'!$I$2:$I$99)),"Trial",IF(OR(EXACT(A96,'LibSets constants'!$K$2:$K$99)),"Arena",IF(OR(EXACT(A96,'LibSets constants'!$M$2:$M$99)),"Overland","")))))</f>
        <v>Crafted</v>
      </c>
      <c r="K96" t="s">
        <v>102</v>
      </c>
      <c r="L96" t="s">
        <v>102</v>
      </c>
      <c r="M96">
        <v>255</v>
      </c>
      <c r="N96">
        <v>255</v>
      </c>
      <c r="O96">
        <v>255</v>
      </c>
      <c r="P96">
        <v>9</v>
      </c>
      <c r="Q96" s="3" t="str">
        <f>IF(R96&lt;&gt;"",VLOOKUP(R96,'ESO zone constants'!$E$3:$J$1002,6,FALSE),"")</f>
        <v/>
      </c>
      <c r="S96" s="3">
        <v>3</v>
      </c>
      <c r="T96" t="str">
        <f>VLOOKUP(S96,'LibSets constants'!$A$2:$B$16,2,FALSE)</f>
        <v>Thieves Guild</v>
      </c>
      <c r="U96" s="3" t="str">
        <f>IF(V96&lt;&gt;"",VLOOKUP(V96,'ESO zone constants'!$E$3:$J$1002,6,FALSE),"")</f>
        <v/>
      </c>
      <c r="W96" s="3" t="str">
        <f>IF(X96&lt;&gt;"",VLOOKUP(X96,'ESO zone constants'!$E$3:$J$1002,6,FALSE),"")</f>
        <v/>
      </c>
      <c r="Y96" s="7" t="str">
        <f t="shared" si="3"/>
        <v>[226] = {wayshrines={255,255,255,}, traitsNeeded=9, dlcId=3</v>
      </c>
      <c r="Z96" s="7" t="str">
        <f>IF(A96&lt;&gt;"",IF(Q96&lt;&gt;"",CONCATENATE(", zoneIds={",Q96),"")&amp;IF(U96&lt;&gt;"",CONCATENATE(",",U96),"")&amp;IF(W96&lt;&gt;"",CONCATENATE(",",W96),"")&amp;IF(Q96&lt;&gt;"",CONCATENATE("}",""),"")&amp;IF(OR(K96="true",K96="false",K96&lt;&gt;""), CONCATENATE(", veteran=", K96), ""),"")</f>
        <v>, veteran=false</v>
      </c>
      <c r="AA96" s="7" t="str">
        <f>IF(A96&lt;&gt;"",IF(I96="Trial",", isTrial=true",IF(I96="Arena",", isArena=true", IF(I96="Monster",", isMonster=true",""))) &amp; IF(L96="true", CONCATENATE(", multiTrialSet=true"), ""),"")</f>
        <v/>
      </c>
      <c r="AB96" s="7" t="str">
        <f t="shared" si="4"/>
        <v xml:space="preserve"> --Eternal Hunt / Ewige Jagd</v>
      </c>
      <c r="AC96" s="7" t="str">
        <f t="shared" si="5"/>
        <v>[226] = true,        --Eternal Hunt / Ewige Jagd</v>
      </c>
    </row>
    <row r="97" spans="1:29" x14ac:dyDescent="0.25">
      <c r="A97" s="17">
        <v>171</v>
      </c>
      <c r="B97" t="s">
        <v>1804</v>
      </c>
      <c r="C97" t="s">
        <v>1806</v>
      </c>
      <c r="D97" t="s">
        <v>1805</v>
      </c>
      <c r="I97" t="str">
        <f t="array" ref="I97">IF(VALUE(P97)&gt;0,"Crafted",IF(OR(EXACT(A97,'LibSets constants'!$G$2:$G$99)),"Monster",IF(OR(EXACT(A97,'LibSets constants'!$I$2:$I$99)),"Trial",IF(OR(EXACT(A97,'LibSets constants'!$K$2:$K$99)),"Arena",IF(OR(EXACT(A97,'LibSets constants'!$M$2:$M$99)),"Overland","")))))</f>
        <v>Trial</v>
      </c>
      <c r="K97" t="s">
        <v>102</v>
      </c>
      <c r="L97" t="s">
        <v>103</v>
      </c>
      <c r="M97">
        <v>-1</v>
      </c>
      <c r="N97">
        <v>-1</v>
      </c>
      <c r="O97">
        <v>-1</v>
      </c>
      <c r="P97">
        <v>0</v>
      </c>
      <c r="Q97" s="3" t="str">
        <f>IF(R97&lt;&gt;"",VLOOKUP(R97,'ESO zone constants'!$E$3:$J$1002,6,FALSE),"")</f>
        <v/>
      </c>
      <c r="S97" s="3">
        <v>0</v>
      </c>
      <c r="T97" t="str">
        <f>VLOOKUP(S97,'LibSets constants'!$A$2:$B$16,2,FALSE)</f>
        <v>Included in base game</v>
      </c>
      <c r="U97" s="3" t="str">
        <f>IF(V97&lt;&gt;"",VLOOKUP(V97,'ESO zone constants'!$E$3:$J$1002,6,FALSE),"")</f>
        <v/>
      </c>
      <c r="W97" s="3" t="str">
        <f>IF(X97&lt;&gt;"",VLOOKUP(X97,'ESO zone constants'!$E$3:$J$1002,6,FALSE),"")</f>
        <v/>
      </c>
      <c r="Y97" s="7" t="str">
        <f t="shared" si="3"/>
        <v>[171] = {wayshrines={-1,-1,-1,}, dlcId=0</v>
      </c>
      <c r="Z97" s="7" t="str">
        <f>IF(A97&lt;&gt;"",IF(Q97&lt;&gt;"",CONCATENATE(", zoneIds={",Q97),"")&amp;IF(U97&lt;&gt;"",CONCATENATE(",",U97),"")&amp;IF(W97&lt;&gt;"",CONCATENATE(",",W97),"")&amp;IF(Q97&lt;&gt;"",CONCATENATE("}",""),"")&amp;IF(OR(K97="true",K97="false",K97&lt;&gt;""), CONCATENATE(", veteran=", K97), ""),"")</f>
        <v>, veteran=false</v>
      </c>
      <c r="AA97" s="7" t="str">
        <f>IF(A97&lt;&gt;"",IF(I97="Trial",", isTrial=true",IF(I97="Arena",", isArena=true", IF(I97="Monster",", isMonster=true",""))) &amp; IF(L97="true", CONCATENATE(", multiTrialSet=true"), ""),"")</f>
        <v>, isTrial=true, multiTrialSet=true</v>
      </c>
      <c r="AB97" s="7" t="str">
        <f t="shared" si="4"/>
        <v xml:space="preserve"> --Eternal Warrior / Ewiger Krieger</v>
      </c>
      <c r="AC97" s="7" t="str">
        <f t="shared" si="5"/>
        <v/>
      </c>
    </row>
    <row r="98" spans="1:29" x14ac:dyDescent="0.25">
      <c r="A98" s="6">
        <v>87</v>
      </c>
      <c r="B98" t="s">
        <v>1586</v>
      </c>
      <c r="C98" t="s">
        <v>1588</v>
      </c>
      <c r="D98" t="s">
        <v>1587</v>
      </c>
      <c r="I98" t="str">
        <f t="array" ref="I98">IF(VALUE(P98)&gt;0,"Crafted",IF(OR(EXACT(A98,'LibSets constants'!$G$2:$G$99)),"Monster",IF(OR(EXACT(A98,'LibSets constants'!$I$2:$I$99)),"Trial",IF(OR(EXACT(A98,'LibSets constants'!$K$2:$K$99)),"Arena",IF(OR(EXACT(A98,'LibSets constants'!$M$2:$M$99)),"Overland","")))))</f>
        <v>Crafted</v>
      </c>
      <c r="K98" t="s">
        <v>102</v>
      </c>
      <c r="L98" t="s">
        <v>102</v>
      </c>
      <c r="M98">
        <v>-1</v>
      </c>
      <c r="N98">
        <v>-1</v>
      </c>
      <c r="O98">
        <v>-1</v>
      </c>
      <c r="P98">
        <v>8</v>
      </c>
      <c r="Q98" s="3" t="str">
        <f>IF(R98&lt;&gt;"",VLOOKUP(R98,'ESO zone constants'!$E$3:$J$1002,6,FALSE),"")</f>
        <v/>
      </c>
      <c r="S98" s="3">
        <v>0</v>
      </c>
      <c r="T98" t="str">
        <f>VLOOKUP(S98,'LibSets constants'!$A$2:$B$16,2,FALSE)</f>
        <v>Included in base game</v>
      </c>
      <c r="U98" s="3" t="str">
        <f>IF(V98&lt;&gt;"",VLOOKUP(V98,'ESO zone constants'!$E$3:$J$1002,6,FALSE),"")</f>
        <v/>
      </c>
      <c r="W98" s="3" t="str">
        <f>IF(X98&lt;&gt;"",VLOOKUP(X98,'ESO zone constants'!$E$3:$J$1002,6,FALSE),"")</f>
        <v/>
      </c>
      <c r="Y98" s="7" t="str">
        <f t="shared" si="3"/>
        <v>[87] = {wayshrines={-1,-1,-1,}, traitsNeeded=8, dlcId=0</v>
      </c>
      <c r="Z98" s="7" t="str">
        <f>IF(A98&lt;&gt;"",IF(Q98&lt;&gt;"",CONCATENATE(", zoneIds={",Q98),"")&amp;IF(U98&lt;&gt;"",CONCATENATE(",",U98),"")&amp;IF(W98&lt;&gt;"",CONCATENATE(",",W98),"")&amp;IF(Q98&lt;&gt;"",CONCATENATE("}",""),"")&amp;IF(OR(K98="true",K98="false",K98&lt;&gt;""), CONCATENATE(", veteran=", K98), ""),"")</f>
        <v>, veteran=false</v>
      </c>
      <c r="AA98" s="7" t="str">
        <f>IF(A98&lt;&gt;"",IF(I98="Trial",", isTrial=true",IF(I98="Arena",", isArena=true", IF(I98="Monster",", isMonster=true",""))) &amp; IF(L98="true", CONCATENATE(", multiTrialSet=true"), ""),"")</f>
        <v/>
      </c>
      <c r="AB98" s="7" t="str">
        <f t="shared" si="4"/>
        <v xml:space="preserve"> --Eyes of Mara / Augen von Mara</v>
      </c>
      <c r="AC98" s="7" t="str">
        <f t="shared" si="5"/>
        <v>[87] = true,        --Eyes of Mara / Augen von Mara</v>
      </c>
    </row>
    <row r="99" spans="1:29" x14ac:dyDescent="0.25">
      <c r="A99" s="17">
        <v>238</v>
      </c>
      <c r="B99" t="s">
        <v>1955</v>
      </c>
      <c r="C99" t="s">
        <v>1957</v>
      </c>
      <c r="D99" t="s">
        <v>1956</v>
      </c>
      <c r="I99" t="str">
        <f t="array" ref="I99">IF(VALUE(P99)&gt;0,"Crafted",IF(OR(EXACT(A99,'LibSets constants'!$G$2:$G$99)),"Monster",IF(OR(EXACT(A99,'LibSets constants'!$I$2:$I$99)),"Trial",IF(OR(EXACT(A99,'LibSets constants'!$K$2:$K$99)),"Arena",IF(OR(EXACT(A99,'LibSets constants'!$M$2:$M$99)),"Overland","")))))</f>
        <v>Overland</v>
      </c>
      <c r="K99" t="s">
        <v>102</v>
      </c>
      <c r="L99" t="s">
        <v>102</v>
      </c>
      <c r="M99">
        <v>-1</v>
      </c>
      <c r="N99">
        <v>-1</v>
      </c>
      <c r="O99">
        <v>-1</v>
      </c>
      <c r="P99">
        <v>0</v>
      </c>
      <c r="Q99" s="3" t="str">
        <f>IF(R99&lt;&gt;"",VLOOKUP(R99,'ESO zone constants'!$E$3:$J$1002,6,FALSE),"")</f>
        <v/>
      </c>
      <c r="S99" s="3">
        <v>0</v>
      </c>
      <c r="T99" t="str">
        <f>VLOOKUP(S99,'LibSets constants'!$A$2:$B$16,2,FALSE)</f>
        <v>Included in base game</v>
      </c>
      <c r="U99" s="3" t="str">
        <f>IF(V99&lt;&gt;"",VLOOKUP(V99,'ESO zone constants'!$E$3:$J$1002,6,FALSE),"")</f>
        <v/>
      </c>
      <c r="W99" s="3" t="str">
        <f>IF(X99&lt;&gt;"",VLOOKUP(X99,'ESO zone constants'!$E$3:$J$1002,6,FALSE),"")</f>
        <v/>
      </c>
      <c r="Y99" s="7" t="str">
        <f t="shared" si="3"/>
        <v>[238] = {wayshrines={-1,-1,-1,}, dlcId=0</v>
      </c>
      <c r="Z99" s="7" t="str">
        <f>IF(A99&lt;&gt;"",IF(Q99&lt;&gt;"",CONCATENATE(", zoneIds={",Q99),"")&amp;IF(U99&lt;&gt;"",CONCATENATE(",",U99),"")&amp;IF(W99&lt;&gt;"",CONCATENATE(",",W99),"")&amp;IF(Q99&lt;&gt;"",CONCATENATE("}",""),"")&amp;IF(OR(K99="true",K99="false",K99&lt;&gt;""), CONCATENATE(", veteran=", K99), ""),"")</f>
        <v>, veteran=false</v>
      </c>
      <c r="AA99" s="7" t="str">
        <f>IF(A99&lt;&gt;"",IF(I99="Trial",", isTrial=true",IF(I99="Arena",", isArena=true", IF(I99="Monster",", isMonster=true",""))) &amp; IF(L99="true", CONCATENATE(", multiTrialSet=true"), ""),"")</f>
        <v/>
      </c>
      <c r="AB99" s="7" t="str">
        <f t="shared" si="4"/>
        <v xml:space="preserve"> --Fasalla's Guile / Fasallas List</v>
      </c>
      <c r="AC99" s="7" t="str">
        <f t="shared" si="5"/>
        <v/>
      </c>
    </row>
    <row r="100" spans="1:29" x14ac:dyDescent="0.25">
      <c r="A100" s="17">
        <v>27</v>
      </c>
      <c r="B100" t="s">
        <v>1418</v>
      </c>
      <c r="C100" t="s">
        <v>1420</v>
      </c>
      <c r="D100" t="s">
        <v>1419</v>
      </c>
      <c r="I100" t="str">
        <f t="array" ref="I100">IF(VALUE(P100)&gt;0,"Crafted",IF(OR(EXACT(A100,'LibSets constants'!$G$2:$G$99)),"Monster",IF(OR(EXACT(A100,'LibSets constants'!$I$2:$I$99)),"Trial",IF(OR(EXACT(A100,'LibSets constants'!$K$2:$K$99)),"Arena",IF(OR(EXACT(A100,'LibSets constants'!$M$2:$M$99)),"Overland","")))))</f>
        <v>Overland</v>
      </c>
      <c r="K100" t="s">
        <v>102</v>
      </c>
      <c r="L100" t="s">
        <v>102</v>
      </c>
      <c r="M100">
        <v>-1</v>
      </c>
      <c r="N100">
        <v>-1</v>
      </c>
      <c r="O100">
        <v>-1</v>
      </c>
      <c r="P100">
        <v>0</v>
      </c>
      <c r="Q100" s="3" t="str">
        <f>IF(R100&lt;&gt;"",VLOOKUP(R100,'ESO zone constants'!$E$3:$J$1002,6,FALSE),"")</f>
        <v/>
      </c>
      <c r="S100" s="3">
        <v>0</v>
      </c>
      <c r="T100" t="str">
        <f>VLOOKUP(S100,'LibSets constants'!$A$2:$B$16,2,FALSE)</f>
        <v>Included in base game</v>
      </c>
      <c r="U100" s="3" t="str">
        <f>IF(V100&lt;&gt;"",VLOOKUP(V100,'ESO zone constants'!$E$3:$J$1002,6,FALSE),"")</f>
        <v/>
      </c>
      <c r="W100" s="3" t="str">
        <f>IF(X100&lt;&gt;"",VLOOKUP(X100,'ESO zone constants'!$E$3:$J$1002,6,FALSE),"")</f>
        <v/>
      </c>
      <c r="Y100" s="7" t="str">
        <f t="shared" si="3"/>
        <v>[27] = {wayshrines={-1,-1,-1,}, dlcId=0</v>
      </c>
      <c r="Z100" s="7" t="str">
        <f>IF(A100&lt;&gt;"",IF(Q100&lt;&gt;"",CONCATENATE(", zoneIds={",Q100),"")&amp;IF(U100&lt;&gt;"",CONCATENATE(",",U100),"")&amp;IF(W100&lt;&gt;"",CONCATENATE(",",W100),"")&amp;IF(Q100&lt;&gt;"",CONCATENATE("}",""),"")&amp;IF(OR(K100="true",K100="false",K100&lt;&gt;""), CONCATENATE(", veteran=", K100), ""),"")</f>
        <v>, veteran=false</v>
      </c>
      <c r="AA100" s="7" t="str">
        <f>IF(A100&lt;&gt;"",IF(I100="Trial",", isTrial=true",IF(I100="Arena",", isArena=true", IF(I100="Monster",", isMonster=true",""))) &amp; IF(L100="true", CONCATENATE(", multiTrialSet=true"), ""),"")</f>
        <v/>
      </c>
      <c r="AB100" s="7" t="str">
        <f t="shared" si="4"/>
        <v xml:space="preserve"> --Fiord's Legacy / Fiords Erbe</v>
      </c>
      <c r="AC100" s="7" t="str">
        <f t="shared" si="5"/>
        <v/>
      </c>
    </row>
    <row r="101" spans="1:29" x14ac:dyDescent="0.25">
      <c r="A101" s="17">
        <v>338</v>
      </c>
      <c r="B101" t="s">
        <v>2199</v>
      </c>
      <c r="C101" t="s">
        <v>2201</v>
      </c>
      <c r="D101" t="s">
        <v>2200</v>
      </c>
      <c r="I101" t="str">
        <f t="array" ref="I101">IF(VALUE(P101)&gt;0,"Crafted",IF(OR(EXACT(A101,'LibSets constants'!$G$2:$G$99)),"Monster",IF(OR(EXACT(A101,'LibSets constants'!$I$2:$I$99)),"Trial",IF(OR(EXACT(A101,'LibSets constants'!$K$2:$K$99)),"Arena",IF(OR(EXACT(A101,'LibSets constants'!$M$2:$M$99)),"Overland","")))))</f>
        <v/>
      </c>
      <c r="K101" t="s">
        <v>102</v>
      </c>
      <c r="L101" t="s">
        <v>102</v>
      </c>
      <c r="M101">
        <v>-1</v>
      </c>
      <c r="N101">
        <v>-1</v>
      </c>
      <c r="O101">
        <v>-1</v>
      </c>
      <c r="P101">
        <v>0</v>
      </c>
      <c r="Q101" s="3" t="str">
        <f>IF(R101&lt;&gt;"",VLOOKUP(R101,'ESO zone constants'!$E$3:$J$1002,6,FALSE),"")</f>
        <v/>
      </c>
      <c r="S101" s="3">
        <v>0</v>
      </c>
      <c r="T101" t="str">
        <f>VLOOKUP(S101,'LibSets constants'!$A$2:$B$16,2,FALSE)</f>
        <v>Included in base game</v>
      </c>
      <c r="U101" s="3" t="str">
        <f>IF(V101&lt;&gt;"",VLOOKUP(V101,'ESO zone constants'!$E$3:$J$1002,6,FALSE),"")</f>
        <v/>
      </c>
      <c r="W101" s="3" t="str">
        <f>IF(X101&lt;&gt;"",VLOOKUP(X101,'ESO zone constants'!$E$3:$J$1002,6,FALSE),"")</f>
        <v/>
      </c>
      <c r="Y101" s="7" t="str">
        <f t="shared" si="3"/>
        <v>[338] = {wayshrines={-1,-1,-1,}, dlcId=0</v>
      </c>
      <c r="Z101" s="7" t="str">
        <f>IF(A101&lt;&gt;"",IF(Q101&lt;&gt;"",CONCATENATE(", zoneIds={",Q101),"")&amp;IF(U101&lt;&gt;"",CONCATENATE(",",U101),"")&amp;IF(W101&lt;&gt;"",CONCATENATE(",",W101),"")&amp;IF(Q101&lt;&gt;"",CONCATENATE("}",""),"")&amp;IF(OR(K101="true",K101="false",K101&lt;&gt;""), CONCATENATE(", veteran=", K101), ""),"")</f>
        <v>, veteran=false</v>
      </c>
      <c r="AA101" s="7" t="str">
        <f>IF(A101&lt;&gt;"",IF(I101="Trial",", isTrial=true",IF(I101="Arena",", isArena=true", IF(I101="Monster",", isMonster=true",""))) &amp; IF(L101="true", CONCATENATE(", multiTrialSet=true"), ""),"")</f>
        <v/>
      </c>
      <c r="AB101" s="7" t="str">
        <f t="shared" si="4"/>
        <v xml:space="preserve"> --Flame Blossom / Flammenblüte</v>
      </c>
      <c r="AC101" s="7" t="str">
        <f t="shared" si="5"/>
        <v/>
      </c>
    </row>
    <row r="102" spans="1:29" x14ac:dyDescent="0.25">
      <c r="A102" s="17">
        <v>244</v>
      </c>
      <c r="B102" t="s">
        <v>1973</v>
      </c>
      <c r="C102" t="s">
        <v>1975</v>
      </c>
      <c r="D102" t="s">
        <v>1974</v>
      </c>
      <c r="I102" t="str">
        <f t="array" ref="I102">IF(VALUE(P102)&gt;0,"Crafted",IF(OR(EXACT(A102,'LibSets constants'!$G$2:$G$99)),"Monster",IF(OR(EXACT(A102,'LibSets constants'!$I$2:$I$99)),"Trial",IF(OR(EXACT(A102,'LibSets constants'!$K$2:$K$99)),"Arena",IF(OR(EXACT(A102,'LibSets constants'!$M$2:$M$99)),"Overland","")))))</f>
        <v>Overland</v>
      </c>
      <c r="K102" t="s">
        <v>102</v>
      </c>
      <c r="L102" t="s">
        <v>102</v>
      </c>
      <c r="M102">
        <v>-1</v>
      </c>
      <c r="N102">
        <v>-1</v>
      </c>
      <c r="O102">
        <v>-1</v>
      </c>
      <c r="P102">
        <v>0</v>
      </c>
      <c r="Q102" s="3" t="str">
        <f>IF(R102&lt;&gt;"",VLOOKUP(R102,'ESO zone constants'!$E$3:$J$1002,6,FALSE),"")</f>
        <v/>
      </c>
      <c r="S102" s="3">
        <v>0</v>
      </c>
      <c r="T102" t="str">
        <f>VLOOKUP(S102,'LibSets constants'!$A$2:$B$16,2,FALSE)</f>
        <v>Included in base game</v>
      </c>
      <c r="U102" s="3" t="str">
        <f>IF(V102&lt;&gt;"",VLOOKUP(V102,'ESO zone constants'!$E$3:$J$1002,6,FALSE),"")</f>
        <v/>
      </c>
      <c r="W102" s="3" t="str">
        <f>IF(X102&lt;&gt;"",VLOOKUP(X102,'ESO zone constants'!$E$3:$J$1002,6,FALSE),"")</f>
        <v/>
      </c>
      <c r="Y102" s="7" t="str">
        <f t="shared" si="3"/>
        <v>[244] = {wayshrines={-1,-1,-1,}, dlcId=0</v>
      </c>
      <c r="Z102" s="7" t="str">
        <f>IF(A102&lt;&gt;"",IF(Q102&lt;&gt;"",CONCATENATE(", zoneIds={",Q102),"")&amp;IF(U102&lt;&gt;"",CONCATENATE(",",U102),"")&amp;IF(W102&lt;&gt;"",CONCATENATE(",",W102),"")&amp;IF(Q102&lt;&gt;"",CONCATENATE("}",""),"")&amp;IF(OR(K102="true",K102="false",K102&lt;&gt;""), CONCATENATE(", veteran=", K102), ""),"")</f>
        <v>, veteran=false</v>
      </c>
      <c r="AA102" s="7" t="str">
        <f>IF(A102&lt;&gt;"",IF(I102="Trial",", isTrial=true",IF(I102="Arena",", isArena=true", IF(I102="Monster",", isMonster=true",""))) &amp; IF(L102="true", CONCATENATE(", multiTrialSet=true"), ""),"")</f>
        <v/>
      </c>
      <c r="AB102" s="7" t="str">
        <f t="shared" si="4"/>
        <v xml:space="preserve"> --Flanking Strategist / Flankierender Stratege</v>
      </c>
      <c r="AC102" s="7" t="str">
        <f t="shared" si="5"/>
        <v/>
      </c>
    </row>
    <row r="103" spans="1:29" x14ac:dyDescent="0.25">
      <c r="A103" s="17">
        <v>24</v>
      </c>
      <c r="B103" t="s">
        <v>1409</v>
      </c>
      <c r="C103" t="s">
        <v>1411</v>
      </c>
      <c r="D103" t="s">
        <v>1410</v>
      </c>
      <c r="I103" t="s">
        <v>2478</v>
      </c>
      <c r="K103" t="s">
        <v>102</v>
      </c>
      <c r="L103" t="s">
        <v>102</v>
      </c>
      <c r="M103">
        <v>-1</v>
      </c>
      <c r="N103">
        <v>-1</v>
      </c>
      <c r="O103">
        <v>-1</v>
      </c>
      <c r="P103">
        <v>0</v>
      </c>
      <c r="Q103" s="3">
        <f>IF(R103&lt;&gt;"",VLOOKUP(R103,'ESO zone constants'!$E$3:$J$1002,6,FALSE),"")</f>
        <v>635</v>
      </c>
      <c r="R103" s="3" t="s">
        <v>490</v>
      </c>
      <c r="S103" s="3">
        <v>0</v>
      </c>
      <c r="T103" t="str">
        <f>VLOOKUP(S103,'LibSets constants'!$A$2:$B$16,2,FALSE)</f>
        <v>Included in base game</v>
      </c>
      <c r="U103" s="3" t="str">
        <f>IF(V103&lt;&gt;"",VLOOKUP(V103,'ESO zone constants'!$E$3:$J$1002,6,FALSE),"")</f>
        <v/>
      </c>
      <c r="W103" s="3" t="str">
        <f>IF(X103&lt;&gt;"",VLOOKUP(X103,'ESO zone constants'!$E$3:$J$1002,6,FALSE),"")</f>
        <v/>
      </c>
      <c r="Y103" s="7" t="str">
        <f t="shared" si="3"/>
        <v>[24] = {wayshrines={-1,-1,-1,}, dlcId=0</v>
      </c>
      <c r="Z103" s="7" t="str">
        <f>IF(A103&lt;&gt;"",IF(Q103&lt;&gt;"",CONCATENATE(", zoneIds={",Q103),"")&amp;IF(U103&lt;&gt;"",CONCATENATE(",",U103),"")&amp;IF(W103&lt;&gt;"",CONCATENATE(",",W103),"")&amp;IF(Q103&lt;&gt;"",CONCATENATE("}",""),"")&amp;IF(OR(K103="true",K103="false",K103&lt;&gt;""), CONCATENATE(", veteran=", K103), ""),"")</f>
        <v>, zoneIds={635}, veteran=false</v>
      </c>
      <c r="AA103" s="7" t="str">
        <f>IF(A103&lt;&gt;"",IF(I103="Trial",", isTrial=true",IF(I103="Arena",", isArena=true", IF(I103="Monster",", isMonster=true",""))) &amp; IF(L103="true", CONCATENATE(", multiTrialSet=true"), ""),"")</f>
        <v>, isArena=true</v>
      </c>
      <c r="AB103" s="7" t="str">
        <f t="shared" si="4"/>
        <v xml:space="preserve"> --Footman's Fortune / Geschick des Fußsoldaten</v>
      </c>
      <c r="AC103" s="7" t="str">
        <f t="shared" si="5"/>
        <v/>
      </c>
    </row>
    <row r="104" spans="1:29" x14ac:dyDescent="0.25">
      <c r="A104" s="6">
        <v>352</v>
      </c>
      <c r="B104" t="s">
        <v>2231</v>
      </c>
      <c r="C104" t="s">
        <v>2233</v>
      </c>
      <c r="D104" t="s">
        <v>2232</v>
      </c>
      <c r="I104" t="str">
        <f t="array" ref="I104">IF(VALUE(P104)&gt;0,"Crafted",IF(OR(EXACT(A104,'LibSets constants'!$G$2:$G$99)),"Monster",IF(OR(EXACT(A104,'LibSets constants'!$I$2:$I$99)),"Trial",IF(OR(EXACT(A104,'LibSets constants'!$K$2:$K$99)),"Arena",IF(OR(EXACT(A104,'LibSets constants'!$M$2:$M$99)),"Overland","")))))</f>
        <v>Crafted</v>
      </c>
      <c r="K104" t="s">
        <v>102</v>
      </c>
      <c r="L104" t="s">
        <v>102</v>
      </c>
      <c r="M104">
        <v>337</v>
      </c>
      <c r="N104">
        <v>337</v>
      </c>
      <c r="O104">
        <v>337</v>
      </c>
      <c r="P104">
        <v>2</v>
      </c>
      <c r="Q104" s="3" t="str">
        <f>IF(R104&lt;&gt;"",VLOOKUP(R104,'ESO zone constants'!$E$3:$J$1002,6,FALSE),"")</f>
        <v/>
      </c>
      <c r="S104" s="3">
        <v>8</v>
      </c>
      <c r="T104" t="str">
        <f>VLOOKUP(S104,'LibSets constants'!$A$2:$B$16,2,FALSE)</f>
        <v>Clockwork City</v>
      </c>
      <c r="U104" s="3" t="str">
        <f>IF(V104&lt;&gt;"",VLOOKUP(V104,'ESO zone constants'!$E$3:$J$1002,6,FALSE),"")</f>
        <v/>
      </c>
      <c r="W104" s="3" t="str">
        <f>IF(X104&lt;&gt;"",VLOOKUP(X104,'ESO zone constants'!$E$3:$J$1002,6,FALSE),"")</f>
        <v/>
      </c>
      <c r="Y104" s="7" t="str">
        <f t="shared" si="3"/>
        <v>[352] = {wayshrines={337,337,337,}, traitsNeeded=2, dlcId=8</v>
      </c>
      <c r="Z104" s="7" t="str">
        <f>IF(A104&lt;&gt;"",IF(Q104&lt;&gt;"",CONCATENATE(", zoneIds={",Q104),"")&amp;IF(U104&lt;&gt;"",CONCATENATE(",",U104),"")&amp;IF(W104&lt;&gt;"",CONCATENATE(",",W104),"")&amp;IF(Q104&lt;&gt;"",CONCATENATE("}",""),"")&amp;IF(OR(K104="true",K104="false",K104&lt;&gt;""), CONCATENATE(", veteran=", K104), ""),"")</f>
        <v>, veteran=false</v>
      </c>
      <c r="AA104" s="7" t="str">
        <f>IF(A104&lt;&gt;"",IF(I104="Trial",", isTrial=true",IF(I104="Arena",", isArena=true", IF(I104="Monster",", isMonster=true",""))) &amp; IF(L104="true", CONCATENATE(", multiTrialSet=true"), ""),"")</f>
        <v/>
      </c>
      <c r="AB104" s="7" t="str">
        <f t="shared" si="4"/>
        <v xml:space="preserve"> --Fortified Brass / Messingpanzer</v>
      </c>
      <c r="AC104" s="7" t="str">
        <f t="shared" si="5"/>
        <v>[352] = true,        --Fortified Brass / Messingpanzer</v>
      </c>
    </row>
    <row r="105" spans="1:29" x14ac:dyDescent="0.25">
      <c r="A105" s="17">
        <v>433</v>
      </c>
      <c r="B105" t="s">
        <v>2448</v>
      </c>
      <c r="C105" t="s">
        <v>2450</v>
      </c>
      <c r="D105" t="s">
        <v>2449</v>
      </c>
      <c r="I105" t="str">
        <f t="array" ref="I105">IF(VALUE(P105)&gt;0,"Crafted",IF(OR(EXACT(A105,'LibSets constants'!$G$2:$G$99)),"Monster",IF(OR(EXACT(A105,'LibSets constants'!$I$2:$I$99)),"Trial",IF(OR(EXACT(A105,'LibSets constants'!$K$2:$K$99)),"Arena",IF(OR(EXACT(A105,'LibSets constants'!$M$2:$M$99)),"Overland","")))))</f>
        <v/>
      </c>
      <c r="K105" t="s">
        <v>102</v>
      </c>
      <c r="L105" t="s">
        <v>102</v>
      </c>
      <c r="M105">
        <v>-1</v>
      </c>
      <c r="N105">
        <v>-1</v>
      </c>
      <c r="O105">
        <v>-1</v>
      </c>
      <c r="P105">
        <v>0</v>
      </c>
      <c r="Q105" s="3">
        <f>IF(R105&lt;&gt;"",VLOOKUP(R105,'ESO zone constants'!$E$3:$J$1002,6,FALSE),"")</f>
        <v>1081</v>
      </c>
      <c r="R105" s="3" t="s">
        <v>67</v>
      </c>
      <c r="S105" s="3">
        <v>0</v>
      </c>
      <c r="T105" t="str">
        <f>VLOOKUP(S105,'LibSets constants'!$A$2:$B$16,2,FALSE)</f>
        <v>Included in base game</v>
      </c>
      <c r="U105" s="3" t="str">
        <f>IF(V105&lt;&gt;"",VLOOKUP(V105,'ESO zone constants'!$E$3:$J$1002,6,FALSE),"")</f>
        <v/>
      </c>
      <c r="W105" s="3" t="str">
        <f>IF(X105&lt;&gt;"",VLOOKUP(X105,'ESO zone constants'!$E$3:$J$1002,6,FALSE),"")</f>
        <v/>
      </c>
      <c r="Y105" s="7" t="str">
        <f t="shared" si="3"/>
        <v>[433] = {wayshrines={-1,-1,-1,}, dlcId=0</v>
      </c>
      <c r="Z105" s="7" t="str">
        <f>IF(A105&lt;&gt;"",IF(Q105&lt;&gt;"",CONCATENATE(", zoneIds={",Q105),"")&amp;IF(U105&lt;&gt;"",CONCATENATE(",",U105),"")&amp;IF(W105&lt;&gt;"",CONCATENATE(",",W105),"")&amp;IF(Q105&lt;&gt;"",CONCATENATE("}",""),"")&amp;IF(OR(K105="true",K105="false",K105&lt;&gt;""), CONCATENATE(", veteran=", K105), ""),"")</f>
        <v>, zoneIds={1081}, veteran=false</v>
      </c>
      <c r="AA105" s="7" t="str">
        <f>IF(A105&lt;&gt;"",IF(I105="Trial",", isTrial=true",IF(I105="Arena",", isArena=true", IF(I105="Monster",", isMonster=true",""))) &amp; IF(L105="true", CONCATENATE(", multiTrialSet=true"), ""),"")</f>
        <v/>
      </c>
      <c r="AB105" s="7" t="str">
        <f t="shared" si="4"/>
        <v xml:space="preserve"> --Frozen Watcher / Gefrorener Beobachter</v>
      </c>
      <c r="AC105" s="7" t="str">
        <f t="shared" si="5"/>
        <v/>
      </c>
    </row>
    <row r="106" spans="1:29" x14ac:dyDescent="0.25">
      <c r="A106" s="17">
        <v>246</v>
      </c>
      <c r="B106" t="s">
        <v>1979</v>
      </c>
      <c r="C106" t="s">
        <v>1981</v>
      </c>
      <c r="D106" t="s">
        <v>1980</v>
      </c>
      <c r="I106" t="str">
        <f t="array" ref="I106">IF(VALUE(P106)&gt;0,"Crafted",IF(OR(EXACT(A106,'LibSets constants'!$G$2:$G$99)),"Monster",IF(OR(EXACT(A106,'LibSets constants'!$I$2:$I$99)),"Trial",IF(OR(EXACT(A106,'LibSets constants'!$K$2:$K$99)),"Arena",IF(OR(EXACT(A106,'LibSets constants'!$M$2:$M$99)),"Overland","")))))</f>
        <v>Overland</v>
      </c>
      <c r="K106" t="s">
        <v>102</v>
      </c>
      <c r="L106" t="s">
        <v>102</v>
      </c>
      <c r="M106">
        <v>-1</v>
      </c>
      <c r="N106">
        <v>-1</v>
      </c>
      <c r="O106">
        <v>-1</v>
      </c>
      <c r="P106">
        <v>0</v>
      </c>
      <c r="Q106" s="3" t="str">
        <f>IF(R106&lt;&gt;"",VLOOKUP(R106,'ESO zone constants'!$E$3:$J$1002,6,FALSE),"")</f>
        <v/>
      </c>
      <c r="S106" s="3">
        <v>0</v>
      </c>
      <c r="T106" t="str">
        <f>VLOOKUP(S106,'LibSets constants'!$A$2:$B$16,2,FALSE)</f>
        <v>Included in base game</v>
      </c>
      <c r="U106" s="3" t="str">
        <f>IF(V106&lt;&gt;"",VLOOKUP(V106,'ESO zone constants'!$E$3:$J$1002,6,FALSE),"")</f>
        <v/>
      </c>
      <c r="W106" s="3" t="str">
        <f>IF(X106&lt;&gt;"",VLOOKUP(X106,'ESO zone constants'!$E$3:$J$1002,6,FALSE),"")</f>
        <v/>
      </c>
      <c r="Y106" s="7" t="str">
        <f t="shared" si="3"/>
        <v>[246] = {wayshrines={-1,-1,-1,}, dlcId=0</v>
      </c>
      <c r="Z106" s="7" t="str">
        <f>IF(A106&lt;&gt;"",IF(Q106&lt;&gt;"",CONCATENATE(", zoneIds={",Q106),"")&amp;IF(U106&lt;&gt;"",CONCATENATE(",",U106),"")&amp;IF(W106&lt;&gt;"",CONCATENATE(",",W106),"")&amp;IF(Q106&lt;&gt;"",CONCATENATE("}",""),"")&amp;IF(OR(K106="true",K106="false",K106&lt;&gt;""), CONCATENATE(", veteran=", K106), ""),"")</f>
        <v>, veteran=false</v>
      </c>
      <c r="AA106" s="7" t="str">
        <f>IF(A106&lt;&gt;"",IF(I106="Trial",", isTrial=true",IF(I106="Arena",", isArena=true", IF(I106="Monster",", isMonster=true",""))) &amp; IF(L106="true", CONCATENATE(", multiTrialSet=true"), ""),"")</f>
        <v/>
      </c>
      <c r="AB106" s="7" t="str">
        <f t="shared" si="4"/>
        <v xml:space="preserve"> --Galerion's Revenge / Galerions Revanche</v>
      </c>
      <c r="AC106" s="7" t="str">
        <f t="shared" si="5"/>
        <v/>
      </c>
    </row>
    <row r="107" spans="1:29" x14ac:dyDescent="0.25">
      <c r="A107" s="17">
        <v>411</v>
      </c>
      <c r="B107" t="s">
        <v>2383</v>
      </c>
      <c r="C107" t="s">
        <v>2385</v>
      </c>
      <c r="D107" t="s">
        <v>2384</v>
      </c>
      <c r="I107" t="s">
        <v>2478</v>
      </c>
      <c r="K107" t="s">
        <v>102</v>
      </c>
      <c r="L107" t="s">
        <v>102</v>
      </c>
      <c r="M107">
        <v>-1</v>
      </c>
      <c r="N107">
        <v>-1</v>
      </c>
      <c r="O107">
        <v>-1</v>
      </c>
      <c r="P107">
        <v>0</v>
      </c>
      <c r="Q107" s="3">
        <f>IF(R107&lt;&gt;"",VLOOKUP(R107,'ESO zone constants'!$E$3:$J$1002,6,FALSE),"")</f>
        <v>1082</v>
      </c>
      <c r="R107" s="3" t="s">
        <v>805</v>
      </c>
      <c r="S107" s="3">
        <v>0</v>
      </c>
      <c r="T107" t="str">
        <f>VLOOKUP(S107,'LibSets constants'!$A$2:$B$16,2,FALSE)</f>
        <v>Included in base game</v>
      </c>
      <c r="U107" s="3" t="str">
        <f>IF(V107&lt;&gt;"",VLOOKUP(V107,'ESO zone constants'!$E$3:$J$1002,6,FALSE),"")</f>
        <v/>
      </c>
      <c r="W107" s="3" t="str">
        <f>IF(X107&lt;&gt;"",VLOOKUP(X107,'ESO zone constants'!$E$3:$J$1002,6,FALSE),"")</f>
        <v/>
      </c>
      <c r="Y107" s="7" t="str">
        <f t="shared" si="3"/>
        <v>[411] = {wayshrines={-1,-1,-1,}, dlcId=0</v>
      </c>
      <c r="Z107" s="7" t="str">
        <f>IF(A107&lt;&gt;"",IF(Q107&lt;&gt;"",CONCATENATE(", zoneIds={",Q107),"")&amp;IF(U107&lt;&gt;"",CONCATENATE(",",U107),"")&amp;IF(W107&lt;&gt;"",CONCATENATE(",",W107),"")&amp;IF(Q107&lt;&gt;"",CONCATENATE("}",""),"")&amp;IF(OR(K107="true",K107="false",K107&lt;&gt;""), CONCATENATE(", veteran=", K107), ""),"")</f>
        <v>, zoneIds={1082}, veteran=false</v>
      </c>
      <c r="AA107" s="7" t="str">
        <f>IF(A107&lt;&gt;"",IF(I107="Trial",", isTrial=true",IF(I107="Arena",", isArena=true", IF(I107="Monster",", isMonster=true",""))) &amp; IF(L107="true", CONCATENATE(", multiTrialSet=true"), ""),"")</f>
        <v>, isArena=true</v>
      </c>
      <c r="AB107" s="7" t="str">
        <f t="shared" si="4"/>
        <v xml:space="preserve"> --Gallant Charge / Galanter Ansturm</v>
      </c>
      <c r="AC107" s="7" t="str">
        <f t="shared" si="5"/>
        <v/>
      </c>
    </row>
    <row r="108" spans="1:29" x14ac:dyDescent="0.25">
      <c r="A108" s="20">
        <v>264</v>
      </c>
      <c r="B108" s="21" t="s">
        <v>2011</v>
      </c>
      <c r="C108" s="21" t="s">
        <v>2013</v>
      </c>
      <c r="D108" s="21" t="s">
        <v>2012</v>
      </c>
      <c r="E108" s="21"/>
      <c r="F108" s="21"/>
      <c r="G108" s="19" t="s">
        <v>2474</v>
      </c>
      <c r="H108" s="19"/>
      <c r="I108" s="21" t="str">
        <f t="array" ref="I108">IF(VALUE(P108)&gt;0,"Crafted",IF(OR(EXACT(A108,'LibSets constants'!$G$2:$G$99)),"Monster",IF(OR(EXACT(A108,'LibSets constants'!$I$2:$I$99)),"Trial",IF(OR(EXACT(A108,'LibSets constants'!$K$2:$K$99)),"Arena",IF(OR(EXACT(A108,'LibSets constants'!$M$2:$M$99)),"Overland","")))))</f>
        <v>Monster</v>
      </c>
      <c r="J108" s="21"/>
      <c r="K108" t="s">
        <v>2475</v>
      </c>
      <c r="L108" s="21" t="s">
        <v>102</v>
      </c>
      <c r="M108" s="21">
        <v>-1</v>
      </c>
      <c r="N108" s="21">
        <v>-1</v>
      </c>
      <c r="O108" s="21">
        <v>-1</v>
      </c>
      <c r="P108" s="21">
        <v>0</v>
      </c>
      <c r="Q108" s="3" t="str">
        <f>IF(R108&lt;&gt;"",VLOOKUP(R108,'ESO zone constants'!$E$3:$J$1002,6,FALSE),"")</f>
        <v/>
      </c>
      <c r="S108" s="22">
        <v>0</v>
      </c>
      <c r="T108" s="21" t="str">
        <f>VLOOKUP(S108,'LibSets constants'!$A$2:$B$16,2,FALSE)</f>
        <v>Included in base game</v>
      </c>
      <c r="U108" s="3" t="str">
        <f>IF(V108&lt;&gt;"",VLOOKUP(V108,'ESO zone constants'!$E$3:$J$1002,6,FALSE),"")</f>
        <v/>
      </c>
      <c r="V108" s="22"/>
      <c r="W108" s="3" t="str">
        <f>IF(X108&lt;&gt;"",VLOOKUP(X108,'ESO zone constants'!$E$3:$J$1002,6,FALSE),"")</f>
        <v/>
      </c>
      <c r="X108" s="22"/>
      <c r="Y108" s="7" t="str">
        <f t="shared" si="3"/>
        <v>[264] = {wayshrines={-1,-1,-1,}, dlcId=0</v>
      </c>
      <c r="Z108" s="7" t="str">
        <f>IF(A108&lt;&gt;"",IF(Q108&lt;&gt;"",CONCATENATE(", zoneIds={",Q108),"")&amp;IF(U108&lt;&gt;"",CONCATENATE(",",U108),"")&amp;IF(W108&lt;&gt;"",CONCATENATE(",",W108),"")&amp;IF(Q108&lt;&gt;"",CONCATENATE("}",""),"")&amp;IF(OR(K108="true",K108="false",K108&lt;&gt;""), CONCATENATE(", veteran=", K108), ""),"")</f>
        <v>, veteran={EQUIP_TYPE_HEAD=true, EQUIP_TYPE_SHOULDERS=false}</v>
      </c>
      <c r="AA108" s="7" t="str">
        <f>IF(A108&lt;&gt;"",IF(I108="Trial",", isTrial=true",IF(I108="Arena",", isArena=true", IF(I108="Monster",", isMonster=true",""))) &amp; IF(L108="true", CONCATENATE(", multiTrialSet=true"), ""),"")</f>
        <v>, isMonster=true</v>
      </c>
      <c r="AB108" s="7" t="str">
        <f t="shared" si="4"/>
        <v xml:space="preserve"> --Giant Spider / Riesenspinne</v>
      </c>
      <c r="AC108" s="7" t="str">
        <f t="shared" si="5"/>
        <v/>
      </c>
    </row>
    <row r="109" spans="1:29" x14ac:dyDescent="0.25">
      <c r="A109" s="17">
        <v>213</v>
      </c>
      <c r="B109" t="s">
        <v>1899</v>
      </c>
      <c r="C109" t="s">
        <v>1901</v>
      </c>
      <c r="D109" t="s">
        <v>1900</v>
      </c>
      <c r="I109" t="s">
        <v>2478</v>
      </c>
      <c r="K109" t="s">
        <v>102</v>
      </c>
      <c r="L109" t="s">
        <v>102</v>
      </c>
      <c r="M109">
        <v>-1</v>
      </c>
      <c r="N109">
        <v>-1</v>
      </c>
      <c r="O109">
        <v>-1</v>
      </c>
      <c r="P109">
        <v>0</v>
      </c>
      <c r="Q109" s="3">
        <f>IF(R109&lt;&gt;"",VLOOKUP(R109,'ESO zone constants'!$E$3:$J$1002,6,FALSE),"")</f>
        <v>677</v>
      </c>
      <c r="R109" s="3" t="s">
        <v>500</v>
      </c>
      <c r="S109" s="3">
        <v>0</v>
      </c>
      <c r="T109" t="str">
        <f>VLOOKUP(S109,'LibSets constants'!$A$2:$B$16,2,FALSE)</f>
        <v>Included in base game</v>
      </c>
      <c r="U109" s="3" t="str">
        <f>IF(V109&lt;&gt;"",VLOOKUP(V109,'ESO zone constants'!$E$3:$J$1002,6,FALSE),"")</f>
        <v/>
      </c>
      <c r="W109" s="3" t="str">
        <f>IF(X109&lt;&gt;"",VLOOKUP(X109,'ESO zone constants'!$E$3:$J$1002,6,FALSE),"")</f>
        <v/>
      </c>
      <c r="Y109" s="7" t="str">
        <f t="shared" si="3"/>
        <v>[213] = {wayshrines={-1,-1,-1,}, dlcId=0</v>
      </c>
      <c r="Z109" s="7" t="str">
        <f>IF(A109&lt;&gt;"",IF(Q109&lt;&gt;"",CONCATENATE(", zoneIds={",Q109),"")&amp;IF(U109&lt;&gt;"",CONCATENATE(",",U109),"")&amp;IF(W109&lt;&gt;"",CONCATENATE(",",W109),"")&amp;IF(Q109&lt;&gt;"",CONCATENATE("}",""),"")&amp;IF(OR(K109="true",K109="false",K109&lt;&gt;""), CONCATENATE(", veteran=", K109), ""),"")</f>
        <v>, zoneIds={677}, veteran=false</v>
      </c>
      <c r="AA109" s="7" t="str">
        <f>IF(A109&lt;&gt;"",IF(I109="Trial",", isTrial=true",IF(I109="Arena",", isArena=true", IF(I109="Monster",", isMonster=true",""))) &amp; IF(L109="true", CONCATENATE(", multiTrialSet=true"), ""),"")</f>
        <v>, isArena=true</v>
      </c>
      <c r="AB109" s="7" t="str">
        <f t="shared" si="4"/>
        <v xml:space="preserve"> --Glorious Defender / Ruhmreicher Verteidiger</v>
      </c>
      <c r="AC109" s="7" t="str">
        <f t="shared" si="5"/>
        <v/>
      </c>
    </row>
    <row r="110" spans="1:29" x14ac:dyDescent="0.25">
      <c r="A110" s="17">
        <v>261</v>
      </c>
      <c r="B110" t="s">
        <v>2002</v>
      </c>
      <c r="C110" t="s">
        <v>2004</v>
      </c>
      <c r="D110" t="s">
        <v>2003</v>
      </c>
      <c r="I110" t="str">
        <f t="array" ref="I110">IF(VALUE(P110)&gt;0,"Crafted",IF(OR(EXACT(A110,'LibSets constants'!$G$2:$G$99)),"Monster",IF(OR(EXACT(A110,'LibSets constants'!$I$2:$I$99)),"Trial",IF(OR(EXACT(A110,'LibSets constants'!$K$2:$K$99)),"Arena",IF(OR(EXACT(A110,'LibSets constants'!$M$2:$M$99)),"Overland","")))))</f>
        <v/>
      </c>
      <c r="K110" t="s">
        <v>102</v>
      </c>
      <c r="L110" t="s">
        <v>102</v>
      </c>
      <c r="M110">
        <v>-1</v>
      </c>
      <c r="N110">
        <v>-1</v>
      </c>
      <c r="O110">
        <v>-1</v>
      </c>
      <c r="P110">
        <v>0</v>
      </c>
      <c r="Q110" s="3" t="str">
        <f>IF(R110&lt;&gt;"",VLOOKUP(R110,'ESO zone constants'!$E$3:$J$1002,6,FALSE),"")</f>
        <v/>
      </c>
      <c r="S110" s="3">
        <v>0</v>
      </c>
      <c r="T110" t="str">
        <f>VLOOKUP(S110,'LibSets constants'!$A$2:$B$16,2,FALSE)</f>
        <v>Included in base game</v>
      </c>
      <c r="U110" s="3" t="str">
        <f>IF(V110&lt;&gt;"",VLOOKUP(V110,'ESO zone constants'!$E$3:$J$1002,6,FALSE),"")</f>
        <v/>
      </c>
      <c r="W110" s="3" t="str">
        <f>IF(X110&lt;&gt;"",VLOOKUP(X110,'ESO zone constants'!$E$3:$J$1002,6,FALSE),"")</f>
        <v/>
      </c>
      <c r="Y110" s="7" t="str">
        <f t="shared" si="3"/>
        <v>[261] = {wayshrines={-1,-1,-1,}, dlcId=0</v>
      </c>
      <c r="Z110" s="7" t="str">
        <f>IF(A110&lt;&gt;"",IF(Q110&lt;&gt;"",CONCATENATE(", zoneIds={",Q110),"")&amp;IF(U110&lt;&gt;"",CONCATENATE(",",U110),"")&amp;IF(W110&lt;&gt;"",CONCATENATE(",",W110),"")&amp;IF(Q110&lt;&gt;"",CONCATENATE("}",""),"")&amp;IF(OR(K110="true",K110="false",K110&lt;&gt;""), CONCATENATE(", veteran=", K110), ""),"")</f>
        <v>, veteran=false</v>
      </c>
      <c r="AA110" s="7" t="str">
        <f>IF(A110&lt;&gt;"",IF(I110="Trial",", isTrial=true",IF(I110="Arena",", isArena=true", IF(I110="Monster",", isMonster=true",""))) &amp; IF(L110="true", CONCATENATE(", multiTrialSet=true"), ""),"")</f>
        <v/>
      </c>
      <c r="AB110" s="7" t="str">
        <f t="shared" si="4"/>
        <v xml:space="preserve"> --Gossamer / Gespinst</v>
      </c>
      <c r="AC110" s="7" t="str">
        <f t="shared" si="5"/>
        <v/>
      </c>
    </row>
    <row r="111" spans="1:29" x14ac:dyDescent="0.25">
      <c r="A111" s="17">
        <v>382</v>
      </c>
      <c r="B111" t="s">
        <v>2305</v>
      </c>
      <c r="C111" t="s">
        <v>2307</v>
      </c>
      <c r="D111" t="s">
        <v>2306</v>
      </c>
      <c r="I111" t="str">
        <f t="array" ref="I111">IF(VALUE(P111)&gt;0,"Crafted",IF(OR(EXACT(A111,'LibSets constants'!$G$2:$G$99)),"Monster",IF(OR(EXACT(A111,'LibSets constants'!$I$2:$I$99)),"Trial",IF(OR(EXACT(A111,'LibSets constants'!$K$2:$K$99)),"Arena",IF(OR(EXACT(A111,'LibSets constants'!$M$2:$M$99)),"Overland","")))))</f>
        <v/>
      </c>
      <c r="K111" t="s">
        <v>102</v>
      </c>
      <c r="L111" t="s">
        <v>102</v>
      </c>
      <c r="M111">
        <v>-1</v>
      </c>
      <c r="N111">
        <v>-1</v>
      </c>
      <c r="O111">
        <v>-1</v>
      </c>
      <c r="P111">
        <v>0</v>
      </c>
      <c r="Q111" s="3" t="str">
        <f>IF(R111&lt;&gt;"",VLOOKUP(R111,'ESO zone constants'!$E$3:$J$1002,6,FALSE),"")</f>
        <v/>
      </c>
      <c r="S111" s="3">
        <v>0</v>
      </c>
      <c r="T111" t="str">
        <f>VLOOKUP(S111,'LibSets constants'!$A$2:$B$16,2,FALSE)</f>
        <v>Included in base game</v>
      </c>
      <c r="U111" s="3" t="str">
        <f>IF(V111&lt;&gt;"",VLOOKUP(V111,'ESO zone constants'!$E$3:$J$1002,6,FALSE),"")</f>
        <v/>
      </c>
      <c r="W111" s="3" t="str">
        <f>IF(X111&lt;&gt;"",VLOOKUP(X111,'ESO zone constants'!$E$3:$J$1002,6,FALSE),"")</f>
        <v/>
      </c>
      <c r="Y111" s="7" t="str">
        <f t="shared" si="3"/>
        <v>[382] = {wayshrines={-1,-1,-1,}, dlcId=0</v>
      </c>
      <c r="Z111" s="7" t="str">
        <f>IF(A111&lt;&gt;"",IF(Q111&lt;&gt;"",CONCATENATE(", zoneIds={",Q111),"")&amp;IF(U111&lt;&gt;"",CONCATENATE(",",U111),"")&amp;IF(W111&lt;&gt;"",CONCATENATE(",",W111),"")&amp;IF(Q111&lt;&gt;"",CONCATENATE("}",""),"")&amp;IF(OR(K111="true",K111="false",K111&lt;&gt;""), CONCATENATE(", veteran=", K111), ""),"")</f>
        <v>, veteran=false</v>
      </c>
      <c r="AA111" s="7" t="str">
        <f>IF(A111&lt;&gt;"",IF(I111="Trial",", isTrial=true",IF(I111="Arena",", isArena=true", IF(I111="Monster",", isMonster=true",""))) &amp; IF(L111="true", CONCATENATE(", multiTrialSet=true"), ""),"")</f>
        <v/>
      </c>
      <c r="AB111" s="7" t="str">
        <f t="shared" si="4"/>
        <v xml:space="preserve"> --Grace of Gloom / Anmut der Gräue</v>
      </c>
      <c r="AC111" s="7" t="str">
        <f t="shared" si="5"/>
        <v/>
      </c>
    </row>
    <row r="112" spans="1:29" x14ac:dyDescent="0.25">
      <c r="A112" s="17">
        <v>126</v>
      </c>
      <c r="B112" t="s">
        <v>1699</v>
      </c>
      <c r="C112" t="s">
        <v>1701</v>
      </c>
      <c r="D112" t="s">
        <v>1700</v>
      </c>
      <c r="I112" t="str">
        <f t="array" ref="I112">IF(VALUE(P112)&gt;0,"Crafted",IF(OR(EXACT(A112,'LibSets constants'!$G$2:$G$99)),"Monster",IF(OR(EXACT(A112,'LibSets constants'!$I$2:$I$99)),"Trial",IF(OR(EXACT(A112,'LibSets constants'!$K$2:$K$99)),"Arena",IF(OR(EXACT(A112,'LibSets constants'!$M$2:$M$99)),"Overland","")))))</f>
        <v>Overland</v>
      </c>
      <c r="K112" t="s">
        <v>102</v>
      </c>
      <c r="L112" t="s">
        <v>102</v>
      </c>
      <c r="M112">
        <v>-1</v>
      </c>
      <c r="N112">
        <v>-1</v>
      </c>
      <c r="O112">
        <v>-1</v>
      </c>
      <c r="P112">
        <v>0</v>
      </c>
      <c r="Q112" s="3" t="str">
        <f>IF(R112&lt;&gt;"",VLOOKUP(R112,'ESO zone constants'!$E$3:$J$1002,6,FALSE),"")</f>
        <v/>
      </c>
      <c r="S112" s="3">
        <v>0</v>
      </c>
      <c r="T112" t="str">
        <f>VLOOKUP(S112,'LibSets constants'!$A$2:$B$16,2,FALSE)</f>
        <v>Included in base game</v>
      </c>
      <c r="U112" s="3" t="str">
        <f>IF(V112&lt;&gt;"",VLOOKUP(V112,'ESO zone constants'!$E$3:$J$1002,6,FALSE),"")</f>
        <v/>
      </c>
      <c r="W112" s="3" t="str">
        <f>IF(X112&lt;&gt;"",VLOOKUP(X112,'ESO zone constants'!$E$3:$J$1002,6,FALSE),"")</f>
        <v/>
      </c>
      <c r="Y112" s="7" t="str">
        <f t="shared" si="3"/>
        <v>[126] = {wayshrines={-1,-1,-1,}, dlcId=0</v>
      </c>
      <c r="Z112" s="7" t="str">
        <f>IF(A112&lt;&gt;"",IF(Q112&lt;&gt;"",CONCATENATE(", zoneIds={",Q112),"")&amp;IF(U112&lt;&gt;"",CONCATENATE(",",U112),"")&amp;IF(W112&lt;&gt;"",CONCATENATE(",",W112),"")&amp;IF(Q112&lt;&gt;"",CONCATENATE("}",""),"")&amp;IF(OR(K112="true",K112="false",K112&lt;&gt;""), CONCATENATE(", veteran=", K112), ""),"")</f>
        <v>, veteran=false</v>
      </c>
      <c r="AA112" s="7" t="str">
        <f>IF(A112&lt;&gt;"",IF(I112="Trial",", isTrial=true",IF(I112="Arena",", isArena=true", IF(I112="Monster",", isMonster=true",""))) &amp; IF(L112="true", CONCATENATE(", multiTrialSet=true"), ""),"")</f>
        <v/>
      </c>
      <c r="AB112" s="7" t="str">
        <f t="shared" si="4"/>
        <v xml:space="preserve"> --Grace of the Ancients / Anmut der Uralten</v>
      </c>
      <c r="AC112" s="7" t="str">
        <f t="shared" si="5"/>
        <v/>
      </c>
    </row>
    <row r="113" spans="1:29" x14ac:dyDescent="0.25">
      <c r="A113" s="17">
        <v>318</v>
      </c>
      <c r="B113" t="s">
        <v>2142</v>
      </c>
      <c r="C113" t="s">
        <v>2144</v>
      </c>
      <c r="D113" t="s">
        <v>2143</v>
      </c>
      <c r="I113" t="s">
        <v>2478</v>
      </c>
      <c r="K113" t="s">
        <v>103</v>
      </c>
      <c r="L113" t="s">
        <v>102</v>
      </c>
      <c r="M113">
        <v>-1</v>
      </c>
      <c r="N113">
        <v>-1</v>
      </c>
      <c r="O113">
        <v>-1</v>
      </c>
      <c r="P113">
        <v>0</v>
      </c>
      <c r="Q113" s="3">
        <f>IF(R113&lt;&gt;"",VLOOKUP(R113,'ESO zone constants'!$E$3:$J$1002,6,FALSE),"")</f>
        <v>635</v>
      </c>
      <c r="R113" s="3" t="s">
        <v>490</v>
      </c>
      <c r="S113" s="3">
        <v>0</v>
      </c>
      <c r="T113" t="str">
        <f>VLOOKUP(S113,'LibSets constants'!$A$2:$B$16,2,FALSE)</f>
        <v>Included in base game</v>
      </c>
      <c r="U113" s="3" t="str">
        <f>IF(V113&lt;&gt;"",VLOOKUP(V113,'ESO zone constants'!$E$3:$J$1002,6,FALSE),"")</f>
        <v/>
      </c>
      <c r="W113" s="3" t="str">
        <f>IF(X113&lt;&gt;"",VLOOKUP(X113,'ESO zone constants'!$E$3:$J$1002,6,FALSE),"")</f>
        <v/>
      </c>
      <c r="Y113" s="7" t="str">
        <f t="shared" si="3"/>
        <v>[318] = {wayshrines={-1,-1,-1,}, dlcId=0</v>
      </c>
      <c r="Z113" s="7" t="str">
        <f>IF(A113&lt;&gt;"",IF(Q113&lt;&gt;"",CONCATENATE(", zoneIds={",Q113),"")&amp;IF(U113&lt;&gt;"",CONCATENATE(",",U113),"")&amp;IF(W113&lt;&gt;"",CONCATENATE(",",W113),"")&amp;IF(Q113&lt;&gt;"",CONCATENATE("}",""),"")&amp;IF(OR(K113="true",K113="false",K113&lt;&gt;""), CONCATENATE(", veteran=", K113), ""),"")</f>
        <v>, zoneIds={635}, veteran=true</v>
      </c>
      <c r="AA113" s="7" t="str">
        <f>IF(A113&lt;&gt;"",IF(I113="Trial",", isTrial=true",IF(I113="Arena",", isArena=true", IF(I113="Monster",", isMonster=true",""))) &amp; IF(L113="true", CONCATENATE(", multiTrialSet=true"), ""),"")</f>
        <v>, isArena=true</v>
      </c>
      <c r="AB113" s="7" t="str">
        <f t="shared" si="4"/>
        <v xml:space="preserve"> --Grand Rejuvenation / Große Verjüngung</v>
      </c>
      <c r="AC113" s="7" t="str">
        <f t="shared" si="5"/>
        <v/>
      </c>
    </row>
    <row r="114" spans="1:29" x14ac:dyDescent="0.25">
      <c r="A114" s="6">
        <v>408</v>
      </c>
      <c r="B114" t="s">
        <v>2374</v>
      </c>
      <c r="C114" t="s">
        <v>2376</v>
      </c>
      <c r="D114" t="s">
        <v>2375</v>
      </c>
      <c r="I114" t="str">
        <f t="array" ref="I114">IF(VALUE(P114)&gt;0,"Crafted",IF(OR(EXACT(A114,'LibSets constants'!$G$2:$G$99)),"Monster",IF(OR(EXACT(A114,'LibSets constants'!$I$2:$I$99)),"Trial",IF(OR(EXACT(A114,'LibSets constants'!$K$2:$K$99)),"Arena",IF(OR(EXACT(A114,'LibSets constants'!$M$2:$M$99)),"Overland","")))))</f>
        <v/>
      </c>
      <c r="K114" t="s">
        <v>102</v>
      </c>
      <c r="L114" t="s">
        <v>102</v>
      </c>
      <c r="M114">
        <v>375</v>
      </c>
      <c r="N114">
        <v>375</v>
      </c>
      <c r="O114">
        <v>375</v>
      </c>
      <c r="P114">
        <v>0</v>
      </c>
      <c r="Q114" s="3" t="str">
        <f>IF(R114&lt;&gt;"",VLOOKUP(R114,'ESO zone constants'!$E$3:$J$1002,6,FALSE),"")</f>
        <v/>
      </c>
      <c r="S114" s="3">
        <v>12</v>
      </c>
      <c r="T114" t="str">
        <f>VLOOKUP(S114,'LibSets constants'!$A$2:$B$16,2,FALSE)</f>
        <v>Murkmire</v>
      </c>
      <c r="U114" s="3" t="str">
        <f>IF(V114&lt;&gt;"",VLOOKUP(V114,'ESO zone constants'!$E$3:$J$1002,6,FALSE),"")</f>
        <v/>
      </c>
      <c r="W114" s="3" t="str">
        <f>IF(X114&lt;&gt;"",VLOOKUP(X114,'ESO zone constants'!$E$3:$J$1002,6,FALSE),"")</f>
        <v/>
      </c>
      <c r="Y114" s="7" t="str">
        <f t="shared" si="3"/>
        <v>[408] = {wayshrines={375,375,375,}, dlcId=12</v>
      </c>
      <c r="Z114" s="7" t="str">
        <f>IF(A114&lt;&gt;"",IF(Q114&lt;&gt;"",CONCATENATE(", zoneIds={",Q114),"")&amp;IF(U114&lt;&gt;"",CONCATENATE(",",U114),"")&amp;IF(W114&lt;&gt;"",CONCATENATE(",",W114),"")&amp;IF(Q114&lt;&gt;"",CONCATENATE("}",""),"")&amp;IF(OR(K114="true",K114="false",K114&lt;&gt;""), CONCATENATE(", veteran=", K114), ""),"")</f>
        <v>, veteran=false</v>
      </c>
      <c r="AA114" s="7" t="str">
        <f>IF(A114&lt;&gt;"",IF(I114="Trial",", isTrial=true",IF(I114="Arena",", isArena=true", IF(I114="Monster",", isMonster=true",""))) &amp; IF(L114="true", CONCATENATE(", multiTrialSet=true"), ""),"")</f>
        <v/>
      </c>
      <c r="AB114" s="7" t="str">
        <f t="shared" si="4"/>
        <v xml:space="preserve"> --Grave-Stake Collector / Grabpflocksammler</v>
      </c>
      <c r="AC114" s="7" t="str">
        <f t="shared" si="5"/>
        <v/>
      </c>
    </row>
    <row r="115" spans="1:29" x14ac:dyDescent="0.25">
      <c r="A115" s="17">
        <v>287</v>
      </c>
      <c r="B115" t="s">
        <v>2056</v>
      </c>
      <c r="C115" t="s">
        <v>2058</v>
      </c>
      <c r="D115" t="s">
        <v>2057</v>
      </c>
      <c r="I115" t="str">
        <f t="array" ref="I115">IF(VALUE(P115)&gt;0,"Crafted",IF(OR(EXACT(A115,'LibSets constants'!$G$2:$G$99)),"Monster",IF(OR(EXACT(A115,'LibSets constants'!$I$2:$I$99)),"Trial",IF(OR(EXACT(A115,'LibSets constants'!$K$2:$K$99)),"Arena",IF(OR(EXACT(A115,'LibSets constants'!$M$2:$M$99)),"Overland","")))))</f>
        <v/>
      </c>
      <c r="K115" t="s">
        <v>102</v>
      </c>
      <c r="L115" t="s">
        <v>102</v>
      </c>
      <c r="M115">
        <v>-1</v>
      </c>
      <c r="N115">
        <v>-1</v>
      </c>
      <c r="O115">
        <v>-1</v>
      </c>
      <c r="P115">
        <v>0</v>
      </c>
      <c r="Q115" s="3" t="str">
        <f>IF(R115&lt;&gt;"",VLOOKUP(R115,'ESO zone constants'!$E$3:$J$1002,6,FALSE),"")</f>
        <v/>
      </c>
      <c r="S115" s="3">
        <v>0</v>
      </c>
      <c r="T115" t="str">
        <f>VLOOKUP(S115,'LibSets constants'!$A$2:$B$16,2,FALSE)</f>
        <v>Included in base game</v>
      </c>
      <c r="U115" s="3" t="str">
        <f>IF(V115&lt;&gt;"",VLOOKUP(V115,'ESO zone constants'!$E$3:$J$1002,6,FALSE),"")</f>
        <v/>
      </c>
      <c r="W115" s="3" t="str">
        <f>IF(X115&lt;&gt;"",VLOOKUP(X115,'ESO zone constants'!$E$3:$J$1002,6,FALSE),"")</f>
        <v/>
      </c>
      <c r="Y115" s="7" t="str">
        <f t="shared" si="3"/>
        <v>[287] = {wayshrines={-1,-1,-1,}, dlcId=0</v>
      </c>
      <c r="Z115" s="7" t="str">
        <f>IF(A115&lt;&gt;"",IF(Q115&lt;&gt;"",CONCATENATE(", zoneIds={",Q115),"")&amp;IF(U115&lt;&gt;"",CONCATENATE(",",U115),"")&amp;IF(W115&lt;&gt;"",CONCATENATE(",",W115),"")&amp;IF(Q115&lt;&gt;"",CONCATENATE("}",""),"")&amp;IF(OR(K115="true",K115="false",K115&lt;&gt;""), CONCATENATE(", veteran=", K115), ""),"")</f>
        <v>, veteran=false</v>
      </c>
      <c r="AA115" s="7" t="str">
        <f>IF(A115&lt;&gt;"",IF(I115="Trial",", isTrial=true",IF(I115="Arena",", isArena=true", IF(I115="Monster",", isMonster=true",""))) &amp; IF(L115="true", CONCATENATE(", multiTrialSet=true"), ""),"")</f>
        <v/>
      </c>
      <c r="AB115" s="7" t="str">
        <f t="shared" si="4"/>
        <v xml:space="preserve"> --Green Pact / Der Grüne Pakt</v>
      </c>
      <c r="AC115" s="7" t="str">
        <f t="shared" si="5"/>
        <v/>
      </c>
    </row>
    <row r="116" spans="1:29" x14ac:dyDescent="0.25">
      <c r="A116" s="17">
        <v>280</v>
      </c>
      <c r="B116" t="s">
        <v>6</v>
      </c>
      <c r="C116" t="s">
        <v>6</v>
      </c>
      <c r="D116" t="s">
        <v>6</v>
      </c>
      <c r="I116" t="str">
        <f t="array" ref="I116">IF(VALUE(P116)&gt;0,"Crafted",IF(OR(EXACT(A116,'LibSets constants'!$G$2:$G$99)),"Monster",IF(OR(EXACT(A116,'LibSets constants'!$I$2:$I$99)),"Trial",IF(OR(EXACT(A116,'LibSets constants'!$K$2:$K$99)),"Arena",IF(OR(EXACT(A116,'LibSets constants'!$M$2:$M$99)),"Overland","")))))</f>
        <v>Monster</v>
      </c>
      <c r="J116">
        <v>1</v>
      </c>
      <c r="K116" t="s">
        <v>2475</v>
      </c>
      <c r="L116" t="s">
        <v>102</v>
      </c>
      <c r="M116">
        <v>-1</v>
      </c>
      <c r="N116">
        <v>-1</v>
      </c>
      <c r="O116">
        <v>-1</v>
      </c>
      <c r="P116">
        <v>0</v>
      </c>
      <c r="Q116" s="3" t="str">
        <f>IF(R116&lt;&gt;"",VLOOKUP(R116,'ESO zone constants'!$E$3:$J$1002,6,FALSE),"")</f>
        <v/>
      </c>
      <c r="S116" s="3">
        <v>0</v>
      </c>
      <c r="T116" t="str">
        <f>VLOOKUP(S116,'LibSets constants'!$A$2:$B$16,2,FALSE)</f>
        <v>Included in base game</v>
      </c>
      <c r="U116" s="3" t="str">
        <f>IF(V116&lt;&gt;"",VLOOKUP(V116,'ESO zone constants'!$E$3:$J$1002,6,FALSE),"")</f>
        <v/>
      </c>
      <c r="W116" s="3" t="str">
        <f>IF(X116&lt;&gt;"",VLOOKUP(X116,'ESO zone constants'!$E$3:$J$1002,6,FALSE),"")</f>
        <v/>
      </c>
      <c r="Y116" s="7" t="str">
        <f t="shared" si="3"/>
        <v>[280] = {wayshrines={-1,-1,-1,}, dlcId=0</v>
      </c>
      <c r="Z116" s="7" t="str">
        <f>IF(A116&lt;&gt;"",IF(Q116&lt;&gt;"",CONCATENATE(", zoneIds={",Q116),"")&amp;IF(U116&lt;&gt;"",CONCATENATE(",",U116),"")&amp;IF(W116&lt;&gt;"",CONCATENATE(",",W116),"")&amp;IF(Q116&lt;&gt;"",CONCATENATE("}",""),"")&amp;IF(OR(K116="true",K116="false",K116&lt;&gt;""), CONCATENATE(", veteran=", K116), ""),"")</f>
        <v>, veteran={EQUIP_TYPE_HEAD=true, EQUIP_TYPE_SHOULDERS=false}</v>
      </c>
      <c r="AA116" s="7" t="str">
        <f>IF(A116&lt;&gt;"",IF(I116="Trial",", isTrial=true",IF(I116="Arena",", isArena=true", IF(I116="Monster",", isMonster=true",""))) &amp; IF(L116="true", CONCATENATE(", multiTrialSet=true"), ""),"")</f>
        <v>, isMonster=true</v>
      </c>
      <c r="AB116" s="7" t="str">
        <f t="shared" si="4"/>
        <v xml:space="preserve"> --Grothdarr / Grothdarr</v>
      </c>
      <c r="AC116" s="7" t="str">
        <f t="shared" si="5"/>
        <v/>
      </c>
    </row>
    <row r="117" spans="1:29" x14ac:dyDescent="0.25">
      <c r="A117" s="17">
        <v>383</v>
      </c>
      <c r="B117" t="s">
        <v>2308</v>
      </c>
      <c r="C117" t="s">
        <v>2310</v>
      </c>
      <c r="D117" t="s">
        <v>2309</v>
      </c>
      <c r="I117" t="str">
        <f t="array" ref="I117">IF(VALUE(P117)&gt;0,"Crafted",IF(OR(EXACT(A117,'LibSets constants'!$G$2:$G$99)),"Monster",IF(OR(EXACT(A117,'LibSets constants'!$I$2:$I$99)),"Trial",IF(OR(EXACT(A117,'LibSets constants'!$K$2:$K$99)),"Arena",IF(OR(EXACT(A117,'LibSets constants'!$M$2:$M$99)),"Overland","")))))</f>
        <v/>
      </c>
      <c r="K117" t="s">
        <v>102</v>
      </c>
      <c r="L117" t="s">
        <v>102</v>
      </c>
      <c r="M117">
        <v>-1</v>
      </c>
      <c r="N117">
        <v>-1</v>
      </c>
      <c r="O117">
        <v>-1</v>
      </c>
      <c r="P117">
        <v>0</v>
      </c>
      <c r="Q117" s="3" t="str">
        <f>IF(R117&lt;&gt;"",VLOOKUP(R117,'ESO zone constants'!$E$3:$J$1002,6,FALSE),"")</f>
        <v/>
      </c>
      <c r="S117" s="3">
        <v>0</v>
      </c>
      <c r="T117" t="str">
        <f>VLOOKUP(S117,'LibSets constants'!$A$2:$B$16,2,FALSE)</f>
        <v>Included in base game</v>
      </c>
      <c r="U117" s="3" t="str">
        <f>IF(V117&lt;&gt;"",VLOOKUP(V117,'ESO zone constants'!$E$3:$J$1002,6,FALSE),"")</f>
        <v/>
      </c>
      <c r="W117" s="3" t="str">
        <f>IF(X117&lt;&gt;"",VLOOKUP(X117,'ESO zone constants'!$E$3:$J$1002,6,FALSE),"")</f>
        <v/>
      </c>
      <c r="Y117" s="7" t="str">
        <f t="shared" si="3"/>
        <v>[383] = {wayshrines={-1,-1,-1,}, dlcId=0</v>
      </c>
      <c r="Z117" s="7" t="str">
        <f>IF(A117&lt;&gt;"",IF(Q117&lt;&gt;"",CONCATENATE(", zoneIds={",Q117),"")&amp;IF(U117&lt;&gt;"",CONCATENATE(",",U117),"")&amp;IF(W117&lt;&gt;"",CONCATENATE(",",W117),"")&amp;IF(Q117&lt;&gt;"",CONCATENATE("}",""),"")&amp;IF(OR(K117="true",K117="false",K117&lt;&gt;""), CONCATENATE(", veteran=", K117), ""),"")</f>
        <v>, veteran=false</v>
      </c>
      <c r="AA117" s="7" t="str">
        <f>IF(A117&lt;&gt;"",IF(I117="Trial",", isTrial=true",IF(I117="Arena",", isArena=true", IF(I117="Monster",", isMonster=true",""))) &amp; IF(L117="true", CONCATENATE(", multiTrialSet=true"), ""),"")</f>
        <v/>
      </c>
      <c r="AB117" s="7" t="str">
        <f t="shared" si="4"/>
        <v xml:space="preserve"> --Gryphon's Ferocity / Wildheit des Greifen</v>
      </c>
      <c r="AC117" s="7" t="str">
        <f t="shared" si="5"/>
        <v/>
      </c>
    </row>
    <row r="118" spans="1:29" x14ac:dyDescent="0.25">
      <c r="A118" s="17">
        <v>340</v>
      </c>
      <c r="B118" t="s">
        <v>2205</v>
      </c>
      <c r="C118" t="s">
        <v>2207</v>
      </c>
      <c r="D118" t="s">
        <v>2206</v>
      </c>
      <c r="I118" t="str">
        <f t="array" ref="I118">IF(VALUE(P118)&gt;0,"Crafted",IF(OR(EXACT(A118,'LibSets constants'!$G$2:$G$99)),"Monster",IF(OR(EXACT(A118,'LibSets constants'!$I$2:$I$99)),"Trial",IF(OR(EXACT(A118,'LibSets constants'!$K$2:$K$99)),"Arena",IF(OR(EXACT(A118,'LibSets constants'!$M$2:$M$99)),"Overland","")))))</f>
        <v/>
      </c>
      <c r="K118" t="s">
        <v>102</v>
      </c>
      <c r="L118" t="s">
        <v>102</v>
      </c>
      <c r="M118">
        <v>-1</v>
      </c>
      <c r="N118">
        <v>-1</v>
      </c>
      <c r="O118">
        <v>-1</v>
      </c>
      <c r="P118">
        <v>0</v>
      </c>
      <c r="Q118" s="3" t="str">
        <f>IF(R118&lt;&gt;"",VLOOKUP(R118,'ESO zone constants'!$E$3:$J$1002,6,FALSE),"")</f>
        <v/>
      </c>
      <c r="S118" s="3">
        <v>0</v>
      </c>
      <c r="T118" t="str">
        <f>VLOOKUP(S118,'LibSets constants'!$A$2:$B$16,2,FALSE)</f>
        <v>Included in base game</v>
      </c>
      <c r="U118" s="3" t="str">
        <f>IF(V118&lt;&gt;"",VLOOKUP(V118,'ESO zone constants'!$E$3:$J$1002,6,FALSE),"")</f>
        <v/>
      </c>
      <c r="W118" s="3" t="str">
        <f>IF(X118&lt;&gt;"",VLOOKUP(X118,'ESO zone constants'!$E$3:$J$1002,6,FALSE),"")</f>
        <v/>
      </c>
      <c r="Y118" s="7" t="str">
        <f t="shared" si="3"/>
        <v>[340] = {wayshrines={-1,-1,-1,}, dlcId=0</v>
      </c>
      <c r="Z118" s="7" t="str">
        <f>IF(A118&lt;&gt;"",IF(Q118&lt;&gt;"",CONCATENATE(", zoneIds={",Q118),"")&amp;IF(U118&lt;&gt;"",CONCATENATE(",",U118),"")&amp;IF(W118&lt;&gt;"",CONCATENATE(",",W118),"")&amp;IF(Q118&lt;&gt;"",CONCATENATE("}",""),"")&amp;IF(OR(K118="true",K118="false",K118&lt;&gt;""), CONCATENATE(", veteran=", K118), ""),"")</f>
        <v>, veteran=false</v>
      </c>
      <c r="AA118" s="7" t="str">
        <f>IF(A118&lt;&gt;"",IF(I118="Trial",", isTrial=true",IF(I118="Arena",", isArena=true", IF(I118="Monster",", isMonster=true",""))) &amp; IF(L118="true", CONCATENATE(", multiTrialSet=true"), ""),"")</f>
        <v/>
      </c>
      <c r="AB118" s="7" t="str">
        <f t="shared" si="4"/>
        <v xml:space="preserve"> --Hagraven's Garden / Vettelgarten</v>
      </c>
      <c r="AC118" s="7" t="str">
        <f t="shared" si="5"/>
        <v/>
      </c>
    </row>
    <row r="119" spans="1:29" x14ac:dyDescent="0.25">
      <c r="A119" s="17">
        <v>263</v>
      </c>
      <c r="B119" t="s">
        <v>2008</v>
      </c>
      <c r="C119" t="s">
        <v>2010</v>
      </c>
      <c r="D119" t="s">
        <v>2009</v>
      </c>
      <c r="I119" t="str">
        <f t="array" ref="I119">IF(VALUE(P119)&gt;0,"Crafted",IF(OR(EXACT(A119,'LibSets constants'!$G$2:$G$99)),"Monster",IF(OR(EXACT(A119,'LibSets constants'!$I$2:$I$99)),"Trial",IF(OR(EXACT(A119,'LibSets constants'!$K$2:$K$99)),"Arena",IF(OR(EXACT(A119,'LibSets constants'!$M$2:$M$99)),"Overland","")))))</f>
        <v/>
      </c>
      <c r="K119" t="s">
        <v>102</v>
      </c>
      <c r="L119" t="s">
        <v>102</v>
      </c>
      <c r="M119">
        <v>-1</v>
      </c>
      <c r="N119">
        <v>-1</v>
      </c>
      <c r="O119">
        <v>-1</v>
      </c>
      <c r="P119">
        <v>0</v>
      </c>
      <c r="Q119" s="3" t="str">
        <f>IF(R119&lt;&gt;"",VLOOKUP(R119,'ESO zone constants'!$E$3:$J$1002,6,FALSE),"")</f>
        <v/>
      </c>
      <c r="S119" s="3">
        <v>0</v>
      </c>
      <c r="T119" t="str">
        <f>VLOOKUP(S119,'LibSets constants'!$A$2:$B$16,2,FALSE)</f>
        <v>Included in base game</v>
      </c>
      <c r="U119" s="3" t="str">
        <f>IF(V119&lt;&gt;"",VLOOKUP(V119,'ESO zone constants'!$E$3:$J$1002,6,FALSE),"")</f>
        <v/>
      </c>
      <c r="W119" s="3" t="str">
        <f>IF(X119&lt;&gt;"",VLOOKUP(X119,'ESO zone constants'!$E$3:$J$1002,6,FALSE),"")</f>
        <v/>
      </c>
      <c r="Y119" s="7" t="str">
        <f t="shared" si="3"/>
        <v>[263] = {wayshrines={-1,-1,-1,}, dlcId=0</v>
      </c>
      <c r="Z119" s="7" t="str">
        <f>IF(A119&lt;&gt;"",IF(Q119&lt;&gt;"",CONCATENATE(", zoneIds={",Q119),"")&amp;IF(U119&lt;&gt;"",CONCATENATE(",",U119),"")&amp;IF(W119&lt;&gt;"",CONCATENATE(",",W119),"")&amp;IF(Q119&lt;&gt;"",CONCATENATE("}",""),"")&amp;IF(OR(K119="true",K119="false",K119&lt;&gt;""), CONCATENATE(", veteran=", K119), ""),"")</f>
        <v>, veteran=false</v>
      </c>
      <c r="AA119" s="7" t="str">
        <f>IF(A119&lt;&gt;"",IF(I119="Trial",", isTrial=true",IF(I119="Arena",", isArena=true", IF(I119="Monster",", isMonster=true",""))) &amp; IF(L119="true", CONCATENATE(", multiTrialSet=true"), ""),"")</f>
        <v/>
      </c>
      <c r="AB119" s="7" t="str">
        <f t="shared" si="4"/>
        <v xml:space="preserve"> --Hand of Mephala / Hand von Mephala</v>
      </c>
      <c r="AC119" s="7" t="str">
        <f t="shared" si="5"/>
        <v/>
      </c>
    </row>
    <row r="120" spans="1:29" x14ac:dyDescent="0.25">
      <c r="A120" s="17">
        <v>399</v>
      </c>
      <c r="B120" t="s">
        <v>2347</v>
      </c>
      <c r="C120" t="s">
        <v>2349</v>
      </c>
      <c r="D120" t="s">
        <v>2348</v>
      </c>
      <c r="I120" t="str">
        <f t="array" ref="I120">IF(VALUE(P120)&gt;0,"Crafted",IF(OR(EXACT(A120,'LibSets constants'!$G$2:$G$99)),"Monster",IF(OR(EXACT(A120,'LibSets constants'!$I$2:$I$99)),"Trial",IF(OR(EXACT(A120,'LibSets constants'!$K$2:$K$99)),"Arena",IF(OR(EXACT(A120,'LibSets constants'!$M$2:$M$99)),"Overland","")))))</f>
        <v/>
      </c>
      <c r="K120" t="s">
        <v>102</v>
      </c>
      <c r="L120" t="s">
        <v>102</v>
      </c>
      <c r="M120">
        <v>-1</v>
      </c>
      <c r="N120">
        <v>-1</v>
      </c>
      <c r="O120">
        <v>-1</v>
      </c>
      <c r="P120">
        <v>0</v>
      </c>
      <c r="Q120" s="3" t="str">
        <f>IF(R120&lt;&gt;"",VLOOKUP(R120,'ESO zone constants'!$E$3:$J$1002,6,FALSE),"")</f>
        <v/>
      </c>
      <c r="S120" s="3">
        <v>0</v>
      </c>
      <c r="T120" t="str">
        <f>VLOOKUP(S120,'LibSets constants'!$A$2:$B$16,2,FALSE)</f>
        <v>Included in base game</v>
      </c>
      <c r="U120" s="3" t="str">
        <f>IF(V120&lt;&gt;"",VLOOKUP(V120,'ESO zone constants'!$E$3:$J$1002,6,FALSE),"")</f>
        <v/>
      </c>
      <c r="W120" s="3" t="str">
        <f>IF(X120&lt;&gt;"",VLOOKUP(X120,'ESO zone constants'!$E$3:$J$1002,6,FALSE),"")</f>
        <v/>
      </c>
      <c r="Y120" s="7" t="str">
        <f t="shared" si="3"/>
        <v>[399] = {wayshrines={-1,-1,-1,}, dlcId=0</v>
      </c>
      <c r="Z120" s="7" t="str">
        <f>IF(A120&lt;&gt;"",IF(Q120&lt;&gt;"",CONCATENATE(", zoneIds={",Q120),"")&amp;IF(U120&lt;&gt;"",CONCATENATE(",",U120),"")&amp;IF(W120&lt;&gt;"",CONCATENATE(",",W120),"")&amp;IF(Q120&lt;&gt;"",CONCATENATE("}",""),"")&amp;IF(OR(K120="true",K120="false",K120&lt;&gt;""), CONCATENATE(", veteran=", K120), ""),"")</f>
        <v>, veteran=false</v>
      </c>
      <c r="AA120" s="7" t="str">
        <f>IF(A120&lt;&gt;"",IF(I120="Trial",", isTrial=true",IF(I120="Arena",", isArena=true", IF(I120="Monster",", isMonster=true",""))) &amp; IF(L120="true", CONCATENATE(", multiTrialSet=true"), ""),"")</f>
        <v/>
      </c>
      <c r="AB120" s="7" t="str">
        <f t="shared" si="4"/>
        <v xml:space="preserve"> --Hanu's Compassion / Hanus Mitgefühl</v>
      </c>
      <c r="AC120" s="7" t="str">
        <f t="shared" si="5"/>
        <v/>
      </c>
    </row>
    <row r="121" spans="1:29" x14ac:dyDescent="0.25">
      <c r="A121" s="17">
        <v>62</v>
      </c>
      <c r="B121" t="s">
        <v>1511</v>
      </c>
      <c r="C121" t="s">
        <v>1513</v>
      </c>
      <c r="D121" t="s">
        <v>1512</v>
      </c>
      <c r="I121" t="str">
        <f t="array" ref="I121">IF(VALUE(P121)&gt;0,"Crafted",IF(OR(EXACT(A121,'LibSets constants'!$G$2:$G$99)),"Monster",IF(OR(EXACT(A121,'LibSets constants'!$I$2:$I$99)),"Trial",IF(OR(EXACT(A121,'LibSets constants'!$K$2:$K$99)),"Arena",IF(OR(EXACT(A121,'LibSets constants'!$M$2:$M$99)),"Overland","")))))</f>
        <v>Overland</v>
      </c>
      <c r="K121" t="s">
        <v>102</v>
      </c>
      <c r="L121" t="s">
        <v>102</v>
      </c>
      <c r="M121">
        <v>-1</v>
      </c>
      <c r="N121">
        <v>-1</v>
      </c>
      <c r="O121">
        <v>-1</v>
      </c>
      <c r="P121">
        <v>0</v>
      </c>
      <c r="Q121" s="3" t="str">
        <f>IF(R121&lt;&gt;"",VLOOKUP(R121,'ESO zone constants'!$E$3:$J$1002,6,FALSE),"")</f>
        <v/>
      </c>
      <c r="S121" s="3">
        <v>0</v>
      </c>
      <c r="T121" t="str">
        <f>VLOOKUP(S121,'LibSets constants'!$A$2:$B$16,2,FALSE)</f>
        <v>Included in base game</v>
      </c>
      <c r="U121" s="3" t="str">
        <f>IF(V121&lt;&gt;"",VLOOKUP(V121,'ESO zone constants'!$E$3:$J$1002,6,FALSE),"")</f>
        <v/>
      </c>
      <c r="W121" s="3" t="str">
        <f>IF(X121&lt;&gt;"",VLOOKUP(X121,'ESO zone constants'!$E$3:$J$1002,6,FALSE),"")</f>
        <v/>
      </c>
      <c r="Y121" s="7" t="str">
        <f t="shared" si="3"/>
        <v>[62] = {wayshrines={-1,-1,-1,}, dlcId=0</v>
      </c>
      <c r="Z121" s="7" t="str">
        <f>IF(A121&lt;&gt;"",IF(Q121&lt;&gt;"",CONCATENATE(", zoneIds={",Q121),"")&amp;IF(U121&lt;&gt;"",CONCATENATE(",",U121),"")&amp;IF(W121&lt;&gt;"",CONCATENATE(",",W121),"")&amp;IF(Q121&lt;&gt;"",CONCATENATE("}",""),"")&amp;IF(OR(K121="true",K121="false",K121&lt;&gt;""), CONCATENATE(", veteran=", K121), ""),"")</f>
        <v>, veteran=false</v>
      </c>
      <c r="AA121" s="7" t="str">
        <f>IF(A121&lt;&gt;"",IF(I121="Trial",", isTrial=true",IF(I121="Arena",", isArena=true", IF(I121="Monster",", isMonster=true",""))) &amp; IF(L121="true", CONCATENATE(", multiTrialSet=true"), ""),"")</f>
        <v/>
      </c>
      <c r="AB121" s="7" t="str">
        <f t="shared" si="4"/>
        <v xml:space="preserve"> --Hatchling's Shell / Schlüpflingspanzer</v>
      </c>
      <c r="AC121" s="7" t="str">
        <f t="shared" si="5"/>
        <v/>
      </c>
    </row>
    <row r="122" spans="1:29" x14ac:dyDescent="0.25">
      <c r="A122" s="17">
        <v>401</v>
      </c>
      <c r="B122" t="s">
        <v>2353</v>
      </c>
      <c r="C122" t="s">
        <v>2355</v>
      </c>
      <c r="D122" t="s">
        <v>2354</v>
      </c>
      <c r="I122" t="str">
        <f t="array" ref="I122">IF(VALUE(P122)&gt;0,"Crafted",IF(OR(EXACT(A122,'LibSets constants'!$G$2:$G$99)),"Monster",IF(OR(EXACT(A122,'LibSets constants'!$I$2:$I$99)),"Trial",IF(OR(EXACT(A122,'LibSets constants'!$K$2:$K$99)),"Arena",IF(OR(EXACT(A122,'LibSets constants'!$M$2:$M$99)),"Overland","")))))</f>
        <v/>
      </c>
      <c r="K122" t="s">
        <v>102</v>
      </c>
      <c r="L122" t="s">
        <v>102</v>
      </c>
      <c r="M122">
        <v>-1</v>
      </c>
      <c r="N122">
        <v>-1</v>
      </c>
      <c r="O122">
        <v>-1</v>
      </c>
      <c r="P122">
        <v>0</v>
      </c>
      <c r="Q122" s="3" t="str">
        <f>IF(R122&lt;&gt;"",VLOOKUP(R122,'ESO zone constants'!$E$3:$J$1002,6,FALSE),"")</f>
        <v/>
      </c>
      <c r="S122" s="3">
        <v>0</v>
      </c>
      <c r="T122" t="str">
        <f>VLOOKUP(S122,'LibSets constants'!$A$2:$B$16,2,FALSE)</f>
        <v>Included in base game</v>
      </c>
      <c r="U122" s="3" t="str">
        <f>IF(V122&lt;&gt;"",VLOOKUP(V122,'ESO zone constants'!$E$3:$J$1002,6,FALSE),"")</f>
        <v/>
      </c>
      <c r="W122" s="3" t="str">
        <f>IF(X122&lt;&gt;"",VLOOKUP(X122,'ESO zone constants'!$E$3:$J$1002,6,FALSE),"")</f>
        <v/>
      </c>
      <c r="Y122" s="7" t="str">
        <f t="shared" si="3"/>
        <v>[401] = {wayshrines={-1,-1,-1,}, dlcId=0</v>
      </c>
      <c r="Z122" s="7" t="str">
        <f>IF(A122&lt;&gt;"",IF(Q122&lt;&gt;"",CONCATENATE(", zoneIds={",Q122),"")&amp;IF(U122&lt;&gt;"",CONCATENATE(",",U122),"")&amp;IF(W122&lt;&gt;"",CONCATENATE(",",W122),"")&amp;IF(Q122&lt;&gt;"",CONCATENATE("}",""),"")&amp;IF(OR(K122="true",K122="false",K122&lt;&gt;""), CONCATENATE(", veteran=", K122), ""),"")</f>
        <v>, veteran=false</v>
      </c>
      <c r="AA122" s="7" t="str">
        <f>IF(A122&lt;&gt;"",IF(I122="Trial",", isTrial=true",IF(I122="Arena",", isArena=true", IF(I122="Monster",", isMonster=true",""))) &amp; IF(L122="true", CONCATENATE(", multiTrialSet=true"), ""),"")</f>
        <v/>
      </c>
      <c r="AB122" s="7" t="str">
        <f t="shared" si="4"/>
        <v xml:space="preserve"> --Haven of Ursus / Zuflucht von Ursus</v>
      </c>
      <c r="AC122" s="7" t="str">
        <f t="shared" si="5"/>
        <v/>
      </c>
    </row>
    <row r="123" spans="1:29" x14ac:dyDescent="0.25">
      <c r="A123" s="17">
        <v>100</v>
      </c>
      <c r="B123" t="s">
        <v>1625</v>
      </c>
      <c r="C123" t="s">
        <v>1627</v>
      </c>
      <c r="D123" t="s">
        <v>1626</v>
      </c>
      <c r="I123" t="str">
        <f t="array" ref="I123">IF(VALUE(P123)&gt;0,"Crafted",IF(OR(EXACT(A123,'LibSets constants'!$G$2:$G$99)),"Monster",IF(OR(EXACT(A123,'LibSets constants'!$I$2:$I$99)),"Trial",IF(OR(EXACT(A123,'LibSets constants'!$K$2:$K$99)),"Arena",IF(OR(EXACT(A123,'LibSets constants'!$M$2:$M$99)),"Overland","")))))</f>
        <v>Overland</v>
      </c>
      <c r="K123" t="s">
        <v>102</v>
      </c>
      <c r="L123" t="s">
        <v>102</v>
      </c>
      <c r="M123">
        <v>-1</v>
      </c>
      <c r="N123">
        <v>-1</v>
      </c>
      <c r="O123">
        <v>-1</v>
      </c>
      <c r="P123">
        <v>0</v>
      </c>
      <c r="Q123" s="3" t="str">
        <f>IF(R123&lt;&gt;"",VLOOKUP(R123,'ESO zone constants'!$E$3:$J$1002,6,FALSE),"")</f>
        <v/>
      </c>
      <c r="S123" s="3">
        <v>0</v>
      </c>
      <c r="T123" t="str">
        <f>VLOOKUP(S123,'LibSets constants'!$A$2:$B$16,2,FALSE)</f>
        <v>Included in base game</v>
      </c>
      <c r="U123" s="3" t="str">
        <f>IF(V123&lt;&gt;"",VLOOKUP(V123,'ESO zone constants'!$E$3:$J$1002,6,FALSE),"")</f>
        <v/>
      </c>
      <c r="W123" s="3" t="str">
        <f>IF(X123&lt;&gt;"",VLOOKUP(X123,'ESO zone constants'!$E$3:$J$1002,6,FALSE),"")</f>
        <v/>
      </c>
      <c r="Y123" s="7" t="str">
        <f t="shared" si="3"/>
        <v>[100] = {wayshrines={-1,-1,-1,}, dlcId=0</v>
      </c>
      <c r="Z123" s="7" t="str">
        <f>IF(A123&lt;&gt;"",IF(Q123&lt;&gt;"",CONCATENATE(", zoneIds={",Q123),"")&amp;IF(U123&lt;&gt;"",CONCATENATE(",",U123),"")&amp;IF(W123&lt;&gt;"",CONCATENATE(",",W123),"")&amp;IF(Q123&lt;&gt;"",CONCATENATE("}",""),"")&amp;IF(OR(K123="true",K123="false",K123&lt;&gt;""), CONCATENATE(", veteran=", K123), ""),"")</f>
        <v>, veteran=false</v>
      </c>
      <c r="AA123" s="7" t="str">
        <f>IF(A123&lt;&gt;"",IF(I123="Trial",", isTrial=true",IF(I123="Arena",", isArena=true", IF(I123="Monster",", isMonster=true",""))) &amp; IF(L123="true", CONCATENATE(", multiTrialSet=true"), ""),"")</f>
        <v/>
      </c>
      <c r="AB123" s="7" t="str">
        <f t="shared" si="4"/>
        <v xml:space="preserve"> --Hawk's Eye / Falkenauge</v>
      </c>
      <c r="AC123" s="7" t="str">
        <f t="shared" si="5"/>
        <v/>
      </c>
    </row>
    <row r="124" spans="1:29" x14ac:dyDescent="0.25">
      <c r="A124" s="17">
        <v>32</v>
      </c>
      <c r="B124" t="s">
        <v>1433</v>
      </c>
      <c r="C124" t="s">
        <v>1435</v>
      </c>
      <c r="D124" t="s">
        <v>1434</v>
      </c>
      <c r="I124" t="s">
        <v>2478</v>
      </c>
      <c r="K124" t="s">
        <v>102</v>
      </c>
      <c r="L124" t="s">
        <v>102</v>
      </c>
      <c r="M124">
        <v>-1</v>
      </c>
      <c r="N124">
        <v>-1</v>
      </c>
      <c r="O124">
        <v>-1</v>
      </c>
      <c r="P124">
        <v>0</v>
      </c>
      <c r="Q124" s="3">
        <f>IF(R124&lt;&gt;"",VLOOKUP(R124,'ESO zone constants'!$E$3:$J$1002,6,FALSE),"")</f>
        <v>635</v>
      </c>
      <c r="R124" s="3" t="s">
        <v>490</v>
      </c>
      <c r="S124" s="3">
        <v>0</v>
      </c>
      <c r="T124" t="str">
        <f>VLOOKUP(S124,'LibSets constants'!$A$2:$B$16,2,FALSE)</f>
        <v>Included in base game</v>
      </c>
      <c r="U124" s="3" t="str">
        <f>IF(V124&lt;&gt;"",VLOOKUP(V124,'ESO zone constants'!$E$3:$J$1002,6,FALSE),"")</f>
        <v/>
      </c>
      <c r="W124" s="3" t="str">
        <f>IF(X124&lt;&gt;"",VLOOKUP(X124,'ESO zone constants'!$E$3:$J$1002,6,FALSE),"")</f>
        <v/>
      </c>
      <c r="Y124" s="7" t="str">
        <f t="shared" si="3"/>
        <v>[32] = {wayshrines={-1,-1,-1,}, dlcId=0</v>
      </c>
      <c r="Z124" s="7" t="str">
        <f>IF(A124&lt;&gt;"",IF(Q124&lt;&gt;"",CONCATENATE(", zoneIds={",Q124),"")&amp;IF(U124&lt;&gt;"",CONCATENATE(",",U124),"")&amp;IF(W124&lt;&gt;"",CONCATENATE(",",W124),"")&amp;IF(Q124&lt;&gt;"",CONCATENATE("}",""),"")&amp;IF(OR(K124="true",K124="false",K124&lt;&gt;""), CONCATENATE(", veteran=", K124), ""),"")</f>
        <v>, zoneIds={635}, veteran=false</v>
      </c>
      <c r="AA124" s="7" t="str">
        <f>IF(A124&lt;&gt;"",IF(I124="Trial",", isTrial=true",IF(I124="Arena",", isArena=true", IF(I124="Monster",", isMonster=true",""))) &amp; IF(L124="true", CONCATENATE(", multiTrialSet=true"), ""),"")</f>
        <v>, isArena=true</v>
      </c>
      <c r="AB124" s="7" t="str">
        <f t="shared" si="4"/>
        <v xml:space="preserve"> --Healer's Habit / Bräuche des Heilers</v>
      </c>
      <c r="AC124" s="7" t="str">
        <f t="shared" si="5"/>
        <v/>
      </c>
    </row>
    <row r="125" spans="1:29" x14ac:dyDescent="0.25">
      <c r="A125" s="17">
        <v>141</v>
      </c>
      <c r="B125" t="s">
        <v>1744</v>
      </c>
      <c r="C125" t="s">
        <v>1746</v>
      </c>
      <c r="D125" t="s">
        <v>1745</v>
      </c>
      <c r="I125" t="str">
        <f t="array" ref="I125">IF(VALUE(P125)&gt;0,"Crafted",IF(OR(EXACT(A125,'LibSets constants'!$G$2:$G$99)),"Monster",IF(OR(EXACT(A125,'LibSets constants'!$I$2:$I$99)),"Trial",IF(OR(EXACT(A125,'LibSets constants'!$K$2:$K$99)),"Arena",IF(OR(EXACT(A125,'LibSets constants'!$M$2:$M$99)),"Overland","")))))</f>
        <v/>
      </c>
      <c r="K125" t="s">
        <v>102</v>
      </c>
      <c r="L125" t="s">
        <v>102</v>
      </c>
      <c r="M125">
        <v>-1</v>
      </c>
      <c r="N125">
        <v>-1</v>
      </c>
      <c r="O125">
        <v>-1</v>
      </c>
      <c r="P125">
        <v>0</v>
      </c>
      <c r="Q125" s="3" t="str">
        <f>IF(R125&lt;&gt;"",VLOOKUP(R125,'ESO zone constants'!$E$3:$J$1002,6,FALSE),"")</f>
        <v/>
      </c>
      <c r="S125" s="3">
        <v>0</v>
      </c>
      <c r="T125" t="str">
        <f>VLOOKUP(S125,'LibSets constants'!$A$2:$B$16,2,FALSE)</f>
        <v>Included in base game</v>
      </c>
      <c r="U125" s="3" t="str">
        <f>IF(V125&lt;&gt;"",VLOOKUP(V125,'ESO zone constants'!$E$3:$J$1002,6,FALSE),"")</f>
        <v/>
      </c>
      <c r="W125" s="3" t="str">
        <f>IF(X125&lt;&gt;"",VLOOKUP(X125,'ESO zone constants'!$E$3:$J$1002,6,FALSE),"")</f>
        <v/>
      </c>
      <c r="Y125" s="7" t="str">
        <f t="shared" si="3"/>
        <v>[141] = {wayshrines={-1,-1,-1,}, dlcId=0</v>
      </c>
      <c r="Z125" s="7" t="str">
        <f>IF(A125&lt;&gt;"",IF(Q125&lt;&gt;"",CONCATENATE(", zoneIds={",Q125),"")&amp;IF(U125&lt;&gt;"",CONCATENATE(",",U125),"")&amp;IF(W125&lt;&gt;"",CONCATENATE(",",W125),"")&amp;IF(Q125&lt;&gt;"",CONCATENATE("}",""),"")&amp;IF(OR(K125="true",K125="false",K125&lt;&gt;""), CONCATENATE(", veteran=", K125), ""),"")</f>
        <v>, veteran=false</v>
      </c>
      <c r="AA125" s="7" t="str">
        <f>IF(A125&lt;&gt;"",IF(I125="Trial",", isTrial=true",IF(I125="Arena",", isArena=true", IF(I125="Monster",", isMonster=true",""))) &amp; IF(L125="true", CONCATENATE(", multiTrialSet=true"), ""),"")</f>
        <v/>
      </c>
      <c r="AB125" s="7" t="str">
        <f t="shared" si="4"/>
        <v xml:space="preserve"> --Healing Mage / Heilender Magier</v>
      </c>
      <c r="AC125" s="7" t="str">
        <f t="shared" si="5"/>
        <v/>
      </c>
    </row>
    <row r="126" spans="1:29" x14ac:dyDescent="0.25">
      <c r="A126" s="17">
        <v>259</v>
      </c>
      <c r="B126" t="s">
        <v>1996</v>
      </c>
      <c r="C126" t="s">
        <v>1998</v>
      </c>
      <c r="D126" t="s">
        <v>1997</v>
      </c>
      <c r="I126" t="str">
        <f t="array" ref="I126">IF(VALUE(P126)&gt;0,"Crafted",IF(OR(EXACT(A126,'LibSets constants'!$G$2:$G$99)),"Monster",IF(OR(EXACT(A126,'LibSets constants'!$I$2:$I$99)),"Trial",IF(OR(EXACT(A126,'LibSets constants'!$K$2:$K$99)),"Arena",IF(OR(EXACT(A126,'LibSets constants'!$M$2:$M$99)),"Overland","")))))</f>
        <v/>
      </c>
      <c r="K126" t="s">
        <v>102</v>
      </c>
      <c r="L126" t="s">
        <v>102</v>
      </c>
      <c r="M126">
        <v>-1</v>
      </c>
      <c r="N126">
        <v>-1</v>
      </c>
      <c r="O126">
        <v>-1</v>
      </c>
      <c r="P126">
        <v>0</v>
      </c>
      <c r="Q126" s="3" t="str">
        <f>IF(R126&lt;&gt;"",VLOOKUP(R126,'ESO zone constants'!$E$3:$J$1002,6,FALSE),"")</f>
        <v/>
      </c>
      <c r="S126" s="3">
        <v>0</v>
      </c>
      <c r="T126" t="str">
        <f>VLOOKUP(S126,'LibSets constants'!$A$2:$B$16,2,FALSE)</f>
        <v>Included in base game</v>
      </c>
      <c r="U126" s="3" t="str">
        <f>IF(V126&lt;&gt;"",VLOOKUP(V126,'ESO zone constants'!$E$3:$J$1002,6,FALSE),"")</f>
        <v/>
      </c>
      <c r="W126" s="3" t="str">
        <f>IF(X126&lt;&gt;"",VLOOKUP(X126,'ESO zone constants'!$E$3:$J$1002,6,FALSE),"")</f>
        <v/>
      </c>
      <c r="Y126" s="7" t="str">
        <f t="shared" si="3"/>
        <v>[259] = {wayshrines={-1,-1,-1,}, dlcId=0</v>
      </c>
      <c r="Z126" s="7" t="str">
        <f>IF(A126&lt;&gt;"",IF(Q126&lt;&gt;"",CONCATENATE(", zoneIds={",Q126),"")&amp;IF(U126&lt;&gt;"",CONCATENATE(",",U126),"")&amp;IF(W126&lt;&gt;"",CONCATENATE(",",W126),"")&amp;IF(Q126&lt;&gt;"",CONCATENATE("}",""),"")&amp;IF(OR(K126="true",K126="false",K126&lt;&gt;""), CONCATENATE(", veteran=", K126), ""),"")</f>
        <v>, veteran=false</v>
      </c>
      <c r="AA126" s="7" t="str">
        <f>IF(A126&lt;&gt;"",IF(I126="Trial",", isTrial=true",IF(I126="Arena",", isArena=true", IF(I126="Monster",", isMonster=true",""))) &amp; IF(L126="true", CONCATENATE(", multiTrialSet=true"), ""),"")</f>
        <v/>
      </c>
      <c r="AB126" s="7" t="str">
        <f t="shared" si="4"/>
        <v xml:space="preserve"> --Heem-Jas' Retribution / Heem-Jas' Vergeltung</v>
      </c>
      <c r="AC126" s="7" t="str">
        <f t="shared" si="5"/>
        <v/>
      </c>
    </row>
    <row r="127" spans="1:29" x14ac:dyDescent="0.25">
      <c r="A127" s="17">
        <v>243</v>
      </c>
      <c r="B127" t="s">
        <v>1970</v>
      </c>
      <c r="C127" t="s">
        <v>1972</v>
      </c>
      <c r="D127" t="s">
        <v>1971</v>
      </c>
      <c r="I127" t="str">
        <f t="array" ref="I127">IF(VALUE(P127)&gt;0,"Crafted",IF(OR(EXACT(A127,'LibSets constants'!$G$2:$G$99)),"Monster",IF(OR(EXACT(A127,'LibSets constants'!$I$2:$I$99)),"Trial",IF(OR(EXACT(A127,'LibSets constants'!$K$2:$K$99)),"Arena",IF(OR(EXACT(A127,'LibSets constants'!$M$2:$M$99)),"Overland","")))))</f>
        <v>Overland</v>
      </c>
      <c r="K127" t="s">
        <v>102</v>
      </c>
      <c r="L127" t="s">
        <v>102</v>
      </c>
      <c r="M127">
        <v>-1</v>
      </c>
      <c r="N127">
        <v>-1</v>
      </c>
      <c r="O127">
        <v>-1</v>
      </c>
      <c r="P127">
        <v>0</v>
      </c>
      <c r="Q127" s="3" t="str">
        <f>IF(R127&lt;&gt;"",VLOOKUP(R127,'ESO zone constants'!$E$3:$J$1002,6,FALSE),"")</f>
        <v/>
      </c>
      <c r="S127" s="3">
        <v>0</v>
      </c>
      <c r="T127" t="str">
        <f>VLOOKUP(S127,'LibSets constants'!$A$2:$B$16,2,FALSE)</f>
        <v>Included in base game</v>
      </c>
      <c r="U127" s="3" t="str">
        <f>IF(V127&lt;&gt;"",VLOOKUP(V127,'ESO zone constants'!$E$3:$J$1002,6,FALSE),"")</f>
        <v/>
      </c>
      <c r="W127" s="3" t="str">
        <f>IF(X127&lt;&gt;"",VLOOKUP(X127,'ESO zone constants'!$E$3:$J$1002,6,FALSE),"")</f>
        <v/>
      </c>
      <c r="Y127" s="7" t="str">
        <f t="shared" si="3"/>
        <v>[243] = {wayshrines={-1,-1,-1,}, dlcId=0</v>
      </c>
      <c r="Z127" s="7" t="str">
        <f>IF(A127&lt;&gt;"",IF(Q127&lt;&gt;"",CONCATENATE(", zoneIds={",Q127),"")&amp;IF(U127&lt;&gt;"",CONCATENATE(",",U127),"")&amp;IF(W127&lt;&gt;"",CONCATENATE(",",W127),"")&amp;IF(Q127&lt;&gt;"",CONCATENATE("}",""),"")&amp;IF(OR(K127="true",K127="false",K127&lt;&gt;""), CONCATENATE(", veteran=", K127), ""),"")</f>
        <v>, veteran=false</v>
      </c>
      <c r="AA127" s="7" t="str">
        <f>IF(A127&lt;&gt;"",IF(I127="Trial",", isTrial=true",IF(I127="Arena",", isArena=true", IF(I127="Monster",", isMonster=true",""))) &amp; IF(L127="true", CONCATENATE(", multiTrialSet=true"), ""),"")</f>
        <v/>
      </c>
      <c r="AB127" s="7" t="str">
        <f t="shared" si="4"/>
        <v xml:space="preserve"> --Hide of Morihaus / Haut von Morihaus</v>
      </c>
      <c r="AC127" s="7" t="str">
        <f t="shared" si="5"/>
        <v/>
      </c>
    </row>
    <row r="128" spans="1:29" x14ac:dyDescent="0.25">
      <c r="A128" s="17">
        <v>58</v>
      </c>
      <c r="B128" t="s">
        <v>1499</v>
      </c>
      <c r="C128" t="s">
        <v>1501</v>
      </c>
      <c r="D128" t="s">
        <v>1500</v>
      </c>
      <c r="I128" t="str">
        <f t="array" ref="I128">IF(VALUE(P128)&gt;0,"Crafted",IF(OR(EXACT(A128,'LibSets constants'!$G$2:$G$99)),"Monster",IF(OR(EXACT(A128,'LibSets constants'!$I$2:$I$99)),"Trial",IF(OR(EXACT(A128,'LibSets constants'!$K$2:$K$99)),"Arena",IF(OR(EXACT(A128,'LibSets constants'!$M$2:$M$99)),"Overland","")))))</f>
        <v>Overland</v>
      </c>
      <c r="K128" t="s">
        <v>102</v>
      </c>
      <c r="L128" t="s">
        <v>102</v>
      </c>
      <c r="M128">
        <v>-1</v>
      </c>
      <c r="N128">
        <v>-1</v>
      </c>
      <c r="O128">
        <v>-1</v>
      </c>
      <c r="P128">
        <v>0</v>
      </c>
      <c r="Q128" s="3" t="str">
        <f>IF(R128&lt;&gt;"",VLOOKUP(R128,'ESO zone constants'!$E$3:$J$1002,6,FALSE),"")</f>
        <v/>
      </c>
      <c r="S128" s="3">
        <v>0</v>
      </c>
      <c r="T128" t="str">
        <f>VLOOKUP(S128,'LibSets constants'!$A$2:$B$16,2,FALSE)</f>
        <v>Included in base game</v>
      </c>
      <c r="U128" s="3" t="str">
        <f>IF(V128&lt;&gt;"",VLOOKUP(V128,'ESO zone constants'!$E$3:$J$1002,6,FALSE),"")</f>
        <v/>
      </c>
      <c r="W128" s="3" t="str">
        <f>IF(X128&lt;&gt;"",VLOOKUP(X128,'ESO zone constants'!$E$3:$J$1002,6,FALSE),"")</f>
        <v/>
      </c>
      <c r="Y128" s="7" t="str">
        <f t="shared" si="3"/>
        <v>[58] = {wayshrines={-1,-1,-1,}, dlcId=0</v>
      </c>
      <c r="Z128" s="7" t="str">
        <f>IF(A128&lt;&gt;"",IF(Q128&lt;&gt;"",CONCATENATE(", zoneIds={",Q128),"")&amp;IF(U128&lt;&gt;"",CONCATENATE(",",U128),"")&amp;IF(W128&lt;&gt;"",CONCATENATE(",",W128),"")&amp;IF(Q128&lt;&gt;"",CONCATENATE("}",""),"")&amp;IF(OR(K128="true",K128="false",K128&lt;&gt;""), CONCATENATE(", veteran=", K128), ""),"")</f>
        <v>, veteran=false</v>
      </c>
      <c r="AA128" s="7" t="str">
        <f>IF(A128&lt;&gt;"",IF(I128="Trial",", isTrial=true",IF(I128="Arena",", isArena=true", IF(I128="Monster",", isMonster=true",""))) &amp; IF(L128="true", CONCATENATE(", multiTrialSet=true"), ""),"")</f>
        <v/>
      </c>
      <c r="AB128" s="7" t="str">
        <f t="shared" si="4"/>
        <v xml:space="preserve"> --Hide of the Werewolf / Fell des Werwolfs</v>
      </c>
      <c r="AC128" s="7" t="str">
        <f t="shared" si="5"/>
        <v/>
      </c>
    </row>
    <row r="129" spans="1:29" x14ac:dyDescent="0.25">
      <c r="A129" s="17">
        <v>123</v>
      </c>
      <c r="B129" t="s">
        <v>1690</v>
      </c>
      <c r="C129" t="s">
        <v>1692</v>
      </c>
      <c r="D129" t="s">
        <v>1691</v>
      </c>
      <c r="I129" t="str">
        <f t="array" ref="I129">IF(VALUE(P129)&gt;0,"Crafted",IF(OR(EXACT(A129,'LibSets constants'!$G$2:$G$99)),"Monster",IF(OR(EXACT(A129,'LibSets constants'!$I$2:$I$99)),"Trial",IF(OR(EXACT(A129,'LibSets constants'!$K$2:$K$99)),"Arena",IF(OR(EXACT(A129,'LibSets constants'!$M$2:$M$99)),"Overland","")))))</f>
        <v/>
      </c>
      <c r="K129" t="s">
        <v>102</v>
      </c>
      <c r="L129" t="s">
        <v>102</v>
      </c>
      <c r="M129">
        <v>-1</v>
      </c>
      <c r="N129">
        <v>-1</v>
      </c>
      <c r="O129">
        <v>-1</v>
      </c>
      <c r="P129">
        <v>0</v>
      </c>
      <c r="Q129" s="3" t="str">
        <f>IF(R129&lt;&gt;"",VLOOKUP(R129,'ESO zone constants'!$E$3:$J$1002,6,FALSE),"")</f>
        <v/>
      </c>
      <c r="S129" s="3">
        <v>0</v>
      </c>
      <c r="T129" t="str">
        <f>VLOOKUP(S129,'LibSets constants'!$A$2:$B$16,2,FALSE)</f>
        <v>Included in base game</v>
      </c>
      <c r="U129" s="3" t="str">
        <f>IF(V129&lt;&gt;"",VLOOKUP(V129,'ESO zone constants'!$E$3:$J$1002,6,FALSE),"")</f>
        <v/>
      </c>
      <c r="W129" s="3" t="str">
        <f>IF(X129&lt;&gt;"",VLOOKUP(X129,'ESO zone constants'!$E$3:$J$1002,6,FALSE),"")</f>
        <v/>
      </c>
      <c r="Y129" s="7" t="str">
        <f t="shared" si="3"/>
        <v>[123] = {wayshrines={-1,-1,-1,}, dlcId=0</v>
      </c>
      <c r="Z129" s="7" t="str">
        <f>IF(A129&lt;&gt;"",IF(Q129&lt;&gt;"",CONCATENATE(", zoneIds={",Q129),"")&amp;IF(U129&lt;&gt;"",CONCATENATE(",",U129),"")&amp;IF(W129&lt;&gt;"",CONCATENATE(",",W129),"")&amp;IF(Q129&lt;&gt;"",CONCATENATE("}",""),"")&amp;IF(OR(K129="true",K129="false",K129&lt;&gt;""), CONCATENATE(", veteran=", K129), ""),"")</f>
        <v>, veteran=false</v>
      </c>
      <c r="AA129" s="7" t="str">
        <f>IF(A129&lt;&gt;"",IF(I129="Trial",", isTrial=true",IF(I129="Arena",", isArena=true", IF(I129="Monster",", isMonster=true",""))) &amp; IF(L129="true", CONCATENATE(", multiTrialSet=true"), ""),"")</f>
        <v/>
      </c>
      <c r="AB129" s="7" t="str">
        <f t="shared" si="4"/>
        <v xml:space="preserve"> --Hircine's Veneer / Hircines Schein</v>
      </c>
      <c r="AC129" s="7" t="str">
        <f t="shared" si="5"/>
        <v/>
      </c>
    </row>
    <row r="130" spans="1:29" x14ac:dyDescent="0.25">
      <c r="A130" s="6">
        <v>78</v>
      </c>
      <c r="B130" t="s">
        <v>1559</v>
      </c>
      <c r="C130" t="s">
        <v>1561</v>
      </c>
      <c r="D130" t="s">
        <v>1560</v>
      </c>
      <c r="I130" t="str">
        <f t="array" ref="I130">IF(VALUE(P130)&gt;0,"Crafted",IF(OR(EXACT(A130,'LibSets constants'!$G$2:$G$99)),"Monster",IF(OR(EXACT(A130,'LibSets constants'!$I$2:$I$99)),"Trial",IF(OR(EXACT(A130,'LibSets constants'!$K$2:$K$99)),"Arena",IF(OR(EXACT(A130,'LibSets constants'!$M$2:$M$99)),"Overland","")))))</f>
        <v>Crafted</v>
      </c>
      <c r="K130" t="s">
        <v>102</v>
      </c>
      <c r="L130" t="s">
        <v>102</v>
      </c>
      <c r="M130">
        <v>9</v>
      </c>
      <c r="N130">
        <v>154</v>
      </c>
      <c r="O130">
        <v>51</v>
      </c>
      <c r="P130">
        <v>4</v>
      </c>
      <c r="Q130" s="3" t="str">
        <f>IF(R130&lt;&gt;"",VLOOKUP(R130,'ESO zone constants'!$E$3:$J$1002,6,FALSE),"")</f>
        <v/>
      </c>
      <c r="S130" s="3">
        <v>0</v>
      </c>
      <c r="T130" t="str">
        <f>VLOOKUP(S130,'LibSets constants'!$A$2:$B$16,2,FALSE)</f>
        <v>Included in base game</v>
      </c>
      <c r="U130" s="3" t="str">
        <f>IF(V130&lt;&gt;"",VLOOKUP(V130,'ESO zone constants'!$E$3:$J$1002,6,FALSE),"")</f>
        <v/>
      </c>
      <c r="W130" s="3" t="str">
        <f>IF(X130&lt;&gt;"",VLOOKUP(X130,'ESO zone constants'!$E$3:$J$1002,6,FALSE),"")</f>
        <v/>
      </c>
      <c r="Y130" s="7" t="str">
        <f t="shared" si="3"/>
        <v>[78] = {wayshrines={9,154,51,}, traitsNeeded=4, dlcId=0</v>
      </c>
      <c r="Z130" s="7" t="str">
        <f>IF(A130&lt;&gt;"",IF(Q130&lt;&gt;"",CONCATENATE(", zoneIds={",Q130),"")&amp;IF(U130&lt;&gt;"",CONCATENATE(",",U130),"")&amp;IF(W130&lt;&gt;"",CONCATENATE(",",W130),"")&amp;IF(Q130&lt;&gt;"",CONCATENATE("}",""),"")&amp;IF(OR(K130="true",K130="false",K130&lt;&gt;""), CONCATENATE(", veteran=", K130), ""),"")</f>
        <v>, veteran=false</v>
      </c>
      <c r="AA130" s="7" t="str">
        <f>IF(A130&lt;&gt;"",IF(I130="Trial",", isTrial=true",IF(I130="Arena",", isArena=true", IF(I130="Monster",", isMonster=true",""))) &amp; IF(L130="true", CONCATENATE(", multiTrialSet=true"), ""),"")</f>
        <v/>
      </c>
      <c r="AB130" s="7" t="str">
        <f t="shared" si="4"/>
        <v xml:space="preserve"> --Hist Bark / Histrinde</v>
      </c>
      <c r="AC130" s="7" t="str">
        <f t="shared" si="5"/>
        <v>[78] = true,        --Hist Bark / Histrinde</v>
      </c>
    </row>
    <row r="131" spans="1:29" x14ac:dyDescent="0.25">
      <c r="A131" s="6">
        <v>80</v>
      </c>
      <c r="B131" t="s">
        <v>1565</v>
      </c>
      <c r="C131" t="s">
        <v>1567</v>
      </c>
      <c r="D131" t="s">
        <v>1566</v>
      </c>
      <c r="I131" t="str">
        <f t="array" ref="I131">IF(VALUE(P131)&gt;0,"Crafted",IF(OR(EXACT(A131,'LibSets constants'!$G$2:$G$99)),"Monster",IF(OR(EXACT(A131,'LibSets constants'!$I$2:$I$99)),"Trial",IF(OR(EXACT(A131,'LibSets constants'!$K$2:$K$99)),"Arena",IF(OR(EXACT(A131,'LibSets constants'!$M$2:$M$99)),"Overland","")))))</f>
        <v>Crafted</v>
      </c>
      <c r="K131" t="s">
        <v>102</v>
      </c>
      <c r="L131" t="s">
        <v>102</v>
      </c>
      <c r="M131">
        <v>39</v>
      </c>
      <c r="N131">
        <v>161</v>
      </c>
      <c r="O131">
        <v>113</v>
      </c>
      <c r="P131">
        <v>6</v>
      </c>
      <c r="Q131" s="3" t="str">
        <f>IF(R131&lt;&gt;"",VLOOKUP(R131,'ESO zone constants'!$E$3:$J$1002,6,FALSE),"")</f>
        <v/>
      </c>
      <c r="S131" s="3">
        <v>0</v>
      </c>
      <c r="T131" t="str">
        <f>VLOOKUP(S131,'LibSets constants'!$A$2:$B$16,2,FALSE)</f>
        <v>Included in base game</v>
      </c>
      <c r="U131" s="3" t="str">
        <f>IF(V131&lt;&gt;"",VLOOKUP(V131,'ESO zone constants'!$E$3:$J$1002,6,FALSE),"")</f>
        <v/>
      </c>
      <c r="W131" s="3" t="str">
        <f>IF(X131&lt;&gt;"",VLOOKUP(X131,'ESO zone constants'!$E$3:$J$1002,6,FALSE),"")</f>
        <v/>
      </c>
      <c r="Y131" s="7" t="str">
        <f t="shared" ref="Y131:Y194" si="6">IF(A131&lt;&gt;"",CONCATENATE("[",A131,"] = {wayshrines={")&amp;IF(M131&lt;&gt;"",CONCATENATE(M131,","),"")&amp;IF(N131&lt;&gt;"",CONCATENATE(N131,","),"")&amp;IF(O131&lt;&gt;"",CONCATENATE(O131,","),"")&amp;CONCATENATE("}")&amp;IF(VALUE(P131)&gt;0,CONCATENATE(", traitsNeeded=",P131),"")&amp;CONCATENATE(", dlcId=",S131,),"")</f>
        <v>[80] = {wayshrines={39,161,113,}, traitsNeeded=6, dlcId=0</v>
      </c>
      <c r="Z131" s="7" t="str">
        <f>IF(A131&lt;&gt;"",IF(Q131&lt;&gt;"",CONCATENATE(", zoneIds={",Q131),"")&amp;IF(U131&lt;&gt;"",CONCATENATE(",",U131),"")&amp;IF(W131&lt;&gt;"",CONCATENATE(",",W131),"")&amp;IF(Q131&lt;&gt;"",CONCATENATE("}",""),"")&amp;IF(OR(K131="true",K131="false",K131&lt;&gt;""), CONCATENATE(", veteran=", K131), ""),"")</f>
        <v>, veteran=false</v>
      </c>
      <c r="AA131" s="7" t="str">
        <f>IF(A131&lt;&gt;"",IF(I131="Trial",", isTrial=true",IF(I131="Arena",", isArena=true", IF(I131="Monster",", isMonster=true",""))) &amp; IF(L131="true", CONCATENATE(", multiTrialSet=true"), ""),"")</f>
        <v/>
      </c>
      <c r="AB131" s="7" t="str">
        <f t="shared" ref="AB131:AB194" si="7">IF(C131&lt;&gt;"",CONCATENATE(" --",C131," / ",B131),"")</f>
        <v xml:space="preserve"> --Hunding's Rage / Hundings Zorn</v>
      </c>
      <c r="AC131" s="7" t="str">
        <f t="shared" ref="AC131:AC194" si="8">IF(A131&lt;&gt;"",IF(VALUE(P131)&gt;0,CONCATENATE("[",A131,"] = true,        --",C131, " / ", B131), ""),"")</f>
        <v>[80] = true,        --Hunding's Rage / Hundings Zorn</v>
      </c>
    </row>
    <row r="132" spans="1:29" x14ac:dyDescent="0.25">
      <c r="A132" s="17">
        <v>216</v>
      </c>
      <c r="B132" t="s">
        <v>1906</v>
      </c>
      <c r="C132" t="s">
        <v>1908</v>
      </c>
      <c r="D132" t="s">
        <v>1907</v>
      </c>
      <c r="I132" t="s">
        <v>2478</v>
      </c>
      <c r="K132" t="s">
        <v>102</v>
      </c>
      <c r="L132" t="s">
        <v>102</v>
      </c>
      <c r="M132">
        <v>-1</v>
      </c>
      <c r="N132">
        <v>-1</v>
      </c>
      <c r="O132">
        <v>-1</v>
      </c>
      <c r="P132">
        <v>0</v>
      </c>
      <c r="Q132" s="3">
        <f>IF(R132&lt;&gt;"",VLOOKUP(R132,'ESO zone constants'!$E$3:$J$1002,6,FALSE),"")</f>
        <v>677</v>
      </c>
      <c r="R132" s="3" t="s">
        <v>500</v>
      </c>
      <c r="S132" s="3">
        <v>0</v>
      </c>
      <c r="T132" t="str">
        <f>VLOOKUP(S132,'LibSets constants'!$A$2:$B$16,2,FALSE)</f>
        <v>Included in base game</v>
      </c>
      <c r="U132" s="3" t="str">
        <f>IF(V132&lt;&gt;"",VLOOKUP(V132,'ESO zone constants'!$E$3:$J$1002,6,FALSE),"")</f>
        <v/>
      </c>
      <c r="W132" s="3" t="str">
        <f>IF(X132&lt;&gt;"",VLOOKUP(X132,'ESO zone constants'!$E$3:$J$1002,6,FALSE),"")</f>
        <v/>
      </c>
      <c r="Y132" s="7" t="str">
        <f t="shared" si="6"/>
        <v>[216] = {wayshrines={-1,-1,-1,}, dlcId=0</v>
      </c>
      <c r="Z132" s="7" t="str">
        <f>IF(A132&lt;&gt;"",IF(Q132&lt;&gt;"",CONCATENATE(", zoneIds={",Q132),"")&amp;IF(U132&lt;&gt;"",CONCATENATE(",",U132),"")&amp;IF(W132&lt;&gt;"",CONCATENATE(",",W132),"")&amp;IF(Q132&lt;&gt;"",CONCATENATE("}",""),"")&amp;IF(OR(K132="true",K132="false",K132&lt;&gt;""), CONCATENATE(", veteran=", K132), ""),"")</f>
        <v>, zoneIds={677}, veteran=false</v>
      </c>
      <c r="AA132" s="7" t="str">
        <f>IF(A132&lt;&gt;"",IF(I132="Trial",", isTrial=true",IF(I132="Arena",", isArena=true", IF(I132="Monster",", isMonster=true",""))) &amp; IF(L132="true", CONCATENATE(", multiTrialSet=true"), ""),"")</f>
        <v>, isArena=true</v>
      </c>
      <c r="AB132" s="7" t="str">
        <f t="shared" si="7"/>
        <v xml:space="preserve"> --Hunt Leader / Jagdleiter</v>
      </c>
      <c r="AC132" s="7" t="str">
        <f t="shared" si="8"/>
        <v/>
      </c>
    </row>
    <row r="133" spans="1:29" x14ac:dyDescent="0.25">
      <c r="A133" s="17">
        <v>274</v>
      </c>
      <c r="B133" t="s">
        <v>2026</v>
      </c>
      <c r="C133" t="s">
        <v>7</v>
      </c>
      <c r="D133" t="s">
        <v>2027</v>
      </c>
      <c r="I133" t="str">
        <f t="array" ref="I133">IF(VALUE(P133)&gt;0,"Crafted",IF(OR(EXACT(A133,'LibSets constants'!$G$2:$G$99)),"Monster",IF(OR(EXACT(A133,'LibSets constants'!$I$2:$I$99)),"Trial",IF(OR(EXACT(A133,'LibSets constants'!$K$2:$K$99)),"Arena",IF(OR(EXACT(A133,'LibSets constants'!$M$2:$M$99)),"Overland","")))))</f>
        <v>Monster</v>
      </c>
      <c r="J133">
        <v>1</v>
      </c>
      <c r="K133" t="s">
        <v>2475</v>
      </c>
      <c r="L133" t="s">
        <v>102</v>
      </c>
      <c r="M133">
        <v>-1</v>
      </c>
      <c r="N133">
        <v>-1</v>
      </c>
      <c r="O133">
        <v>-1</v>
      </c>
      <c r="P133">
        <v>0</v>
      </c>
      <c r="Q133" s="3" t="str">
        <f>IF(R133&lt;&gt;"",VLOOKUP(R133,'ESO zone constants'!$E$3:$J$1002,6,FALSE),"")</f>
        <v/>
      </c>
      <c r="S133" s="3">
        <v>0</v>
      </c>
      <c r="T133" t="str">
        <f>VLOOKUP(S133,'LibSets constants'!$A$2:$B$16,2,FALSE)</f>
        <v>Included in base game</v>
      </c>
      <c r="U133" s="3" t="str">
        <f>IF(V133&lt;&gt;"",VLOOKUP(V133,'ESO zone constants'!$E$3:$J$1002,6,FALSE),"")</f>
        <v/>
      </c>
      <c r="W133" s="3" t="str">
        <f>IF(X133&lt;&gt;"",VLOOKUP(X133,'ESO zone constants'!$E$3:$J$1002,6,FALSE),"")</f>
        <v/>
      </c>
      <c r="Y133" s="7" t="str">
        <f t="shared" si="6"/>
        <v>[274] = {wayshrines={-1,-1,-1,}, dlcId=0</v>
      </c>
      <c r="Z133" s="7" t="str">
        <f>IF(A133&lt;&gt;"",IF(Q133&lt;&gt;"",CONCATENATE(", zoneIds={",Q133),"")&amp;IF(U133&lt;&gt;"",CONCATENATE(",",U133),"")&amp;IF(W133&lt;&gt;"",CONCATENATE(",",W133),"")&amp;IF(Q133&lt;&gt;"",CONCATENATE("}",""),"")&amp;IF(OR(K133="true",K133="false",K133&lt;&gt;""), CONCATENATE(", veteran=", K133), ""),"")</f>
        <v>, veteran={EQUIP_TYPE_HEAD=true, EQUIP_TYPE_SHOULDERS=false}</v>
      </c>
      <c r="AA133" s="7" t="str">
        <f>IF(A133&lt;&gt;"",IF(I133="Trial",", isTrial=true",IF(I133="Arena",", isArena=true", IF(I133="Monster",", isMonster=true",""))) &amp; IF(L133="true", CONCATENATE(", multiTrialSet=true"), ""),"")</f>
        <v>, isMonster=true</v>
      </c>
      <c r="AB133" s="7" t="str">
        <f t="shared" si="7"/>
        <v xml:space="preserve"> --Iceheart / Eisherz</v>
      </c>
      <c r="AC133" s="7" t="str">
        <f t="shared" si="8"/>
        <v/>
      </c>
    </row>
    <row r="134" spans="1:29" x14ac:dyDescent="0.25">
      <c r="A134" s="17">
        <v>431</v>
      </c>
      <c r="B134" t="s">
        <v>2443</v>
      </c>
      <c r="C134" t="s">
        <v>2445</v>
      </c>
      <c r="D134" t="s">
        <v>2444</v>
      </c>
      <c r="I134" t="s">
        <v>2571</v>
      </c>
      <c r="K134" t="s">
        <v>102</v>
      </c>
      <c r="L134" t="s">
        <v>102</v>
      </c>
      <c r="M134">
        <v>-1</v>
      </c>
      <c r="N134">
        <v>-1</v>
      </c>
      <c r="O134">
        <v>-1</v>
      </c>
      <c r="P134">
        <v>0</v>
      </c>
      <c r="Q134" s="3">
        <f>IF(R134&lt;&gt;"",VLOOKUP(R134,'ESO zone constants'!$E$3:$J$1002,6,FALSE),"")</f>
        <v>1080</v>
      </c>
      <c r="R134" s="3" t="s">
        <v>64</v>
      </c>
      <c r="S134" s="3">
        <v>0</v>
      </c>
      <c r="T134" t="str">
        <f>VLOOKUP(S134,'LibSets constants'!$A$2:$B$16,2,FALSE)</f>
        <v>Included in base game</v>
      </c>
      <c r="U134" s="3" t="str">
        <f>IF(V134&lt;&gt;"",VLOOKUP(V134,'ESO zone constants'!$E$3:$J$1002,6,FALSE),"")</f>
        <v/>
      </c>
      <c r="W134" s="3" t="str">
        <f>IF(X134&lt;&gt;"",VLOOKUP(X134,'ESO zone constants'!$E$3:$J$1002,6,FALSE),"")</f>
        <v/>
      </c>
      <c r="Y134" s="7" t="str">
        <f t="shared" si="6"/>
        <v>[431] = {wayshrines={-1,-1,-1,}, dlcId=0</v>
      </c>
      <c r="Z134" s="7" t="str">
        <f>IF(A134&lt;&gt;"",IF(Q134&lt;&gt;"",CONCATENATE(", zoneIds={",Q134),"")&amp;IF(U134&lt;&gt;"",CONCATENATE(",",U134),"")&amp;IF(W134&lt;&gt;"",CONCATENATE(",",W134),"")&amp;IF(Q134&lt;&gt;"",CONCATENATE("}",""),"")&amp;IF(OR(K134="true",K134="false",K134&lt;&gt;""), CONCATENATE(", veteran=", K134), ""),"")</f>
        <v>, zoneIds={1080}, veteran=false</v>
      </c>
      <c r="AA134" s="7" t="str">
        <f>IF(A134&lt;&gt;"",IF(I134="Trial",", isTrial=true",IF(I134="Arena",", isArena=true", IF(I134="Monster",", isMonster=true",""))) &amp; IF(L134="true", CONCATENATE(", multiTrialSet=true"), ""),"")</f>
        <v/>
      </c>
      <c r="AB134" s="7" t="str">
        <f t="shared" si="7"/>
        <v xml:space="preserve"> --Icy Conjuror / Eisiger Anrufer</v>
      </c>
      <c r="AC134" s="7" t="str">
        <f t="shared" si="8"/>
        <v/>
      </c>
    </row>
    <row r="135" spans="1:29" x14ac:dyDescent="0.25">
      <c r="A135" s="17">
        <v>273</v>
      </c>
      <c r="B135" t="s">
        <v>8</v>
      </c>
      <c r="C135" t="s">
        <v>8</v>
      </c>
      <c r="D135" t="s">
        <v>8</v>
      </c>
      <c r="I135" t="str">
        <f t="array" ref="I135">IF(VALUE(P135)&gt;0,"Crafted",IF(OR(EXACT(A135,'LibSets constants'!$G$2:$G$99)),"Monster",IF(OR(EXACT(A135,'LibSets constants'!$I$2:$I$99)),"Trial",IF(OR(EXACT(A135,'LibSets constants'!$K$2:$K$99)),"Arena",IF(OR(EXACT(A135,'LibSets constants'!$M$2:$M$99)),"Overland","")))))</f>
        <v>Monster</v>
      </c>
      <c r="J135">
        <v>1</v>
      </c>
      <c r="K135" t="s">
        <v>2475</v>
      </c>
      <c r="L135" t="s">
        <v>102</v>
      </c>
      <c r="M135">
        <v>-1</v>
      </c>
      <c r="N135">
        <v>-1</v>
      </c>
      <c r="O135">
        <v>-1</v>
      </c>
      <c r="P135">
        <v>0</v>
      </c>
      <c r="Q135" s="3" t="str">
        <f>IF(R135&lt;&gt;"",VLOOKUP(R135,'ESO zone constants'!$E$3:$J$1002,6,FALSE),"")</f>
        <v/>
      </c>
      <c r="S135" s="3">
        <v>0</v>
      </c>
      <c r="T135" t="str">
        <f>VLOOKUP(S135,'LibSets constants'!$A$2:$B$16,2,FALSE)</f>
        <v>Included in base game</v>
      </c>
      <c r="U135" s="3" t="str">
        <f>IF(V135&lt;&gt;"",VLOOKUP(V135,'ESO zone constants'!$E$3:$J$1002,6,FALSE),"")</f>
        <v/>
      </c>
      <c r="W135" s="3" t="str">
        <f>IF(X135&lt;&gt;"",VLOOKUP(X135,'ESO zone constants'!$E$3:$J$1002,6,FALSE),"")</f>
        <v/>
      </c>
      <c r="Y135" s="7" t="str">
        <f t="shared" si="6"/>
        <v>[273] = {wayshrines={-1,-1,-1,}, dlcId=0</v>
      </c>
      <c r="Z135" s="7" t="str">
        <f>IF(A135&lt;&gt;"",IF(Q135&lt;&gt;"",CONCATENATE(", zoneIds={",Q135),"")&amp;IF(U135&lt;&gt;"",CONCATENATE(",",U135),"")&amp;IF(W135&lt;&gt;"",CONCATENATE(",",W135),"")&amp;IF(Q135&lt;&gt;"",CONCATENATE("}",""),"")&amp;IF(OR(K135="true",K135="false",K135&lt;&gt;""), CONCATENATE(", veteran=", K135), ""),"")</f>
        <v>, veteran={EQUIP_TYPE_HEAD=true, EQUIP_TYPE_SHOULDERS=false}</v>
      </c>
      <c r="AA135" s="7" t="str">
        <f>IF(A135&lt;&gt;"",IF(I135="Trial",", isTrial=true",IF(I135="Arena",", isArena=true", IF(I135="Monster",", isMonster=true",""))) &amp; IF(L135="true", CONCATENATE(", multiTrialSet=true"), ""),"")</f>
        <v>, isMonster=true</v>
      </c>
      <c r="AB135" s="7" t="str">
        <f t="shared" si="7"/>
        <v xml:space="preserve"> --Ilambris / Ilambris</v>
      </c>
      <c r="AC135" s="7" t="str">
        <f t="shared" si="8"/>
        <v/>
      </c>
    </row>
    <row r="136" spans="1:29" x14ac:dyDescent="0.25">
      <c r="A136" s="17">
        <v>136</v>
      </c>
      <c r="B136" t="s">
        <v>1729</v>
      </c>
      <c r="C136" t="s">
        <v>1731</v>
      </c>
      <c r="D136" t="s">
        <v>1730</v>
      </c>
      <c r="I136" t="str">
        <f t="array" ref="I136">IF(VALUE(P136)&gt;0,"Crafted",IF(OR(EXACT(A136,'LibSets constants'!$G$2:$G$99)),"Monster",IF(OR(EXACT(A136,'LibSets constants'!$I$2:$I$99)),"Trial",IF(OR(EXACT(A136,'LibSets constants'!$K$2:$K$99)),"Arena",IF(OR(EXACT(A136,'LibSets constants'!$M$2:$M$99)),"Overland","")))))</f>
        <v/>
      </c>
      <c r="K136" t="s">
        <v>102</v>
      </c>
      <c r="L136" t="s">
        <v>102</v>
      </c>
      <c r="M136">
        <v>-1</v>
      </c>
      <c r="N136">
        <v>-1</v>
      </c>
      <c r="O136">
        <v>-1</v>
      </c>
      <c r="P136">
        <v>0</v>
      </c>
      <c r="Q136" s="3" t="str">
        <f>IF(R136&lt;&gt;"",VLOOKUP(R136,'ESO zone constants'!$E$3:$J$1002,6,FALSE),"")</f>
        <v/>
      </c>
      <c r="S136" s="3">
        <v>0</v>
      </c>
      <c r="T136" t="str">
        <f>VLOOKUP(S136,'LibSets constants'!$A$2:$B$16,2,FALSE)</f>
        <v>Included in base game</v>
      </c>
      <c r="U136" s="3" t="str">
        <f>IF(V136&lt;&gt;"",VLOOKUP(V136,'ESO zone constants'!$E$3:$J$1002,6,FALSE),"")</f>
        <v/>
      </c>
      <c r="W136" s="3" t="str">
        <f>IF(X136&lt;&gt;"",VLOOKUP(X136,'ESO zone constants'!$E$3:$J$1002,6,FALSE),"")</f>
        <v/>
      </c>
      <c r="Y136" s="7" t="str">
        <f t="shared" si="6"/>
        <v>[136] = {wayshrines={-1,-1,-1,}, dlcId=0</v>
      </c>
      <c r="Z136" s="7" t="str">
        <f>IF(A136&lt;&gt;"",IF(Q136&lt;&gt;"",CONCATENATE(", zoneIds={",Q136),"")&amp;IF(U136&lt;&gt;"",CONCATENATE(",",U136),"")&amp;IF(W136&lt;&gt;"",CONCATENATE(",",W136),"")&amp;IF(Q136&lt;&gt;"",CONCATENATE("}",""),"")&amp;IF(OR(K136="true",K136="false",K136&lt;&gt;""), CONCATENATE(", veteran=", K136), ""),"")</f>
        <v>, veteran=false</v>
      </c>
      <c r="AA136" s="7" t="str">
        <f>IF(A136&lt;&gt;"",IF(I136="Trial",", isTrial=true",IF(I136="Arena",", isArena=true", IF(I136="Monster",", isMonster=true",""))) &amp; IF(L136="true", CONCATENATE(", multiTrialSet=true"), ""),"")</f>
        <v/>
      </c>
      <c r="AB136" s="7" t="str">
        <f t="shared" si="7"/>
        <v xml:space="preserve"> --Immortal Warrior / Unsterblicher Krieger</v>
      </c>
      <c r="AC136" s="7" t="str">
        <f t="shared" si="8"/>
        <v/>
      </c>
    </row>
    <row r="137" spans="1:29" x14ac:dyDescent="0.25">
      <c r="A137" s="17">
        <v>253</v>
      </c>
      <c r="B137" t="s">
        <v>1988</v>
      </c>
      <c r="C137" t="s">
        <v>1990</v>
      </c>
      <c r="D137" t="s">
        <v>1989</v>
      </c>
      <c r="I137" t="str">
        <f t="array" ref="I137">IF(VALUE(P137)&gt;0,"Crafted",IF(OR(EXACT(A137,'LibSets constants'!$G$2:$G$99)),"Monster",IF(OR(EXACT(A137,'LibSets constants'!$I$2:$I$99)),"Trial",IF(OR(EXACT(A137,'LibSets constants'!$K$2:$K$99)),"Arena",IF(OR(EXACT(A137,'LibSets constants'!$M$2:$M$99)),"Overland","")))))</f>
        <v>Overland</v>
      </c>
      <c r="K137" t="s">
        <v>102</v>
      </c>
      <c r="L137" t="s">
        <v>102</v>
      </c>
      <c r="M137">
        <v>-1</v>
      </c>
      <c r="N137">
        <v>-1</v>
      </c>
      <c r="O137">
        <v>-1</v>
      </c>
      <c r="P137">
        <v>0</v>
      </c>
      <c r="Q137" s="3" t="str">
        <f>IF(R137&lt;&gt;"",VLOOKUP(R137,'ESO zone constants'!$E$3:$J$1002,6,FALSE),"")</f>
        <v/>
      </c>
      <c r="S137" s="3">
        <v>0</v>
      </c>
      <c r="T137" t="str">
        <f>VLOOKUP(S137,'LibSets constants'!$A$2:$B$16,2,FALSE)</f>
        <v>Included in base game</v>
      </c>
      <c r="U137" s="3" t="str">
        <f>IF(V137&lt;&gt;"",VLOOKUP(V137,'ESO zone constants'!$E$3:$J$1002,6,FALSE),"")</f>
        <v/>
      </c>
      <c r="W137" s="3" t="str">
        <f>IF(X137&lt;&gt;"",VLOOKUP(X137,'ESO zone constants'!$E$3:$J$1002,6,FALSE),"")</f>
        <v/>
      </c>
      <c r="Y137" s="7" t="str">
        <f t="shared" si="6"/>
        <v>[253] = {wayshrines={-1,-1,-1,}, dlcId=0</v>
      </c>
      <c r="Z137" s="7" t="str">
        <f>IF(A137&lt;&gt;"",IF(Q137&lt;&gt;"",CONCATENATE(", zoneIds={",Q137),"")&amp;IF(U137&lt;&gt;"",CONCATENATE(",",U137),"")&amp;IF(W137&lt;&gt;"",CONCATENATE(",",W137),"")&amp;IF(Q137&lt;&gt;"",CONCATENATE("}",""),"")&amp;IF(OR(K137="true",K137="false",K137&lt;&gt;""), CONCATENATE(", veteran=", K137), ""),"")</f>
        <v>, veteran=false</v>
      </c>
      <c r="AA137" s="7" t="str">
        <f>IF(A137&lt;&gt;"",IF(I137="Trial",", isTrial=true",IF(I137="Arena",", isArena=true", IF(I137="Monster",", isMonster=true",""))) &amp; IF(L137="true", CONCATENATE(", multiTrialSet=true"), ""),"")</f>
        <v/>
      </c>
      <c r="AB137" s="7" t="str">
        <f t="shared" si="7"/>
        <v xml:space="preserve"> --Imperial Physique / Kaiserliche Physis</v>
      </c>
      <c r="AC137" s="7" t="str">
        <f t="shared" si="8"/>
        <v/>
      </c>
    </row>
    <row r="138" spans="1:29" x14ac:dyDescent="0.25">
      <c r="A138" s="17">
        <v>334</v>
      </c>
      <c r="B138" t="s">
        <v>2187</v>
      </c>
      <c r="C138" t="s">
        <v>2189</v>
      </c>
      <c r="D138" t="s">
        <v>2188</v>
      </c>
      <c r="I138" t="str">
        <f t="array" ref="I138">IF(VALUE(P138)&gt;0,"Crafted",IF(OR(EXACT(A138,'LibSets constants'!$G$2:$G$99)),"Monster",IF(OR(EXACT(A138,'LibSets constants'!$I$2:$I$99)),"Trial",IF(OR(EXACT(A138,'LibSets constants'!$K$2:$K$99)),"Arena",IF(OR(EXACT(A138,'LibSets constants'!$M$2:$M$99)),"Overland","")))))</f>
        <v/>
      </c>
      <c r="K138" t="s">
        <v>102</v>
      </c>
      <c r="L138" t="s">
        <v>102</v>
      </c>
      <c r="M138">
        <v>-1</v>
      </c>
      <c r="N138">
        <v>-1</v>
      </c>
      <c r="O138">
        <v>-1</v>
      </c>
      <c r="P138">
        <v>0</v>
      </c>
      <c r="Q138" s="3" t="str">
        <f>IF(R138&lt;&gt;"",VLOOKUP(R138,'ESO zone constants'!$E$3:$J$1002,6,FALSE),"")</f>
        <v/>
      </c>
      <c r="S138" s="3">
        <v>0</v>
      </c>
      <c r="T138" t="str">
        <f>VLOOKUP(S138,'LibSets constants'!$A$2:$B$16,2,FALSE)</f>
        <v>Included in base game</v>
      </c>
      <c r="U138" s="3" t="str">
        <f>IF(V138&lt;&gt;"",VLOOKUP(V138,'ESO zone constants'!$E$3:$J$1002,6,FALSE),"")</f>
        <v/>
      </c>
      <c r="W138" s="3" t="str">
        <f>IF(X138&lt;&gt;"",VLOOKUP(X138,'ESO zone constants'!$E$3:$J$1002,6,FALSE),"")</f>
        <v/>
      </c>
      <c r="Y138" s="7" t="str">
        <f t="shared" si="6"/>
        <v>[334] = {wayshrines={-1,-1,-1,}, dlcId=0</v>
      </c>
      <c r="Z138" s="7" t="str">
        <f>IF(A138&lt;&gt;"",IF(Q138&lt;&gt;"",CONCATENATE(", zoneIds={",Q138),"")&amp;IF(U138&lt;&gt;"",CONCATENATE(",",U138),"")&amp;IF(W138&lt;&gt;"",CONCATENATE(",",W138),"")&amp;IF(Q138&lt;&gt;"",CONCATENATE("}",""),"")&amp;IF(OR(K138="true",K138="false",K138&lt;&gt;""), CONCATENATE(", veteran=", K138), ""),"")</f>
        <v>, veteran=false</v>
      </c>
      <c r="AA138" s="7" t="str">
        <f>IF(A138&lt;&gt;"",IF(I138="Trial",", isTrial=true",IF(I138="Arena",", isArena=true", IF(I138="Monster",", isMonster=true",""))) &amp; IF(L138="true", CONCATENATE(", multiTrialSet=true"), ""),"")</f>
        <v/>
      </c>
      <c r="AB138" s="7" t="str">
        <f t="shared" si="7"/>
        <v xml:space="preserve"> --Impregnable Armor / Unüberwindliche Rüstung</v>
      </c>
      <c r="AC138" s="7" t="str">
        <f t="shared" si="8"/>
        <v/>
      </c>
    </row>
    <row r="139" spans="1:29" x14ac:dyDescent="0.25">
      <c r="A139" s="17">
        <v>417</v>
      </c>
      <c r="B139" t="s">
        <v>2401</v>
      </c>
      <c r="C139" t="s">
        <v>2403</v>
      </c>
      <c r="D139" t="s">
        <v>2402</v>
      </c>
      <c r="I139" t="str">
        <f t="array" ref="I139">IF(VALUE(P139)&gt;0,"Crafted",IF(OR(EXACT(A139,'LibSets constants'!$G$2:$G$99)),"Monster",IF(OR(EXACT(A139,'LibSets constants'!$I$2:$I$99)),"Trial",IF(OR(EXACT(A139,'LibSets constants'!$K$2:$K$99)),"Arena",IF(OR(EXACT(A139,'LibSets constants'!$M$2:$M$99)),"Overland","")))))</f>
        <v/>
      </c>
      <c r="K139" t="s">
        <v>102</v>
      </c>
      <c r="L139" t="s">
        <v>102</v>
      </c>
      <c r="M139">
        <v>-1</v>
      </c>
      <c r="N139">
        <v>-1</v>
      </c>
      <c r="O139">
        <v>-1</v>
      </c>
      <c r="P139">
        <v>0</v>
      </c>
      <c r="Q139" s="3" t="str">
        <f>IF(R139&lt;&gt;"",VLOOKUP(R139,'ESO zone constants'!$E$3:$J$1002,6,FALSE),"")</f>
        <v/>
      </c>
      <c r="S139" s="3">
        <v>0</v>
      </c>
      <c r="T139" t="str">
        <f>VLOOKUP(S139,'LibSets constants'!$A$2:$B$16,2,FALSE)</f>
        <v>Included in base game</v>
      </c>
      <c r="U139" s="3" t="str">
        <f>IF(V139&lt;&gt;"",VLOOKUP(V139,'ESO zone constants'!$E$3:$J$1002,6,FALSE),"")</f>
        <v/>
      </c>
      <c r="W139" s="3" t="str">
        <f>IF(X139&lt;&gt;"",VLOOKUP(X139,'ESO zone constants'!$E$3:$J$1002,6,FALSE),"")</f>
        <v/>
      </c>
      <c r="Y139" s="7" t="str">
        <f t="shared" si="6"/>
        <v>[417] = {wayshrines={-1,-1,-1,}, dlcId=0</v>
      </c>
      <c r="Z139" s="7" t="str">
        <f>IF(A139&lt;&gt;"",IF(Q139&lt;&gt;"",CONCATENATE(", zoneIds={",Q139),"")&amp;IF(U139&lt;&gt;"",CONCATENATE(",",U139),"")&amp;IF(W139&lt;&gt;"",CONCATENATE(",",W139),"")&amp;IF(Q139&lt;&gt;"",CONCATENATE("}",""),"")&amp;IF(OR(K139="true",K139="false",K139&lt;&gt;""), CONCATENATE(", veteran=", K139), ""),"")</f>
        <v>, veteran=false</v>
      </c>
      <c r="AA139" s="7" t="str">
        <f>IF(A139&lt;&gt;"",IF(I139="Trial",", isTrial=true",IF(I139="Arena",", isArena=true", IF(I139="Monster",", isMonster=true",""))) &amp; IF(L139="true", CONCATENATE(", multiTrialSet=true"), ""),"")</f>
        <v/>
      </c>
      <c r="AB139" s="7" t="str">
        <f t="shared" si="7"/>
        <v xml:space="preserve"> --Indomitable Fury / Unbeugsamer Zorn</v>
      </c>
      <c r="AC139" s="7" t="str">
        <f t="shared" si="8"/>
        <v/>
      </c>
    </row>
    <row r="140" spans="1:29" x14ac:dyDescent="0.25">
      <c r="A140" s="17">
        <v>172</v>
      </c>
      <c r="B140" t="s">
        <v>1807</v>
      </c>
      <c r="C140" t="s">
        <v>1809</v>
      </c>
      <c r="D140" t="s">
        <v>1808</v>
      </c>
      <c r="I140" t="str">
        <f t="array" ref="I140">IF(VALUE(P140)&gt;0,"Crafted",IF(OR(EXACT(A140,'LibSets constants'!$G$2:$G$99)),"Monster",IF(OR(EXACT(A140,'LibSets constants'!$I$2:$I$99)),"Trial",IF(OR(EXACT(A140,'LibSets constants'!$K$2:$K$99)),"Arena",IF(OR(EXACT(A140,'LibSets constants'!$M$2:$M$99)),"Overland","")))))</f>
        <v/>
      </c>
      <c r="K140" t="s">
        <v>102</v>
      </c>
      <c r="L140" t="s">
        <v>102</v>
      </c>
      <c r="M140">
        <v>-1</v>
      </c>
      <c r="N140">
        <v>-1</v>
      </c>
      <c r="O140">
        <v>-1</v>
      </c>
      <c r="P140">
        <v>0</v>
      </c>
      <c r="Q140" s="3">
        <f>IF(R140&lt;&gt;"",VLOOKUP(R140,'ESO zone constants'!$E$3:$J$1002,6,FALSE),"")</f>
        <v>843</v>
      </c>
      <c r="R140" s="3" t="s">
        <v>53</v>
      </c>
      <c r="S140" s="3">
        <v>0</v>
      </c>
      <c r="T140" t="str">
        <f>VLOOKUP(S140,'LibSets constants'!$A$2:$B$16,2,FALSE)</f>
        <v>Included in base game</v>
      </c>
      <c r="U140" s="3" t="str">
        <f>IF(V140&lt;&gt;"",VLOOKUP(V140,'ESO zone constants'!$E$3:$J$1002,6,FALSE),"")</f>
        <v/>
      </c>
      <c r="W140" s="3" t="str">
        <f>IF(X140&lt;&gt;"",VLOOKUP(X140,'ESO zone constants'!$E$3:$J$1002,6,FALSE),"")</f>
        <v/>
      </c>
      <c r="Y140" s="7" t="str">
        <f t="shared" si="6"/>
        <v>[172] = {wayshrines={-1,-1,-1,}, dlcId=0</v>
      </c>
      <c r="Z140" s="7" t="str">
        <f>IF(A140&lt;&gt;"",IF(Q140&lt;&gt;"",CONCATENATE(", zoneIds={",Q140),"")&amp;IF(U140&lt;&gt;"",CONCATENATE(",",U140),"")&amp;IF(W140&lt;&gt;"",CONCATENATE(",",W140),"")&amp;IF(Q140&lt;&gt;"",CONCATENATE("}",""),"")&amp;IF(OR(K140="true",K140="false",K140&lt;&gt;""), CONCATENATE(", veteran=", K140), ""),"")</f>
        <v>, zoneIds={843}, veteran=false</v>
      </c>
      <c r="AA140" s="7" t="str">
        <f>IF(A140&lt;&gt;"",IF(I140="Trial",", isTrial=true",IF(I140="Arena",", isArena=true", IF(I140="Monster",", isMonster=true",""))) &amp; IF(L140="true", CONCATENATE(", multiTrialSet=true"), ""),"")</f>
        <v/>
      </c>
      <c r="AB140" s="7" t="str">
        <f t="shared" si="7"/>
        <v xml:space="preserve"> --Infallible Mage / Unfehlbare Magierin</v>
      </c>
      <c r="AC140" s="7" t="str">
        <f t="shared" si="8"/>
        <v/>
      </c>
    </row>
    <row r="141" spans="1:29" x14ac:dyDescent="0.25">
      <c r="A141" s="17">
        <v>272</v>
      </c>
      <c r="B141" t="s">
        <v>2024</v>
      </c>
      <c r="C141" t="s">
        <v>9</v>
      </c>
      <c r="D141" t="s">
        <v>2025</v>
      </c>
      <c r="I141" t="str">
        <f t="array" ref="I141">IF(VALUE(P141)&gt;0,"Crafted",IF(OR(EXACT(A141,'LibSets constants'!$G$2:$G$99)),"Monster",IF(OR(EXACT(A141,'LibSets constants'!$I$2:$I$99)),"Trial",IF(OR(EXACT(A141,'LibSets constants'!$K$2:$K$99)),"Arena",IF(OR(EXACT(A141,'LibSets constants'!$M$2:$M$99)),"Overland","")))))</f>
        <v>Monster</v>
      </c>
      <c r="J141">
        <v>1</v>
      </c>
      <c r="K141" t="s">
        <v>2475</v>
      </c>
      <c r="L141" t="s">
        <v>102</v>
      </c>
      <c r="M141">
        <v>-1</v>
      </c>
      <c r="N141">
        <v>-1</v>
      </c>
      <c r="O141">
        <v>-1</v>
      </c>
      <c r="P141">
        <v>0</v>
      </c>
      <c r="Q141" s="3" t="str">
        <f>IF(R141&lt;&gt;"",VLOOKUP(R141,'ESO zone constants'!$E$3:$J$1002,6,FALSE),"")</f>
        <v/>
      </c>
      <c r="S141" s="3">
        <v>0</v>
      </c>
      <c r="T141" t="str">
        <f>VLOOKUP(S141,'LibSets constants'!$A$2:$B$16,2,FALSE)</f>
        <v>Included in base game</v>
      </c>
      <c r="U141" s="3" t="str">
        <f>IF(V141&lt;&gt;"",VLOOKUP(V141,'ESO zone constants'!$E$3:$J$1002,6,FALSE),"")</f>
        <v/>
      </c>
      <c r="W141" s="3" t="str">
        <f>IF(X141&lt;&gt;"",VLOOKUP(X141,'ESO zone constants'!$E$3:$J$1002,6,FALSE),"")</f>
        <v/>
      </c>
      <c r="Y141" s="7" t="str">
        <f t="shared" si="6"/>
        <v>[272] = {wayshrines={-1,-1,-1,}, dlcId=0</v>
      </c>
      <c r="Z141" s="7" t="str">
        <f>IF(A141&lt;&gt;"",IF(Q141&lt;&gt;"",CONCATENATE(", zoneIds={",Q141),"")&amp;IF(U141&lt;&gt;"",CONCATENATE(",",U141),"")&amp;IF(W141&lt;&gt;"",CONCATENATE(",",W141),"")&amp;IF(Q141&lt;&gt;"",CONCATENATE("}",""),"")&amp;IF(OR(K141="true",K141="false",K141&lt;&gt;""), CONCATENATE(", veteran=", K141), ""),"")</f>
        <v>, veteran={EQUIP_TYPE_HEAD=true, EQUIP_TYPE_SHOULDERS=false}</v>
      </c>
      <c r="AA141" s="7" t="str">
        <f>IF(A141&lt;&gt;"",IF(I141="Trial",", isTrial=true",IF(I141="Arena",", isArena=true", IF(I141="Monster",", isMonster=true",""))) &amp; IF(L141="true", CONCATENATE(", multiTrialSet=true"), ""),"")</f>
        <v>, isMonster=true</v>
      </c>
      <c r="AB141" s="7" t="str">
        <f t="shared" si="7"/>
        <v xml:space="preserve"> --Infernal Guardian / Infernaler Wächter</v>
      </c>
      <c r="AC141" s="7" t="str">
        <f t="shared" si="8"/>
        <v/>
      </c>
    </row>
    <row r="142" spans="1:29" x14ac:dyDescent="0.25">
      <c r="A142" s="6">
        <v>351</v>
      </c>
      <c r="B142" t="s">
        <v>2228</v>
      </c>
      <c r="C142" t="s">
        <v>2230</v>
      </c>
      <c r="D142" t="s">
        <v>2229</v>
      </c>
      <c r="I142" t="str">
        <f t="array" ref="I142">IF(VALUE(P142)&gt;0,"Crafted",IF(OR(EXACT(A142,'LibSets constants'!$G$2:$G$99)),"Monster",IF(OR(EXACT(A142,'LibSets constants'!$I$2:$I$99)),"Trial",IF(OR(EXACT(A142,'LibSets constants'!$K$2:$K$99)),"Arena",IF(OR(EXACT(A142,'LibSets constants'!$M$2:$M$99)),"Overland","")))))</f>
        <v>Crafted</v>
      </c>
      <c r="K142" t="s">
        <v>102</v>
      </c>
      <c r="L142" t="s">
        <v>102</v>
      </c>
      <c r="M142">
        <v>339</v>
      </c>
      <c r="N142">
        <v>339</v>
      </c>
      <c r="O142">
        <v>339</v>
      </c>
      <c r="P142">
        <v>6</v>
      </c>
      <c r="Q142" s="3" t="str">
        <f>IF(R142&lt;&gt;"",VLOOKUP(R142,'ESO zone constants'!$E$3:$J$1002,6,FALSE),"")</f>
        <v/>
      </c>
      <c r="S142" s="3">
        <v>8</v>
      </c>
      <c r="T142" t="str">
        <f>VLOOKUP(S142,'LibSets constants'!$A$2:$B$16,2,FALSE)</f>
        <v>Clockwork City</v>
      </c>
      <c r="U142" s="3" t="str">
        <f>IF(V142&lt;&gt;"",VLOOKUP(V142,'ESO zone constants'!$E$3:$J$1002,6,FALSE),"")</f>
        <v/>
      </c>
      <c r="W142" s="3" t="str">
        <f>IF(X142&lt;&gt;"",VLOOKUP(X142,'ESO zone constants'!$E$3:$J$1002,6,FALSE),"")</f>
        <v/>
      </c>
      <c r="Y142" s="7" t="str">
        <f t="shared" si="6"/>
        <v>[351] = {wayshrines={339,339,339,}, traitsNeeded=6, dlcId=8</v>
      </c>
      <c r="Z142" s="7" t="str">
        <f>IF(A142&lt;&gt;"",IF(Q142&lt;&gt;"",CONCATENATE(", zoneIds={",Q142),"")&amp;IF(U142&lt;&gt;"",CONCATENATE(",",U142),"")&amp;IF(W142&lt;&gt;"",CONCATENATE(",",W142),"")&amp;IF(Q142&lt;&gt;"",CONCATENATE("}",""),"")&amp;IF(OR(K142="true",K142="false",K142&lt;&gt;""), CONCATENATE(", veteran=", K142), ""),"")</f>
        <v>, veteran=false</v>
      </c>
      <c r="AA142" s="7" t="str">
        <f>IF(A142&lt;&gt;"",IF(I142="Trial",", isTrial=true",IF(I142="Arena",", isArena=true", IF(I142="Monster",", isMonster=true",""))) &amp; IF(L142="true", CONCATENATE(", multiTrialSet=true"), ""),"")</f>
        <v/>
      </c>
      <c r="AB142" s="7" t="str">
        <f t="shared" si="7"/>
        <v xml:space="preserve"> --Innate Axiom / Kernaxiom</v>
      </c>
      <c r="AC142" s="7" t="str">
        <f t="shared" si="8"/>
        <v>[351] = true,        --Innate Axiom / Kernaxiom</v>
      </c>
    </row>
    <row r="143" spans="1:29" x14ac:dyDescent="0.25">
      <c r="A143" s="17">
        <v>333</v>
      </c>
      <c r="B143" t="s">
        <v>2184</v>
      </c>
      <c r="C143" t="s">
        <v>2186</v>
      </c>
      <c r="D143" t="s">
        <v>2185</v>
      </c>
      <c r="I143" t="str">
        <f t="array" ref="I143">IF(VALUE(P143)&gt;0,"Crafted",IF(OR(EXACT(A143,'LibSets constants'!$G$2:$G$99)),"Monster",IF(OR(EXACT(A143,'LibSets constants'!$I$2:$I$99)),"Trial",IF(OR(EXACT(A143,'LibSets constants'!$K$2:$K$99)),"Arena",IF(OR(EXACT(A143,'LibSets constants'!$M$2:$M$99)),"Overland","")))))</f>
        <v/>
      </c>
      <c r="K143" t="s">
        <v>102</v>
      </c>
      <c r="L143" t="s">
        <v>102</v>
      </c>
      <c r="M143">
        <v>-1</v>
      </c>
      <c r="N143">
        <v>-1</v>
      </c>
      <c r="O143">
        <v>-1</v>
      </c>
      <c r="P143">
        <v>0</v>
      </c>
      <c r="Q143" s="3" t="str">
        <f>IF(R143&lt;&gt;"",VLOOKUP(R143,'ESO zone constants'!$E$3:$J$1002,6,FALSE),"")</f>
        <v/>
      </c>
      <c r="S143" s="3">
        <v>0</v>
      </c>
      <c r="T143" t="str">
        <f>VLOOKUP(S143,'LibSets constants'!$A$2:$B$16,2,FALSE)</f>
        <v>Included in base game</v>
      </c>
      <c r="U143" s="3" t="str">
        <f>IF(V143&lt;&gt;"",VLOOKUP(V143,'ESO zone constants'!$E$3:$J$1002,6,FALSE),"")</f>
        <v/>
      </c>
      <c r="W143" s="3" t="str">
        <f>IF(X143&lt;&gt;"",VLOOKUP(X143,'ESO zone constants'!$E$3:$J$1002,6,FALSE),"")</f>
        <v/>
      </c>
      <c r="Y143" s="7" t="str">
        <f t="shared" si="6"/>
        <v>[333] = {wayshrines={-1,-1,-1,}, dlcId=0</v>
      </c>
      <c r="Z143" s="7" t="str">
        <f>IF(A143&lt;&gt;"",IF(Q143&lt;&gt;"",CONCATENATE(", zoneIds={",Q143),"")&amp;IF(U143&lt;&gt;"",CONCATENATE(",",U143),"")&amp;IF(W143&lt;&gt;"",CONCATENATE(",",W143),"")&amp;IF(Q143&lt;&gt;"",CONCATENATE("}",""),"")&amp;IF(OR(K143="true",K143="false",K143&lt;&gt;""), CONCATENATE(", veteran=", K143), ""),"")</f>
        <v>, veteran=false</v>
      </c>
      <c r="AA143" s="7" t="str">
        <f>IF(A143&lt;&gt;"",IF(I143="Trial",", isTrial=true",IF(I143="Arena",", isArena=true", IF(I143="Monster",", isMonster=true",""))) &amp; IF(L143="true", CONCATENATE(", multiTrialSet=true"), ""),"")</f>
        <v/>
      </c>
      <c r="AB143" s="7" t="str">
        <f t="shared" si="7"/>
        <v xml:space="preserve"> --Inventor's Guard / Erfindergarde</v>
      </c>
      <c r="AC143" s="7" t="str">
        <f t="shared" si="8"/>
        <v/>
      </c>
    </row>
    <row r="144" spans="1:29" x14ac:dyDescent="0.25">
      <c r="A144" s="17">
        <v>337</v>
      </c>
      <c r="B144" t="s">
        <v>2196</v>
      </c>
      <c r="C144" t="s">
        <v>2198</v>
      </c>
      <c r="D144" t="s">
        <v>2197</v>
      </c>
      <c r="I144" t="str">
        <f t="array" ref="I144">IF(VALUE(P144)&gt;0,"Crafted",IF(OR(EXACT(A144,'LibSets constants'!$G$2:$G$99)),"Monster",IF(OR(EXACT(A144,'LibSets constants'!$I$2:$I$99)),"Trial",IF(OR(EXACT(A144,'LibSets constants'!$K$2:$K$99)),"Arena",IF(OR(EXACT(A144,'LibSets constants'!$M$2:$M$99)),"Overland","")))))</f>
        <v/>
      </c>
      <c r="K144" t="s">
        <v>102</v>
      </c>
      <c r="L144" t="s">
        <v>102</v>
      </c>
      <c r="M144">
        <v>-1</v>
      </c>
      <c r="N144">
        <v>-1</v>
      </c>
      <c r="O144">
        <v>-1</v>
      </c>
      <c r="P144">
        <v>0</v>
      </c>
      <c r="Q144" s="3" t="str">
        <f>IF(R144&lt;&gt;"",VLOOKUP(R144,'ESO zone constants'!$E$3:$J$1002,6,FALSE),"")</f>
        <v/>
      </c>
      <c r="S144" s="3">
        <v>0</v>
      </c>
      <c r="T144" t="str">
        <f>VLOOKUP(S144,'LibSets constants'!$A$2:$B$16,2,FALSE)</f>
        <v>Included in base game</v>
      </c>
      <c r="U144" s="3" t="str">
        <f>IF(V144&lt;&gt;"",VLOOKUP(V144,'ESO zone constants'!$E$3:$J$1002,6,FALSE),"")</f>
        <v/>
      </c>
      <c r="W144" s="3" t="str">
        <f>IF(X144&lt;&gt;"",VLOOKUP(X144,'ESO zone constants'!$E$3:$J$1002,6,FALSE),"")</f>
        <v/>
      </c>
      <c r="Y144" s="7" t="str">
        <f t="shared" si="6"/>
        <v>[337] = {wayshrines={-1,-1,-1,}, dlcId=0</v>
      </c>
      <c r="Z144" s="7" t="str">
        <f>IF(A144&lt;&gt;"",IF(Q144&lt;&gt;"",CONCATENATE(", zoneIds={",Q144),"")&amp;IF(U144&lt;&gt;"",CONCATENATE(",",U144),"")&amp;IF(W144&lt;&gt;"",CONCATENATE(",",W144),"")&amp;IF(Q144&lt;&gt;"",CONCATENATE("}",""),"")&amp;IF(OR(K144="true",K144="false",K144&lt;&gt;""), CONCATENATE(", veteran=", K144), ""),"")</f>
        <v>, veteran=false</v>
      </c>
      <c r="AA144" s="7" t="str">
        <f>IF(A144&lt;&gt;"",IF(I144="Trial",", isTrial=true",IF(I144="Arena",", isArena=true", IF(I144="Monster",", isMonster=true",""))) &amp; IF(L144="true", CONCATENATE(", multiTrialSet=true"), ""),"")</f>
        <v/>
      </c>
      <c r="AB144" s="7" t="str">
        <f t="shared" si="7"/>
        <v xml:space="preserve"> --Ironblood / Eisenblut</v>
      </c>
      <c r="AC144" s="7" t="str">
        <f t="shared" si="8"/>
        <v/>
      </c>
    </row>
    <row r="145" spans="1:29" x14ac:dyDescent="0.25">
      <c r="A145" s="17">
        <v>295</v>
      </c>
      <c r="B145" t="s">
        <v>2080</v>
      </c>
      <c r="C145" t="s">
        <v>2082</v>
      </c>
      <c r="D145" t="s">
        <v>2081</v>
      </c>
      <c r="I145" t="str">
        <f t="array" ref="I145">IF(VALUE(P145)&gt;0,"Crafted",IF(OR(EXACT(A145,'LibSets constants'!$G$2:$G$99)),"Monster",IF(OR(EXACT(A145,'LibSets constants'!$I$2:$I$99)),"Trial",IF(OR(EXACT(A145,'LibSets constants'!$K$2:$K$99)),"Arena",IF(OR(EXACT(A145,'LibSets constants'!$M$2:$M$99)),"Overland","")))))</f>
        <v/>
      </c>
      <c r="K145" t="s">
        <v>102</v>
      </c>
      <c r="L145" t="s">
        <v>102</v>
      </c>
      <c r="M145">
        <v>-1</v>
      </c>
      <c r="N145">
        <v>-1</v>
      </c>
      <c r="O145">
        <v>-1</v>
      </c>
      <c r="P145">
        <v>0</v>
      </c>
      <c r="Q145" s="3" t="str">
        <f>IF(R145&lt;&gt;"",VLOOKUP(R145,'ESO zone constants'!$E$3:$J$1002,6,FALSE),"")</f>
        <v/>
      </c>
      <c r="S145" s="3">
        <v>0</v>
      </c>
      <c r="T145" t="str">
        <f>VLOOKUP(S145,'LibSets constants'!$A$2:$B$16,2,FALSE)</f>
        <v>Included in base game</v>
      </c>
      <c r="U145" s="3" t="str">
        <f>IF(V145&lt;&gt;"",VLOOKUP(V145,'ESO zone constants'!$E$3:$J$1002,6,FALSE),"")</f>
        <v/>
      </c>
      <c r="W145" s="3" t="str">
        <f>IF(X145&lt;&gt;"",VLOOKUP(X145,'ESO zone constants'!$E$3:$J$1002,6,FALSE),"")</f>
        <v/>
      </c>
      <c r="Y145" s="7" t="str">
        <f t="shared" si="6"/>
        <v>[295] = {wayshrines={-1,-1,-1,}, dlcId=0</v>
      </c>
      <c r="Z145" s="7" t="str">
        <f>IF(A145&lt;&gt;"",IF(Q145&lt;&gt;"",CONCATENATE(", zoneIds={",Q145),"")&amp;IF(U145&lt;&gt;"",CONCATENATE(",",U145),"")&amp;IF(W145&lt;&gt;"",CONCATENATE(",",W145),"")&amp;IF(Q145&lt;&gt;"",CONCATENATE("}",""),"")&amp;IF(OR(K145="true",K145="false",K145&lt;&gt;""), CONCATENATE(", veteran=", K145), ""),"")</f>
        <v>, veteran=false</v>
      </c>
      <c r="AA145" s="7" t="str">
        <f>IF(A145&lt;&gt;"",IF(I145="Trial",", isTrial=true",IF(I145="Arena",", isArena=true", IF(I145="Monster",", isMonster=true",""))) &amp; IF(L145="true", CONCATENATE(", multiTrialSet=true"), ""),"")</f>
        <v/>
      </c>
      <c r="AB145" s="7" t="str">
        <f t="shared" si="7"/>
        <v xml:space="preserve"> --Jailbreaker / Ausbrecher</v>
      </c>
      <c r="AC145" s="7" t="str">
        <f t="shared" si="8"/>
        <v/>
      </c>
    </row>
    <row r="146" spans="1:29" x14ac:dyDescent="0.25">
      <c r="A146" s="17">
        <v>404</v>
      </c>
      <c r="B146" t="s">
        <v>2362</v>
      </c>
      <c r="C146" t="s">
        <v>2364</v>
      </c>
      <c r="D146" t="s">
        <v>2363</v>
      </c>
      <c r="I146" t="str">
        <f t="array" ref="I146">IF(VALUE(P146)&gt;0,"Crafted",IF(OR(EXACT(A146,'LibSets constants'!$G$2:$G$99)),"Monster",IF(OR(EXACT(A146,'LibSets constants'!$I$2:$I$99)),"Trial",IF(OR(EXACT(A146,'LibSets constants'!$K$2:$K$99)),"Arena",IF(OR(EXACT(A146,'LibSets constants'!$M$2:$M$99)),"Overland","")))))</f>
        <v/>
      </c>
      <c r="K146" t="s">
        <v>102</v>
      </c>
      <c r="L146" t="s">
        <v>102</v>
      </c>
      <c r="M146">
        <v>-1</v>
      </c>
      <c r="N146">
        <v>-1</v>
      </c>
      <c r="O146">
        <v>-1</v>
      </c>
      <c r="P146">
        <v>0</v>
      </c>
      <c r="Q146" s="3" t="str">
        <f>IF(R146&lt;&gt;"",VLOOKUP(R146,'ESO zone constants'!$E$3:$J$1002,6,FALSE),"")</f>
        <v/>
      </c>
      <c r="S146" s="3">
        <v>0</v>
      </c>
      <c r="T146" t="str">
        <f>VLOOKUP(S146,'LibSets constants'!$A$2:$B$16,2,FALSE)</f>
        <v>Included in base game</v>
      </c>
      <c r="U146" s="3" t="str">
        <f>IF(V146&lt;&gt;"",VLOOKUP(V146,'ESO zone constants'!$E$3:$J$1002,6,FALSE),"")</f>
        <v/>
      </c>
      <c r="W146" s="3" t="str">
        <f>IF(X146&lt;&gt;"",VLOOKUP(X146,'ESO zone constants'!$E$3:$J$1002,6,FALSE),"")</f>
        <v/>
      </c>
      <c r="Y146" s="7" t="str">
        <f t="shared" si="6"/>
        <v>[404] = {wayshrines={-1,-1,-1,}, dlcId=0</v>
      </c>
      <c r="Z146" s="7" t="str">
        <f>IF(A146&lt;&gt;"",IF(Q146&lt;&gt;"",CONCATENATE(", zoneIds={",Q146),"")&amp;IF(U146&lt;&gt;"",CONCATENATE(",",U146),"")&amp;IF(W146&lt;&gt;"",CONCATENATE(",",W146),"")&amp;IF(Q146&lt;&gt;"",CONCATENATE("}",""),"")&amp;IF(OR(K146="true",K146="false",K146&lt;&gt;""), CONCATENATE(", veteran=", K146), ""),"")</f>
        <v>, veteran=false</v>
      </c>
      <c r="AA146" s="7" t="str">
        <f>IF(A146&lt;&gt;"",IF(I146="Trial",", isTrial=true",IF(I146="Arena",", isArena=true", IF(I146="Monster",", isMonster=true",""))) &amp; IF(L146="true", CONCATENATE(", multiTrialSet=true"), ""),"")</f>
        <v/>
      </c>
      <c r="AB146" s="7" t="str">
        <f t="shared" si="7"/>
        <v xml:space="preserve"> --Jailer's Tenacity / Tenazität des Kerkermeisters</v>
      </c>
      <c r="AC146" s="7" t="str">
        <f t="shared" si="8"/>
        <v/>
      </c>
    </row>
    <row r="147" spans="1:29" x14ac:dyDescent="0.25">
      <c r="A147" s="17">
        <v>186</v>
      </c>
      <c r="B147" t="s">
        <v>1837</v>
      </c>
      <c r="C147" t="s">
        <v>1839</v>
      </c>
      <c r="D147" t="s">
        <v>1838</v>
      </c>
      <c r="I147" t="str">
        <f t="array" ref="I147">IF(VALUE(P147)&gt;0,"Crafted",IF(OR(EXACT(A147,'LibSets constants'!$G$2:$G$99)),"Monster",IF(OR(EXACT(A147,'LibSets constants'!$I$2:$I$99)),"Trial",IF(OR(EXACT(A147,'LibSets constants'!$K$2:$K$99)),"Arena",IF(OR(EXACT(A147,'LibSets constants'!$M$2:$M$99)),"Overland","")))))</f>
        <v/>
      </c>
      <c r="K147" t="s">
        <v>102</v>
      </c>
      <c r="L147" t="s">
        <v>102</v>
      </c>
      <c r="M147">
        <v>-1</v>
      </c>
      <c r="N147">
        <v>-1</v>
      </c>
      <c r="O147">
        <v>-1</v>
      </c>
      <c r="P147">
        <v>0</v>
      </c>
      <c r="Q147" s="3">
        <f>IF(R147&lt;&gt;"",VLOOKUP(R147,'ESO zone constants'!$E$3:$J$1002,6,FALSE),"")</f>
        <v>130</v>
      </c>
      <c r="R147" s="3" t="s">
        <v>49</v>
      </c>
      <c r="S147" s="3">
        <v>0</v>
      </c>
      <c r="T147" t="str">
        <f>VLOOKUP(S147,'LibSets constants'!$A$2:$B$16,2,FALSE)</f>
        <v>Included in base game</v>
      </c>
      <c r="U147" s="3" t="str">
        <f>IF(V147&lt;&gt;"",VLOOKUP(V147,'ESO zone constants'!$E$3:$J$1002,6,FALSE),"")</f>
        <v/>
      </c>
      <c r="W147" s="3" t="str">
        <f>IF(X147&lt;&gt;"",VLOOKUP(X147,'ESO zone constants'!$E$3:$J$1002,6,FALSE),"")</f>
        <v/>
      </c>
      <c r="Y147" s="7" t="str">
        <f t="shared" si="6"/>
        <v>[186] = {wayshrines={-1,-1,-1,}, dlcId=0</v>
      </c>
      <c r="Z147" s="7" t="str">
        <f>IF(A147&lt;&gt;"",IF(Q147&lt;&gt;"",CONCATENATE(", zoneIds={",Q147),"")&amp;IF(U147&lt;&gt;"",CONCATENATE(",",U147),"")&amp;IF(W147&lt;&gt;"",CONCATENATE(",",W147),"")&amp;IF(Q147&lt;&gt;"",CONCATENATE("}",""),"")&amp;IF(OR(K147="true",K147="false",K147&lt;&gt;""), CONCATENATE(", veteran=", K147), ""),"")</f>
        <v>, zoneIds={130}, veteran=false</v>
      </c>
      <c r="AA147" s="7" t="str">
        <f>IF(A147&lt;&gt;"",IF(I147="Trial",", isTrial=true",IF(I147="Arena",", isArena=true", IF(I147="Monster",", isMonster=true",""))) &amp; IF(L147="true", CONCATENATE(", multiTrialSet=true"), ""),"")</f>
        <v/>
      </c>
      <c r="AB147" s="7" t="str">
        <f t="shared" si="7"/>
        <v xml:space="preserve"> --Jolting Arms / Rüttelnde Rüstung</v>
      </c>
      <c r="AC147" s="7" t="str">
        <f t="shared" si="8"/>
        <v/>
      </c>
    </row>
    <row r="148" spans="1:29" x14ac:dyDescent="0.25">
      <c r="A148" s="17">
        <v>346</v>
      </c>
      <c r="B148" t="s">
        <v>2219</v>
      </c>
      <c r="C148" t="s">
        <v>2221</v>
      </c>
      <c r="D148" t="s">
        <v>2220</v>
      </c>
      <c r="I148" t="str">
        <f t="array" ref="I148">IF(VALUE(P148)&gt;0,"Crafted",IF(OR(EXACT(A148,'LibSets constants'!$G$2:$G$99)),"Monster",IF(OR(EXACT(A148,'LibSets constants'!$I$2:$I$99)),"Trial",IF(OR(EXACT(A148,'LibSets constants'!$K$2:$K$99)),"Arena",IF(OR(EXACT(A148,'LibSets constants'!$M$2:$M$99)),"Overland","")))))</f>
        <v/>
      </c>
      <c r="K148" t="s">
        <v>102</v>
      </c>
      <c r="L148" t="s">
        <v>102</v>
      </c>
      <c r="M148">
        <v>-1</v>
      </c>
      <c r="N148">
        <v>-1</v>
      </c>
      <c r="O148">
        <v>-1</v>
      </c>
      <c r="P148">
        <v>0</v>
      </c>
      <c r="Q148" s="3" t="str">
        <f>IF(R148&lt;&gt;"",VLOOKUP(R148,'ESO zone constants'!$E$3:$J$1002,6,FALSE),"")</f>
        <v/>
      </c>
      <c r="S148" s="3">
        <v>0</v>
      </c>
      <c r="T148" t="str">
        <f>VLOOKUP(S148,'LibSets constants'!$A$2:$B$16,2,FALSE)</f>
        <v>Included in base game</v>
      </c>
      <c r="U148" s="3" t="str">
        <f>IF(V148&lt;&gt;"",VLOOKUP(V148,'ESO zone constants'!$E$3:$J$1002,6,FALSE),"")</f>
        <v/>
      </c>
      <c r="W148" s="3" t="str">
        <f>IF(X148&lt;&gt;"",VLOOKUP(X148,'ESO zone constants'!$E$3:$J$1002,6,FALSE),"")</f>
        <v/>
      </c>
      <c r="Y148" s="7" t="str">
        <f t="shared" si="6"/>
        <v>[346] = {wayshrines={-1,-1,-1,}, dlcId=0</v>
      </c>
      <c r="Z148" s="7" t="str">
        <f>IF(A148&lt;&gt;"",IF(Q148&lt;&gt;"",CONCATENATE(", zoneIds={",Q148),"")&amp;IF(U148&lt;&gt;"",CONCATENATE(",",U148),"")&amp;IF(W148&lt;&gt;"",CONCATENATE(",",W148),"")&amp;IF(Q148&lt;&gt;"",CONCATENATE("}",""),"")&amp;IF(OR(K148="true",K148="false",K148&lt;&gt;""), CONCATENATE(", veteran=", K148), ""),"")</f>
        <v>, veteran=false</v>
      </c>
      <c r="AA148" s="7" t="str">
        <f>IF(A148&lt;&gt;"",IF(I148="Trial",", isTrial=true",IF(I148="Arena",", isArena=true", IF(I148="Monster",", isMonster=true",""))) &amp; IF(L148="true", CONCATENATE(", multiTrialSet=true"), ""),"")</f>
        <v/>
      </c>
      <c r="AB148" s="7" t="str">
        <f t="shared" si="7"/>
        <v xml:space="preserve"> --Jorvuld's Guidance / Jorvulds Führung</v>
      </c>
      <c r="AC148" s="7" t="str">
        <f t="shared" si="8"/>
        <v/>
      </c>
    </row>
    <row r="149" spans="1:29" x14ac:dyDescent="0.25">
      <c r="A149" s="6">
        <v>92</v>
      </c>
      <c r="B149" t="s">
        <v>1601</v>
      </c>
      <c r="C149" t="s">
        <v>1603</v>
      </c>
      <c r="D149" t="s">
        <v>1602</v>
      </c>
      <c r="I149" t="str">
        <f t="array" ref="I149">IF(VALUE(P149)&gt;0,"Crafted",IF(OR(EXACT(A149,'LibSets constants'!$G$2:$G$99)),"Monster",IF(OR(EXACT(A149,'LibSets constants'!$I$2:$I$99)),"Trial",IF(OR(EXACT(A149,'LibSets constants'!$K$2:$K$99)),"Arena",IF(OR(EXACT(A149,'LibSets constants'!$M$2:$M$99)),"Overland","")))))</f>
        <v>Crafted</v>
      </c>
      <c r="K149" t="s">
        <v>102</v>
      </c>
      <c r="L149" t="s">
        <v>102</v>
      </c>
      <c r="M149">
        <v>-2</v>
      </c>
      <c r="N149">
        <v>-2</v>
      </c>
      <c r="O149">
        <v>-2</v>
      </c>
      <c r="P149">
        <v>8</v>
      </c>
      <c r="Q149" s="3" t="str">
        <f>IF(R149&lt;&gt;"",VLOOKUP(R149,'ESO zone constants'!$E$3:$J$1002,6,FALSE),"")</f>
        <v/>
      </c>
      <c r="S149" s="3">
        <v>0</v>
      </c>
      <c r="T149" t="str">
        <f>VLOOKUP(S149,'LibSets constants'!$A$2:$B$16,2,FALSE)</f>
        <v>Included in base game</v>
      </c>
      <c r="U149" s="3" t="str">
        <f>IF(V149&lt;&gt;"",VLOOKUP(V149,'ESO zone constants'!$E$3:$J$1002,6,FALSE),"")</f>
        <v/>
      </c>
      <c r="W149" s="3" t="str">
        <f>IF(X149&lt;&gt;"",VLOOKUP(X149,'ESO zone constants'!$E$3:$J$1002,6,FALSE),"")</f>
        <v/>
      </c>
      <c r="Y149" s="7" t="str">
        <f t="shared" si="6"/>
        <v>[92] = {wayshrines={-2,-2,-2,}, traitsNeeded=8, dlcId=0</v>
      </c>
      <c r="Z149" s="7" t="str">
        <f>IF(A149&lt;&gt;"",IF(Q149&lt;&gt;"",CONCATENATE(", zoneIds={",Q149),"")&amp;IF(U149&lt;&gt;"",CONCATENATE(",",U149),"")&amp;IF(W149&lt;&gt;"",CONCATENATE(",",W149),"")&amp;IF(Q149&lt;&gt;"",CONCATENATE("}",""),"")&amp;IF(OR(K149="true",K149="false",K149&lt;&gt;""), CONCATENATE(", veteran=", K149), ""),"")</f>
        <v>, veteran=false</v>
      </c>
      <c r="AA149" s="7" t="str">
        <f>IF(A149&lt;&gt;"",IF(I149="Trial",", isTrial=true",IF(I149="Arena",", isArena=true", IF(I149="Monster",", isMonster=true",""))) &amp; IF(L149="true", CONCATENATE(", multiTrialSet=true"), ""),"")</f>
        <v/>
      </c>
      <c r="AB149" s="7" t="str">
        <f t="shared" si="7"/>
        <v xml:space="preserve"> --Kagrenac's Hope / Kagrenacs Hoffnung</v>
      </c>
      <c r="AC149" s="7" t="str">
        <f t="shared" si="8"/>
        <v>[92] = true,        --Kagrenac's Hope / Kagrenacs Hoffnung</v>
      </c>
    </row>
    <row r="150" spans="1:29" x14ac:dyDescent="0.25">
      <c r="A150" s="17">
        <v>328</v>
      </c>
      <c r="B150" t="s">
        <v>2169</v>
      </c>
      <c r="C150" t="s">
        <v>2171</v>
      </c>
      <c r="D150" t="s">
        <v>2170</v>
      </c>
      <c r="I150" t="str">
        <f t="array" ref="I150">IF(VALUE(P150)&gt;0,"Crafted",IF(OR(EXACT(A150,'LibSets constants'!$G$2:$G$99)),"Monster",IF(OR(EXACT(A150,'LibSets constants'!$I$2:$I$99)),"Trial",IF(OR(EXACT(A150,'LibSets constants'!$K$2:$K$99)),"Arena",IF(OR(EXACT(A150,'LibSets constants'!$M$2:$M$99)),"Overland","")))))</f>
        <v/>
      </c>
      <c r="K150" t="s">
        <v>102</v>
      </c>
      <c r="L150" t="s">
        <v>102</v>
      </c>
      <c r="M150">
        <v>-1</v>
      </c>
      <c r="N150">
        <v>-1</v>
      </c>
      <c r="O150">
        <v>-1</v>
      </c>
      <c r="P150">
        <v>0</v>
      </c>
      <c r="Q150" s="3" t="str">
        <f>IF(R150&lt;&gt;"",VLOOKUP(R150,'ESO zone constants'!$E$3:$J$1002,6,FALSE),"")</f>
        <v/>
      </c>
      <c r="S150" s="3">
        <v>0</v>
      </c>
      <c r="T150" t="str">
        <f>VLOOKUP(S150,'LibSets constants'!$A$2:$B$16,2,FALSE)</f>
        <v>Included in base game</v>
      </c>
      <c r="U150" s="3" t="str">
        <f>IF(V150&lt;&gt;"",VLOOKUP(V150,'ESO zone constants'!$E$3:$J$1002,6,FALSE),"")</f>
        <v/>
      </c>
      <c r="W150" s="3" t="str">
        <f>IF(X150&lt;&gt;"",VLOOKUP(X150,'ESO zone constants'!$E$3:$J$1002,6,FALSE),"")</f>
        <v/>
      </c>
      <c r="Y150" s="7" t="str">
        <f t="shared" si="6"/>
        <v>[328] = {wayshrines={-1,-1,-1,}, dlcId=0</v>
      </c>
      <c r="Z150" s="7" t="str">
        <f>IF(A150&lt;&gt;"",IF(Q150&lt;&gt;"",CONCATENATE(", zoneIds={",Q150),"")&amp;IF(U150&lt;&gt;"",CONCATENATE(",",U150),"")&amp;IF(W150&lt;&gt;"",CONCATENATE(",",W150),"")&amp;IF(Q150&lt;&gt;"",CONCATENATE("}",""),"")&amp;IF(OR(K150="true",K150="false",K150&lt;&gt;""), CONCATENATE(", veteran=", K150), ""),"")</f>
        <v>, veteran=false</v>
      </c>
      <c r="AA150" s="7" t="str">
        <f>IF(A150&lt;&gt;"",IF(I150="Trial",", isTrial=true",IF(I150="Arena",", isArena=true", IF(I150="Monster",", isMonster=true",""))) &amp; IF(L150="true", CONCATENATE(", multiTrialSet=true"), ""),"")</f>
        <v/>
      </c>
      <c r="AB150" s="7" t="str">
        <f t="shared" si="7"/>
        <v xml:space="preserve"> --Knight Slayer / Ritterschlächter</v>
      </c>
      <c r="AC150" s="7" t="str">
        <f t="shared" si="8"/>
        <v/>
      </c>
    </row>
    <row r="151" spans="1:29" x14ac:dyDescent="0.25">
      <c r="A151" s="17">
        <v>309</v>
      </c>
      <c r="B151" t="s">
        <v>2118</v>
      </c>
      <c r="C151" t="s">
        <v>2120</v>
      </c>
      <c r="D151" t="s">
        <v>2119</v>
      </c>
      <c r="I151" t="str">
        <f t="array" ref="I151">IF(VALUE(P151)&gt;0,"Crafted",IF(OR(EXACT(A151,'LibSets constants'!$G$2:$G$99)),"Monster",IF(OR(EXACT(A151,'LibSets constants'!$I$2:$I$99)),"Trial",IF(OR(EXACT(A151,'LibSets constants'!$K$2:$K$99)),"Arena",IF(OR(EXACT(A151,'LibSets constants'!$M$2:$M$99)),"Overland","")))))</f>
        <v/>
      </c>
      <c r="K151" t="s">
        <v>102</v>
      </c>
      <c r="L151" t="s">
        <v>102</v>
      </c>
      <c r="M151">
        <v>-1</v>
      </c>
      <c r="N151">
        <v>-1</v>
      </c>
      <c r="O151">
        <v>-1</v>
      </c>
      <c r="P151">
        <v>0</v>
      </c>
      <c r="Q151" s="3" t="str">
        <f>IF(R151&lt;&gt;"",VLOOKUP(R151,'ESO zone constants'!$E$3:$J$1002,6,FALSE),"")</f>
        <v/>
      </c>
      <c r="S151" s="3">
        <v>0</v>
      </c>
      <c r="T151" t="str">
        <f>VLOOKUP(S151,'LibSets constants'!$A$2:$B$16,2,FALSE)</f>
        <v>Included in base game</v>
      </c>
      <c r="U151" s="3" t="str">
        <f>IF(V151&lt;&gt;"",VLOOKUP(V151,'ESO zone constants'!$E$3:$J$1002,6,FALSE),"")</f>
        <v/>
      </c>
      <c r="W151" s="3" t="str">
        <f>IF(X151&lt;&gt;"",VLOOKUP(X151,'ESO zone constants'!$E$3:$J$1002,6,FALSE),"")</f>
        <v/>
      </c>
      <c r="Y151" s="7" t="str">
        <f t="shared" si="6"/>
        <v>[309] = {wayshrines={-1,-1,-1,}, dlcId=0</v>
      </c>
      <c r="Z151" s="7" t="str">
        <f>IF(A151&lt;&gt;"",IF(Q151&lt;&gt;"",CONCATENATE(", zoneIds={",Q151),"")&amp;IF(U151&lt;&gt;"",CONCATENATE(",",U151),"")&amp;IF(W151&lt;&gt;"",CONCATENATE(",",W151),"")&amp;IF(Q151&lt;&gt;"",CONCATENATE("}",""),"")&amp;IF(OR(K151="true",K151="false",K151&lt;&gt;""), CONCATENATE(", veteran=", K151), ""),"")</f>
        <v>, veteran=false</v>
      </c>
      <c r="AA151" s="7" t="str">
        <f>IF(A151&lt;&gt;"",IF(I151="Trial",", isTrial=true",IF(I151="Arena",", isArena=true", IF(I151="Monster",", isMonster=true",""))) &amp; IF(L151="true", CONCATENATE(", multiTrialSet=true"), ""),"")</f>
        <v/>
      </c>
      <c r="AB151" s="7" t="str">
        <f t="shared" si="7"/>
        <v xml:space="preserve"> --Knight-errant's Mail / Platten des Wanderritters</v>
      </c>
      <c r="AC151" s="7" t="str">
        <f t="shared" si="8"/>
        <v/>
      </c>
    </row>
    <row r="152" spans="1:29" x14ac:dyDescent="0.25">
      <c r="A152" s="17">
        <v>35</v>
      </c>
      <c r="B152" t="s">
        <v>1442</v>
      </c>
      <c r="C152" t="s">
        <v>1444</v>
      </c>
      <c r="D152" t="s">
        <v>1443</v>
      </c>
      <c r="I152" t="str">
        <f t="array" ref="I152">IF(VALUE(P152)&gt;0,"Crafted",IF(OR(EXACT(A152,'LibSets constants'!$G$2:$G$99)),"Monster",IF(OR(EXACT(A152,'LibSets constants'!$I$2:$I$99)),"Trial",IF(OR(EXACT(A152,'LibSets constants'!$K$2:$K$99)),"Arena",IF(OR(EXACT(A152,'LibSets constants'!$M$2:$M$99)),"Overland","")))))</f>
        <v/>
      </c>
      <c r="K152" t="s">
        <v>102</v>
      </c>
      <c r="L152" t="s">
        <v>102</v>
      </c>
      <c r="M152">
        <v>-1</v>
      </c>
      <c r="N152">
        <v>-1</v>
      </c>
      <c r="O152">
        <v>-1</v>
      </c>
      <c r="P152">
        <v>0</v>
      </c>
      <c r="Q152" s="3" t="str">
        <f>IF(R152&lt;&gt;"",VLOOKUP(R152,'ESO zone constants'!$E$3:$J$1002,6,FALSE),"")</f>
        <v/>
      </c>
      <c r="S152" s="3">
        <v>0</v>
      </c>
      <c r="T152" t="str">
        <f>VLOOKUP(S152,'LibSets constants'!$A$2:$B$16,2,FALSE)</f>
        <v>Included in base game</v>
      </c>
      <c r="U152" s="3" t="str">
        <f>IF(V152&lt;&gt;"",VLOOKUP(V152,'ESO zone constants'!$E$3:$J$1002,6,FALSE),"")</f>
        <v/>
      </c>
      <c r="W152" s="3" t="str">
        <f>IF(X152&lt;&gt;"",VLOOKUP(X152,'ESO zone constants'!$E$3:$J$1002,6,FALSE),"")</f>
        <v/>
      </c>
      <c r="Y152" s="7" t="str">
        <f t="shared" si="6"/>
        <v>[35] = {wayshrines={-1,-1,-1,}, dlcId=0</v>
      </c>
      <c r="Z152" s="7" t="str">
        <f>IF(A152&lt;&gt;"",IF(Q152&lt;&gt;"",CONCATENATE(", zoneIds={",Q152),"")&amp;IF(U152&lt;&gt;"",CONCATENATE(",",U152),"")&amp;IF(W152&lt;&gt;"",CONCATENATE(",",W152),"")&amp;IF(Q152&lt;&gt;"",CONCATENATE("}",""),"")&amp;IF(OR(K152="true",K152="false",K152&lt;&gt;""), CONCATENATE(", veteran=", K152), ""),"")</f>
        <v>, veteran=false</v>
      </c>
      <c r="AA152" s="7" t="str">
        <f>IF(A152&lt;&gt;"",IF(I152="Trial",", isTrial=true",IF(I152="Arena",", isArena=true", IF(I152="Monster",", isMonster=true",""))) &amp; IF(L152="true", CONCATENATE(", multiTrialSet=true"), ""),"")</f>
        <v/>
      </c>
      <c r="AB152" s="7" t="str">
        <f t="shared" si="7"/>
        <v xml:space="preserve"> --Knightmare / Albtraumritter</v>
      </c>
      <c r="AC152" s="7" t="str">
        <f t="shared" si="8"/>
        <v/>
      </c>
    </row>
    <row r="153" spans="1:29" x14ac:dyDescent="0.25">
      <c r="A153" s="17">
        <v>266</v>
      </c>
      <c r="B153" t="s">
        <v>10</v>
      </c>
      <c r="C153" t="s">
        <v>10</v>
      </c>
      <c r="D153" t="s">
        <v>10</v>
      </c>
      <c r="I153" t="str">
        <f t="array" ref="I153">IF(VALUE(P153)&gt;0,"Crafted",IF(OR(EXACT(A153,'LibSets constants'!$G$2:$G$99)),"Monster",IF(OR(EXACT(A153,'LibSets constants'!$I$2:$I$99)),"Trial",IF(OR(EXACT(A153,'LibSets constants'!$K$2:$K$99)),"Arena",IF(OR(EXACT(A153,'LibSets constants'!$M$2:$M$99)),"Overland","")))))</f>
        <v>Monster</v>
      </c>
      <c r="J153">
        <v>2</v>
      </c>
      <c r="K153" t="s">
        <v>2475</v>
      </c>
      <c r="L153" t="s">
        <v>102</v>
      </c>
      <c r="M153">
        <v>-1</v>
      </c>
      <c r="N153">
        <v>-1</v>
      </c>
      <c r="O153">
        <v>-1</v>
      </c>
      <c r="P153">
        <v>0</v>
      </c>
      <c r="Q153" s="3" t="str">
        <f>IF(R153&lt;&gt;"",VLOOKUP(R153,'ESO zone constants'!$E$3:$J$1002,6,FALSE),"")</f>
        <v/>
      </c>
      <c r="S153" s="3">
        <v>0</v>
      </c>
      <c r="T153" t="str">
        <f>VLOOKUP(S153,'LibSets constants'!$A$2:$B$16,2,FALSE)</f>
        <v>Included in base game</v>
      </c>
      <c r="U153" s="3" t="str">
        <f>IF(V153&lt;&gt;"",VLOOKUP(V153,'ESO zone constants'!$E$3:$J$1002,6,FALSE),"")</f>
        <v/>
      </c>
      <c r="W153" s="3" t="str">
        <f>IF(X153&lt;&gt;"",VLOOKUP(X153,'ESO zone constants'!$E$3:$J$1002,6,FALSE),"")</f>
        <v/>
      </c>
      <c r="Y153" s="7" t="str">
        <f t="shared" si="6"/>
        <v>[266] = {wayshrines={-1,-1,-1,}, dlcId=0</v>
      </c>
      <c r="Z153" s="7" t="str">
        <f>IF(A153&lt;&gt;"",IF(Q153&lt;&gt;"",CONCATENATE(", zoneIds={",Q153),"")&amp;IF(U153&lt;&gt;"",CONCATENATE(",",U153),"")&amp;IF(W153&lt;&gt;"",CONCATENATE(",",W153),"")&amp;IF(Q153&lt;&gt;"",CONCATENATE("}",""),"")&amp;IF(OR(K153="true",K153="false",K153&lt;&gt;""), CONCATENATE(", veteran=", K153), ""),"")</f>
        <v>, veteran={EQUIP_TYPE_HEAD=true, EQUIP_TYPE_SHOULDERS=false}</v>
      </c>
      <c r="AA153" s="7" t="str">
        <f>IF(A153&lt;&gt;"",IF(I153="Trial",", isTrial=true",IF(I153="Arena",", isArena=true", IF(I153="Monster",", isMonster=true",""))) &amp; IF(L153="true", CONCATENATE(", multiTrialSet=true"), ""),"")</f>
        <v>, isMonster=true</v>
      </c>
      <c r="AB153" s="7" t="str">
        <f t="shared" si="7"/>
        <v xml:space="preserve"> --Kra'gh / Kra'gh</v>
      </c>
      <c r="AC153" s="7" t="str">
        <f t="shared" si="8"/>
        <v/>
      </c>
    </row>
    <row r="154" spans="1:29" x14ac:dyDescent="0.25">
      <c r="A154" s="6">
        <v>240</v>
      </c>
      <c r="B154" t="s">
        <v>1961</v>
      </c>
      <c r="C154" t="s">
        <v>1963</v>
      </c>
      <c r="D154" t="s">
        <v>1962</v>
      </c>
      <c r="I154" t="str">
        <f t="array" ref="I154">IF(VALUE(P154)&gt;0,"Crafted",IF(OR(EXACT(A154,'LibSets constants'!$G$2:$G$99)),"Monster",IF(OR(EXACT(A154,'LibSets constants'!$I$2:$I$99)),"Trial",IF(OR(EXACT(A154,'LibSets constants'!$K$2:$K$99)),"Arena",IF(OR(EXACT(A154,'LibSets constants'!$M$2:$M$99)),"Overland","")))))</f>
        <v>Crafted</v>
      </c>
      <c r="K154" t="s">
        <v>102</v>
      </c>
      <c r="L154" t="s">
        <v>102</v>
      </c>
      <c r="M154">
        <v>254</v>
      </c>
      <c r="N154">
        <v>254</v>
      </c>
      <c r="O154">
        <v>254</v>
      </c>
      <c r="P154">
        <v>5</v>
      </c>
      <c r="Q154" s="3" t="str">
        <f>IF(R154&lt;&gt;"",VLOOKUP(R154,'ESO zone constants'!$E$3:$J$1002,6,FALSE),"")</f>
        <v/>
      </c>
      <c r="S154" s="3">
        <v>4</v>
      </c>
      <c r="T154" t="str">
        <f>VLOOKUP(S154,'LibSets constants'!$A$2:$B$16,2,FALSE)</f>
        <v>Dark Brotherhood</v>
      </c>
      <c r="U154" s="3" t="str">
        <f>IF(V154&lt;&gt;"",VLOOKUP(V154,'ESO zone constants'!$E$3:$J$1002,6,FALSE),"")</f>
        <v/>
      </c>
      <c r="W154" s="3" t="str">
        <f>IF(X154&lt;&gt;"",VLOOKUP(X154,'ESO zone constants'!$E$3:$J$1002,6,FALSE),"")</f>
        <v/>
      </c>
      <c r="Y154" s="7" t="str">
        <f t="shared" si="6"/>
        <v>[240] = {wayshrines={254,254,254,}, traitsNeeded=5, dlcId=4</v>
      </c>
      <c r="Z154" s="7" t="str">
        <f>IF(A154&lt;&gt;"",IF(Q154&lt;&gt;"",CONCATENATE(", zoneIds={",Q154),"")&amp;IF(U154&lt;&gt;"",CONCATENATE(",",U154),"")&amp;IF(W154&lt;&gt;"",CONCATENATE(",",W154),"")&amp;IF(Q154&lt;&gt;"",CONCATENATE("}",""),"")&amp;IF(OR(K154="true",K154="false",K154&lt;&gt;""), CONCATENATE(", veteran=", K154), ""),"")</f>
        <v>, veteran=false</v>
      </c>
      <c r="AA154" s="7" t="str">
        <f>IF(A154&lt;&gt;"",IF(I154="Trial",", isTrial=true",IF(I154="Arena",", isArena=true", IF(I154="Monster",", isMonster=true",""))) &amp; IF(L154="true", CONCATENATE(", multiTrialSet=true"), ""),"")</f>
        <v/>
      </c>
      <c r="AB154" s="7" t="str">
        <f t="shared" si="7"/>
        <v xml:space="preserve"> --Kvatch Gladiator / Gladiator von Kvatch</v>
      </c>
      <c r="AC154" s="7" t="str">
        <f t="shared" si="8"/>
        <v>[240] = true,        --Kvatch Gladiator / Gladiator von Kvatch</v>
      </c>
    </row>
    <row r="155" spans="1:29" x14ac:dyDescent="0.25">
      <c r="A155" s="17">
        <v>59</v>
      </c>
      <c r="B155" t="s">
        <v>1502</v>
      </c>
      <c r="C155" t="s">
        <v>1504</v>
      </c>
      <c r="D155" t="s">
        <v>1503</v>
      </c>
      <c r="I155" t="str">
        <f t="array" ref="I155">IF(VALUE(P155)&gt;0,"Crafted",IF(OR(EXACT(A155,'LibSets constants'!$G$2:$G$99)),"Monster",IF(OR(EXACT(A155,'LibSets constants'!$I$2:$I$99)),"Trial",IF(OR(EXACT(A155,'LibSets constants'!$K$2:$K$99)),"Arena",IF(OR(EXACT(A155,'LibSets constants'!$M$2:$M$99)),"Overland","")))))</f>
        <v>Overland</v>
      </c>
      <c r="K155" t="s">
        <v>102</v>
      </c>
      <c r="L155" t="s">
        <v>102</v>
      </c>
      <c r="M155">
        <v>-1</v>
      </c>
      <c r="N155">
        <v>-1</v>
      </c>
      <c r="O155">
        <v>-1</v>
      </c>
      <c r="P155">
        <v>0</v>
      </c>
      <c r="Q155" s="3" t="str">
        <f>IF(R155&lt;&gt;"",VLOOKUP(R155,'ESO zone constants'!$E$3:$J$1002,6,FALSE),"")</f>
        <v/>
      </c>
      <c r="S155" s="3">
        <v>0</v>
      </c>
      <c r="T155" t="str">
        <f>VLOOKUP(S155,'LibSets constants'!$A$2:$B$16,2,FALSE)</f>
        <v>Included in base game</v>
      </c>
      <c r="U155" s="3" t="str">
        <f>IF(V155&lt;&gt;"",VLOOKUP(V155,'ESO zone constants'!$E$3:$J$1002,6,FALSE),"")</f>
        <v/>
      </c>
      <c r="W155" s="3" t="str">
        <f>IF(X155&lt;&gt;"",VLOOKUP(X155,'ESO zone constants'!$E$3:$J$1002,6,FALSE),"")</f>
        <v/>
      </c>
      <c r="Y155" s="7" t="str">
        <f t="shared" si="6"/>
        <v>[59] = {wayshrines={-1,-1,-1,}, dlcId=0</v>
      </c>
      <c r="Z155" s="7" t="str">
        <f>IF(A155&lt;&gt;"",IF(Q155&lt;&gt;"",CONCATENATE(", zoneIds={",Q155),"")&amp;IF(U155&lt;&gt;"",CONCATENATE(",",U155),"")&amp;IF(W155&lt;&gt;"",CONCATENATE(",",W155),"")&amp;IF(Q155&lt;&gt;"",CONCATENATE("}",""),"")&amp;IF(OR(K155="true",K155="false",K155&lt;&gt;""), CONCATENATE(", veteran=", K155), ""),"")</f>
        <v>, veteran=false</v>
      </c>
      <c r="AA155" s="7" t="str">
        <f>IF(A155&lt;&gt;"",IF(I155="Trial",", isTrial=true",IF(I155="Arena",", isArena=true", IF(I155="Monster",", isMonster=true",""))) &amp; IF(L155="true", CONCATENATE(", multiTrialSet=true"), ""),"")</f>
        <v/>
      </c>
      <c r="AB155" s="7" t="str">
        <f t="shared" si="7"/>
        <v xml:space="preserve"> --Kyne's Kiss / Kynes Kuss</v>
      </c>
      <c r="AC155" s="7" t="str">
        <f t="shared" si="8"/>
        <v/>
      </c>
    </row>
    <row r="156" spans="1:29" x14ac:dyDescent="0.25">
      <c r="A156" s="17">
        <v>303</v>
      </c>
      <c r="B156" t="s">
        <v>2103</v>
      </c>
      <c r="C156" t="s">
        <v>2105</v>
      </c>
      <c r="D156" t="s">
        <v>2104</v>
      </c>
      <c r="I156" t="str">
        <f t="array" ref="I156">IF(VALUE(P156)&gt;0,"Crafted",IF(OR(EXACT(A156,'LibSets constants'!$G$2:$G$99)),"Monster",IF(OR(EXACT(A156,'LibSets constants'!$I$2:$I$99)),"Trial",IF(OR(EXACT(A156,'LibSets constants'!$K$2:$K$99)),"Arena",IF(OR(EXACT(A156,'LibSets constants'!$M$2:$M$99)),"Overland","")))))</f>
        <v/>
      </c>
      <c r="K156" t="s">
        <v>102</v>
      </c>
      <c r="L156" t="s">
        <v>102</v>
      </c>
      <c r="M156">
        <v>-1</v>
      </c>
      <c r="N156">
        <v>-1</v>
      </c>
      <c r="O156">
        <v>-1</v>
      </c>
      <c r="P156">
        <v>0</v>
      </c>
      <c r="Q156" s="3" t="str">
        <f>IF(R156&lt;&gt;"",VLOOKUP(R156,'ESO zone constants'!$E$3:$J$1002,6,FALSE),"")</f>
        <v/>
      </c>
      <c r="S156" s="3">
        <v>0</v>
      </c>
      <c r="T156" t="str">
        <f>VLOOKUP(S156,'LibSets constants'!$A$2:$B$16,2,FALSE)</f>
        <v>Included in base game</v>
      </c>
      <c r="U156" s="3" t="str">
        <f>IF(V156&lt;&gt;"",VLOOKUP(V156,'ESO zone constants'!$E$3:$J$1002,6,FALSE),"")</f>
        <v/>
      </c>
      <c r="W156" s="3" t="str">
        <f>IF(X156&lt;&gt;"",VLOOKUP(X156,'ESO zone constants'!$E$3:$J$1002,6,FALSE),"")</f>
        <v/>
      </c>
      <c r="Y156" s="7" t="str">
        <f t="shared" si="6"/>
        <v>[303] = {wayshrines={-1,-1,-1,}, dlcId=0</v>
      </c>
      <c r="Z156" s="7" t="str">
        <f>IF(A156&lt;&gt;"",IF(Q156&lt;&gt;"",CONCATENATE(", zoneIds={",Q156),"")&amp;IF(U156&lt;&gt;"",CONCATENATE(",",U156),"")&amp;IF(W156&lt;&gt;"",CONCATENATE(",",W156),"")&amp;IF(Q156&lt;&gt;"",CONCATENATE("}",""),"")&amp;IF(OR(K156="true",K156="false",K156&lt;&gt;""), CONCATENATE(", veteran=", K156), ""),"")</f>
        <v>, veteran=false</v>
      </c>
      <c r="AA156" s="7" t="str">
        <f>IF(A156&lt;&gt;"",IF(I156="Trial",", isTrial=true",IF(I156="Arena",", isArena=true", IF(I156="Monster",", isMonster=true",""))) &amp; IF(L156="true", CONCATENATE(", multiTrialSet=true"), ""),"")</f>
        <v/>
      </c>
      <c r="AB156" s="7" t="str">
        <f t="shared" si="7"/>
        <v xml:space="preserve"> --Lamia's Song / Lied der Lamie</v>
      </c>
      <c r="AC156" s="7" t="str">
        <f t="shared" si="8"/>
        <v/>
      </c>
    </row>
    <row r="157" spans="1:29" x14ac:dyDescent="0.25">
      <c r="A157" s="6">
        <v>207</v>
      </c>
      <c r="B157" t="s">
        <v>1884</v>
      </c>
      <c r="C157" t="s">
        <v>1886</v>
      </c>
      <c r="D157" t="s">
        <v>1885</v>
      </c>
      <c r="I157" t="str">
        <f t="array" ref="I157">IF(VALUE(P157)&gt;0,"Crafted",IF(OR(EXACT(A157,'LibSets constants'!$G$2:$G$99)),"Monster",IF(OR(EXACT(A157,'LibSets constants'!$I$2:$I$99)),"Trial",IF(OR(EXACT(A157,'LibSets constants'!$K$2:$K$99)),"Arena",IF(OR(EXACT(A157,'LibSets constants'!$M$2:$M$99)),"Overland","")))))</f>
        <v>Crafted</v>
      </c>
      <c r="K157" t="s">
        <v>102</v>
      </c>
      <c r="L157" t="s">
        <v>102</v>
      </c>
      <c r="M157">
        <v>241</v>
      </c>
      <c r="N157">
        <v>241</v>
      </c>
      <c r="O157">
        <v>241</v>
      </c>
      <c r="P157">
        <v>6</v>
      </c>
      <c r="Q157" s="3" t="str">
        <f>IF(R157&lt;&gt;"",VLOOKUP(R157,'ESO zone constants'!$E$3:$J$1002,6,FALSE),"")</f>
        <v/>
      </c>
      <c r="S157" s="3">
        <v>2</v>
      </c>
      <c r="T157" t="str">
        <f>VLOOKUP(S157,'LibSets constants'!$A$2:$B$16,2,FALSE)</f>
        <v>Orsinium</v>
      </c>
      <c r="U157" s="3" t="str">
        <f>IF(V157&lt;&gt;"",VLOOKUP(V157,'ESO zone constants'!$E$3:$J$1002,6,FALSE),"")</f>
        <v/>
      </c>
      <c r="W157" s="3" t="str">
        <f>IF(X157&lt;&gt;"",VLOOKUP(X157,'ESO zone constants'!$E$3:$J$1002,6,FALSE),"")</f>
        <v/>
      </c>
      <c r="Y157" s="7" t="str">
        <f t="shared" si="6"/>
        <v>[207] = {wayshrines={241,241,241,}, traitsNeeded=6, dlcId=2</v>
      </c>
      <c r="Z157" s="7" t="str">
        <f>IF(A157&lt;&gt;"",IF(Q157&lt;&gt;"",CONCATENATE(", zoneIds={",Q157),"")&amp;IF(U157&lt;&gt;"",CONCATENATE(",",U157),"")&amp;IF(W157&lt;&gt;"",CONCATENATE(",",W157),"")&amp;IF(Q157&lt;&gt;"",CONCATENATE("}",""),"")&amp;IF(OR(K157="true",K157="false",K157&lt;&gt;""), CONCATENATE(", veteran=", K157), ""),"")</f>
        <v>, veteran=false</v>
      </c>
      <c r="AA157" s="7" t="str">
        <f>IF(A157&lt;&gt;"",IF(I157="Trial",", isTrial=true",IF(I157="Arena",", isArena=true", IF(I157="Monster",", isMonster=true",""))) &amp; IF(L157="true", CONCATENATE(", multiTrialSet=true"), ""),"")</f>
        <v/>
      </c>
      <c r="AB157" s="7" t="str">
        <f t="shared" si="7"/>
        <v xml:space="preserve"> --Law of Julianos / Gesetz von Julianos</v>
      </c>
      <c r="AC157" s="7" t="str">
        <f t="shared" si="8"/>
        <v>[207] = true,        --Law of Julianos / Gesetz von Julianos</v>
      </c>
    </row>
    <row r="158" spans="1:29" x14ac:dyDescent="0.25">
      <c r="A158" s="17">
        <v>196</v>
      </c>
      <c r="B158" t="s">
        <v>1858</v>
      </c>
      <c r="C158" t="s">
        <v>1860</v>
      </c>
      <c r="D158" t="s">
        <v>1859</v>
      </c>
      <c r="I158" t="str">
        <f t="array" ref="I158">IF(VALUE(P158)&gt;0,"Crafted",IF(OR(EXACT(A158,'LibSets constants'!$G$2:$G$99)),"Monster",IF(OR(EXACT(A158,'LibSets constants'!$I$2:$I$99)),"Trial",IF(OR(EXACT(A158,'LibSets constants'!$K$2:$K$99)),"Arena",IF(OR(EXACT(A158,'LibSets constants'!$M$2:$M$99)),"Overland","")))))</f>
        <v/>
      </c>
      <c r="K158" t="s">
        <v>102</v>
      </c>
      <c r="L158" t="s">
        <v>102</v>
      </c>
      <c r="M158">
        <v>-1</v>
      </c>
      <c r="N158">
        <v>-1</v>
      </c>
      <c r="O158">
        <v>-1</v>
      </c>
      <c r="P158">
        <v>0</v>
      </c>
      <c r="Q158" s="3">
        <f>IF(R158&lt;&gt;"",VLOOKUP(R158,'ESO zone constants'!$E$3:$J$1002,6,FALSE),"")</f>
        <v>11</v>
      </c>
      <c r="R158" s="3" t="s">
        <v>47</v>
      </c>
      <c r="S158" s="3">
        <v>0</v>
      </c>
      <c r="T158" t="str">
        <f>VLOOKUP(S158,'LibSets constants'!$A$2:$B$16,2,FALSE)</f>
        <v>Included in base game</v>
      </c>
      <c r="U158" s="3" t="str">
        <f>IF(V158&lt;&gt;"",VLOOKUP(V158,'ESO zone constants'!$E$3:$J$1002,6,FALSE),"")</f>
        <v/>
      </c>
      <c r="W158" s="3" t="str">
        <f>IF(X158&lt;&gt;"",VLOOKUP(X158,'ESO zone constants'!$E$3:$J$1002,6,FALSE),"")</f>
        <v/>
      </c>
      <c r="Y158" s="7" t="str">
        <f t="shared" si="6"/>
        <v>[196] = {wayshrines={-1,-1,-1,}, dlcId=0</v>
      </c>
      <c r="Z158" s="7" t="str">
        <f>IF(A158&lt;&gt;"",IF(Q158&lt;&gt;"",CONCATENATE(", zoneIds={",Q158),"")&amp;IF(U158&lt;&gt;"",CONCATENATE(",",U158),"")&amp;IF(W158&lt;&gt;"",CONCATENATE(",",W158),"")&amp;IF(Q158&lt;&gt;"",CONCATENATE("}",""),"")&amp;IF(OR(K158="true",K158="false",K158&lt;&gt;""), CONCATENATE(", veteran=", K158), ""),"")</f>
        <v>, zoneIds={11}, veteran=false</v>
      </c>
      <c r="AA158" s="7" t="str">
        <f>IF(A158&lt;&gt;"",IF(I158="Trial",", isTrial=true",IF(I158="Arena",", isArena=true", IF(I158="Monster",", isMonster=true",""))) &amp; IF(L158="true", CONCATENATE(", multiTrialSet=true"), ""),"")</f>
        <v/>
      </c>
      <c r="AB158" s="7" t="str">
        <f t="shared" si="7"/>
        <v xml:space="preserve"> --Leeching Plate / Auslaugende Rüstung</v>
      </c>
      <c r="AC158" s="7" t="str">
        <f t="shared" si="8"/>
        <v/>
      </c>
    </row>
    <row r="159" spans="1:29" x14ac:dyDescent="0.25">
      <c r="A159" s="17">
        <v>237</v>
      </c>
      <c r="B159" t="s">
        <v>1952</v>
      </c>
      <c r="C159" t="s">
        <v>1954</v>
      </c>
      <c r="D159" t="s">
        <v>1953</v>
      </c>
      <c r="I159" t="str">
        <f t="array" ref="I159">IF(VALUE(P159)&gt;0,"Crafted",IF(OR(EXACT(A159,'LibSets constants'!$G$2:$G$99)),"Monster",IF(OR(EXACT(A159,'LibSets constants'!$I$2:$I$99)),"Trial",IF(OR(EXACT(A159,'LibSets constants'!$K$2:$K$99)),"Arena",IF(OR(EXACT(A159,'LibSets constants'!$M$2:$M$99)),"Overland","")))))</f>
        <v>Overland</v>
      </c>
      <c r="K159" t="s">
        <v>102</v>
      </c>
      <c r="L159" t="s">
        <v>102</v>
      </c>
      <c r="M159">
        <v>-1</v>
      </c>
      <c r="N159">
        <v>-1</v>
      </c>
      <c r="O159">
        <v>-1</v>
      </c>
      <c r="P159">
        <v>0</v>
      </c>
      <c r="Q159" s="3" t="str">
        <f>IF(R159&lt;&gt;"",VLOOKUP(R159,'ESO zone constants'!$E$3:$J$1002,6,FALSE),"")</f>
        <v/>
      </c>
      <c r="S159" s="3">
        <v>0</v>
      </c>
      <c r="T159" t="str">
        <f>VLOOKUP(S159,'LibSets constants'!$A$2:$B$16,2,FALSE)</f>
        <v>Included in base game</v>
      </c>
      <c r="U159" s="3" t="str">
        <f>IF(V159&lt;&gt;"",VLOOKUP(V159,'ESO zone constants'!$E$3:$J$1002,6,FALSE),"")</f>
        <v/>
      </c>
      <c r="W159" s="3" t="str">
        <f>IF(X159&lt;&gt;"",VLOOKUP(X159,'ESO zone constants'!$E$3:$J$1002,6,FALSE),"")</f>
        <v/>
      </c>
      <c r="Y159" s="7" t="str">
        <f t="shared" si="6"/>
        <v>[237] = {wayshrines={-1,-1,-1,}, dlcId=0</v>
      </c>
      <c r="Z159" s="7" t="str">
        <f>IF(A159&lt;&gt;"",IF(Q159&lt;&gt;"",CONCATENATE(", zoneIds={",Q159),"")&amp;IF(U159&lt;&gt;"",CONCATENATE(",",U159),"")&amp;IF(W159&lt;&gt;"",CONCATENATE(",",W159),"")&amp;IF(Q159&lt;&gt;"",CONCATENATE("}",""),"")&amp;IF(OR(K159="true",K159="false",K159&lt;&gt;""), CONCATENATE(", veteran=", K159), ""),"")</f>
        <v>, veteran=false</v>
      </c>
      <c r="AA159" s="7" t="str">
        <f>IF(A159&lt;&gt;"",IF(I159="Trial",", isTrial=true",IF(I159="Arena",", isArena=true", IF(I159="Monster",", isMonster=true",""))) &amp; IF(L159="true", CONCATENATE(", multiTrialSet=true"), ""),"")</f>
        <v/>
      </c>
      <c r="AB159" s="7" t="str">
        <f t="shared" si="7"/>
        <v xml:space="preserve"> --Leki's Focus / Lekis Fokus</v>
      </c>
      <c r="AC159" s="7" t="str">
        <f t="shared" si="8"/>
        <v/>
      </c>
    </row>
    <row r="160" spans="1:29" x14ac:dyDescent="0.25">
      <c r="A160" s="17">
        <v>302</v>
      </c>
      <c r="B160" t="s">
        <v>2101</v>
      </c>
      <c r="C160" t="s">
        <v>2101</v>
      </c>
      <c r="D160" t="s">
        <v>2102</v>
      </c>
      <c r="I160" t="str">
        <f t="array" ref="I160">IF(VALUE(P160)&gt;0,"Crafted",IF(OR(EXACT(A160,'LibSets constants'!$G$2:$G$99)),"Monster",IF(OR(EXACT(A160,'LibSets constants'!$I$2:$I$99)),"Trial",IF(OR(EXACT(A160,'LibSets constants'!$K$2:$K$99)),"Arena",IF(OR(EXACT(A160,'LibSets constants'!$M$2:$M$99)),"Overland","")))))</f>
        <v/>
      </c>
      <c r="K160" t="s">
        <v>102</v>
      </c>
      <c r="L160" t="s">
        <v>102</v>
      </c>
      <c r="M160">
        <v>-1</v>
      </c>
      <c r="N160">
        <v>-1</v>
      </c>
      <c r="O160">
        <v>-1</v>
      </c>
      <c r="P160">
        <v>0</v>
      </c>
      <c r="Q160" s="3" t="str">
        <f>IF(R160&lt;&gt;"",VLOOKUP(R160,'ESO zone constants'!$E$3:$J$1002,6,FALSE),"")</f>
        <v/>
      </c>
      <c r="S160" s="3">
        <v>0</v>
      </c>
      <c r="T160" t="str">
        <f>VLOOKUP(S160,'LibSets constants'!$A$2:$B$16,2,FALSE)</f>
        <v>Included in base game</v>
      </c>
      <c r="U160" s="3" t="str">
        <f>IF(V160&lt;&gt;"",VLOOKUP(V160,'ESO zone constants'!$E$3:$J$1002,6,FALSE),"")</f>
        <v/>
      </c>
      <c r="W160" s="3" t="str">
        <f>IF(X160&lt;&gt;"",VLOOKUP(X160,'ESO zone constants'!$E$3:$J$1002,6,FALSE),"")</f>
        <v/>
      </c>
      <c r="Y160" s="7" t="str">
        <f t="shared" si="6"/>
        <v>[302] = {wayshrines={-1,-1,-1,}, dlcId=0</v>
      </c>
      <c r="Z160" s="7" t="str">
        <f>IF(A160&lt;&gt;"",IF(Q160&lt;&gt;"",CONCATENATE(", zoneIds={",Q160),"")&amp;IF(U160&lt;&gt;"",CONCATENATE(",",U160),"")&amp;IF(W160&lt;&gt;"",CONCATENATE(",",W160),"")&amp;IF(Q160&lt;&gt;"",CONCATENATE("}",""),"")&amp;IF(OR(K160="true",K160="false",K160&lt;&gt;""), CONCATENATE(", veteran=", K160), ""),"")</f>
        <v>, veteran=false</v>
      </c>
      <c r="AA160" s="7" t="str">
        <f>IF(A160&lt;&gt;"",IF(I160="Trial",", isTrial=true",IF(I160="Arena",", isArena=true", IF(I160="Monster",", isMonster=true",""))) &amp; IF(L160="true", CONCATENATE(", multiTrialSet=true"), ""),"")</f>
        <v/>
      </c>
      <c r="AB160" s="7" t="str">
        <f t="shared" si="7"/>
        <v xml:space="preserve"> --Leviathan / Leviathan</v>
      </c>
      <c r="AC160" s="7" t="str">
        <f t="shared" si="8"/>
        <v/>
      </c>
    </row>
    <row r="161" spans="1:29" x14ac:dyDescent="0.25">
      <c r="A161" s="17">
        <v>109</v>
      </c>
      <c r="B161" t="s">
        <v>1651</v>
      </c>
      <c r="C161" t="s">
        <v>1653</v>
      </c>
      <c r="D161" t="s">
        <v>1652</v>
      </c>
      <c r="I161" t="str">
        <f t="array" ref="I161">IF(VALUE(P161)&gt;0,"Crafted",IF(OR(EXACT(A161,'LibSets constants'!$G$2:$G$99)),"Monster",IF(OR(EXACT(A161,'LibSets constants'!$I$2:$I$99)),"Trial",IF(OR(EXACT(A161,'LibSets constants'!$K$2:$K$99)),"Arena",IF(OR(EXACT(A161,'LibSets constants'!$M$2:$M$99)),"Overland","")))))</f>
        <v>Overland</v>
      </c>
      <c r="K161" t="s">
        <v>102</v>
      </c>
      <c r="L161" t="s">
        <v>102</v>
      </c>
      <c r="M161">
        <v>-1</v>
      </c>
      <c r="N161">
        <v>-1</v>
      </c>
      <c r="O161">
        <v>-1</v>
      </c>
      <c r="P161">
        <v>0</v>
      </c>
      <c r="Q161" s="3" t="str">
        <f>IF(R161&lt;&gt;"",VLOOKUP(R161,'ESO zone constants'!$E$3:$J$1002,6,FALSE),"")</f>
        <v/>
      </c>
      <c r="S161" s="3">
        <v>0</v>
      </c>
      <c r="T161" t="str">
        <f>VLOOKUP(S161,'LibSets constants'!$A$2:$B$16,2,FALSE)</f>
        <v>Included in base game</v>
      </c>
      <c r="U161" s="3" t="str">
        <f>IF(V161&lt;&gt;"",VLOOKUP(V161,'ESO zone constants'!$E$3:$J$1002,6,FALSE),"")</f>
        <v/>
      </c>
      <c r="W161" s="3" t="str">
        <f>IF(X161&lt;&gt;"",VLOOKUP(X161,'ESO zone constants'!$E$3:$J$1002,6,FALSE),"")</f>
        <v/>
      </c>
      <c r="Y161" s="7" t="str">
        <f t="shared" si="6"/>
        <v>[109] = {wayshrines={-1,-1,-1,}, dlcId=0</v>
      </c>
      <c r="Z161" s="7" t="str">
        <f>IF(A161&lt;&gt;"",IF(Q161&lt;&gt;"",CONCATENATE(", zoneIds={",Q161),"")&amp;IF(U161&lt;&gt;"",CONCATENATE(",",U161),"")&amp;IF(W161&lt;&gt;"",CONCATENATE(",",W161),"")&amp;IF(Q161&lt;&gt;"",CONCATENATE("}",""),"")&amp;IF(OR(K161="true",K161="false",K161&lt;&gt;""), CONCATENATE(", veteran=", K161), ""),"")</f>
        <v>, veteran=false</v>
      </c>
      <c r="AA161" s="7" t="str">
        <f>IF(A161&lt;&gt;"",IF(I161="Trial",", isTrial=true",IF(I161="Arena",", isArena=true", IF(I161="Monster",", isMonster=true",""))) &amp; IF(L161="true", CONCATENATE(", multiTrialSet=true"), ""),"")</f>
        <v/>
      </c>
      <c r="AB161" s="7" t="str">
        <f t="shared" si="7"/>
        <v xml:space="preserve"> --Light of Cyrodiil / Licht von Cyrodiil</v>
      </c>
      <c r="AC161" s="7" t="str">
        <f t="shared" si="8"/>
        <v/>
      </c>
    </row>
    <row r="162" spans="1:29" x14ac:dyDescent="0.25">
      <c r="A162" s="17">
        <v>298</v>
      </c>
      <c r="B162" t="s">
        <v>2089</v>
      </c>
      <c r="C162" t="s">
        <v>2091</v>
      </c>
      <c r="D162" t="s">
        <v>2090</v>
      </c>
      <c r="I162" t="str">
        <f t="array" ref="I162">IF(VALUE(P162)&gt;0,"Crafted",IF(OR(EXACT(A162,'LibSets constants'!$G$2:$G$99)),"Monster",IF(OR(EXACT(A162,'LibSets constants'!$I$2:$I$99)),"Trial",IF(OR(EXACT(A162,'LibSets constants'!$K$2:$K$99)),"Arena",IF(OR(EXACT(A162,'LibSets constants'!$M$2:$M$99)),"Overland","")))))</f>
        <v/>
      </c>
      <c r="K162" t="s">
        <v>102</v>
      </c>
      <c r="L162" t="s">
        <v>102</v>
      </c>
      <c r="M162">
        <v>-1</v>
      </c>
      <c r="N162">
        <v>-1</v>
      </c>
      <c r="O162">
        <v>-1</v>
      </c>
      <c r="P162">
        <v>0</v>
      </c>
      <c r="Q162" s="3" t="str">
        <f>IF(R162&lt;&gt;"",VLOOKUP(R162,'ESO zone constants'!$E$3:$J$1002,6,FALSE),"")</f>
        <v/>
      </c>
      <c r="S162" s="3">
        <v>0</v>
      </c>
      <c r="T162" t="str">
        <f>VLOOKUP(S162,'LibSets constants'!$A$2:$B$16,2,FALSE)</f>
        <v>Included in base game</v>
      </c>
      <c r="U162" s="3" t="str">
        <f>IF(V162&lt;&gt;"",VLOOKUP(V162,'ESO zone constants'!$E$3:$J$1002,6,FALSE),"")</f>
        <v/>
      </c>
      <c r="W162" s="3" t="str">
        <f>IF(X162&lt;&gt;"",VLOOKUP(X162,'ESO zone constants'!$E$3:$J$1002,6,FALSE),"")</f>
        <v/>
      </c>
      <c r="Y162" s="7" t="str">
        <f t="shared" si="6"/>
        <v>[298] = {wayshrines={-1,-1,-1,}, dlcId=0</v>
      </c>
      <c r="Z162" s="7" t="str">
        <f>IF(A162&lt;&gt;"",IF(Q162&lt;&gt;"",CONCATENATE(", zoneIds={",Q162),"")&amp;IF(U162&lt;&gt;"",CONCATENATE(",",U162),"")&amp;IF(W162&lt;&gt;"",CONCATENATE(",",W162),"")&amp;IF(Q162&lt;&gt;"",CONCATENATE("}",""),"")&amp;IF(OR(K162="true",K162="false",K162&lt;&gt;""), CONCATENATE(", veteran=", K162), ""),"")</f>
        <v>, veteran=false</v>
      </c>
      <c r="AA162" s="7" t="str">
        <f>IF(A162&lt;&gt;"",IF(I162="Trial",", isTrial=true",IF(I162="Arena",", isArena=true", IF(I162="Monster",", isMonster=true",""))) &amp; IF(L162="true", CONCATENATE(", multiTrialSet=true"), ""),"")</f>
        <v/>
      </c>
      <c r="AB162" s="7" t="str">
        <f t="shared" si="7"/>
        <v xml:space="preserve"> --Light Speaker / Lichtsprecher</v>
      </c>
      <c r="AC162" s="7" t="str">
        <f t="shared" si="8"/>
        <v/>
      </c>
    </row>
    <row r="163" spans="1:29" x14ac:dyDescent="0.25">
      <c r="A163" s="17">
        <v>356</v>
      </c>
      <c r="B163" t="s">
        <v>2243</v>
      </c>
      <c r="C163" t="s">
        <v>2245</v>
      </c>
      <c r="D163" t="s">
        <v>2244</v>
      </c>
      <c r="I163" t="str">
        <f t="array" ref="I163">IF(VALUE(P163)&gt;0,"Crafted",IF(OR(EXACT(A163,'LibSets constants'!$G$2:$G$99)),"Monster",IF(OR(EXACT(A163,'LibSets constants'!$I$2:$I$99)),"Trial",IF(OR(EXACT(A163,'LibSets constants'!$K$2:$K$99)),"Arena",IF(OR(EXACT(A163,'LibSets constants'!$M$2:$M$99)),"Overland","")))))</f>
        <v/>
      </c>
      <c r="K163" t="s">
        <v>102</v>
      </c>
      <c r="L163" t="s">
        <v>102</v>
      </c>
      <c r="M163">
        <v>-1</v>
      </c>
      <c r="N163">
        <v>-1</v>
      </c>
      <c r="O163">
        <v>-1</v>
      </c>
      <c r="P163">
        <v>0</v>
      </c>
      <c r="Q163" s="3" t="str">
        <f>IF(R163&lt;&gt;"",VLOOKUP(R163,'ESO zone constants'!$E$3:$J$1002,6,FALSE),"")</f>
        <v/>
      </c>
      <c r="S163" s="3">
        <v>0</v>
      </c>
      <c r="T163" t="str">
        <f>VLOOKUP(S163,'LibSets constants'!$A$2:$B$16,2,FALSE)</f>
        <v>Included in base game</v>
      </c>
      <c r="U163" s="3" t="str">
        <f>IF(V163&lt;&gt;"",VLOOKUP(V163,'ESO zone constants'!$E$3:$J$1002,6,FALSE),"")</f>
        <v/>
      </c>
      <c r="W163" s="3" t="str">
        <f>IF(X163&lt;&gt;"",VLOOKUP(X163,'ESO zone constants'!$E$3:$J$1002,6,FALSE),"")</f>
        <v/>
      </c>
      <c r="Y163" s="7" t="str">
        <f t="shared" si="6"/>
        <v>[356] = {wayshrines={-1,-1,-1,}, dlcId=0</v>
      </c>
      <c r="Z163" s="7" t="str">
        <f>IF(A163&lt;&gt;"",IF(Q163&lt;&gt;"",CONCATENATE(", zoneIds={",Q163),"")&amp;IF(U163&lt;&gt;"",CONCATENATE(",",U163),"")&amp;IF(W163&lt;&gt;"",CONCATENATE(",",W163),"")&amp;IF(Q163&lt;&gt;"",CONCATENATE("}",""),"")&amp;IF(OR(K163="true",K163="false",K163&lt;&gt;""), CONCATENATE(", veteran=", K163), ""),"")</f>
        <v>, veteran=false</v>
      </c>
      <c r="AA163" s="7" t="str">
        <f>IF(A163&lt;&gt;"",IF(I163="Trial",", isTrial=true",IF(I163="Arena",", isArena=true", IF(I163="Monster",", isMonster=true",""))) &amp; IF(L163="true", CONCATENATE(", multiTrialSet=true"), ""),"")</f>
        <v/>
      </c>
      <c r="AB163" s="7" t="str">
        <f t="shared" si="7"/>
        <v xml:space="preserve"> --Livewire / Stromschlag</v>
      </c>
      <c r="AC163" s="7" t="str">
        <f t="shared" si="8"/>
        <v/>
      </c>
    </row>
    <row r="164" spans="1:29" x14ac:dyDescent="0.25">
      <c r="A164" s="17">
        <v>164</v>
      </c>
      <c r="B164" t="s">
        <v>1793</v>
      </c>
      <c r="C164" t="s">
        <v>11</v>
      </c>
      <c r="D164" t="s">
        <v>1794</v>
      </c>
      <c r="I164" t="str">
        <f t="array" ref="I164">IF(VALUE(P164)&gt;0,"Crafted",IF(OR(EXACT(A164,'LibSets constants'!$G$2:$G$99)),"Monster",IF(OR(EXACT(A164,'LibSets constants'!$I$2:$I$99)),"Trial",IF(OR(EXACT(A164,'LibSets constants'!$K$2:$K$99)),"Arena",IF(OR(EXACT(A164,'LibSets constants'!$M$2:$M$99)),"Overland","")))))</f>
        <v>Monster</v>
      </c>
      <c r="J164">
        <v>3</v>
      </c>
      <c r="K164" t="s">
        <v>2475</v>
      </c>
      <c r="L164" t="s">
        <v>102</v>
      </c>
      <c r="M164">
        <v>-1</v>
      </c>
      <c r="N164">
        <v>-1</v>
      </c>
      <c r="O164">
        <v>-1</v>
      </c>
      <c r="P164">
        <v>0</v>
      </c>
      <c r="Q164" s="3" t="str">
        <f>IF(R164&lt;&gt;"",VLOOKUP(R164,'ESO zone constants'!$E$3:$J$1002,6,FALSE),"")</f>
        <v/>
      </c>
      <c r="S164" s="3">
        <v>1</v>
      </c>
      <c r="T164" t="str">
        <f>VLOOKUP(S164,'LibSets constants'!$A$2:$B$16,2,FALSE)</f>
        <v>Imperial City</v>
      </c>
      <c r="U164" s="3" t="str">
        <f>IF(V164&lt;&gt;"",VLOOKUP(V164,'ESO zone constants'!$E$3:$J$1002,6,FALSE),"")</f>
        <v/>
      </c>
      <c r="W164" s="3" t="str">
        <f>IF(X164&lt;&gt;"",VLOOKUP(X164,'ESO zone constants'!$E$3:$J$1002,6,FALSE),"")</f>
        <v/>
      </c>
      <c r="Y164" s="7" t="str">
        <f t="shared" si="6"/>
        <v>[164] = {wayshrines={-1,-1,-1,}, dlcId=1</v>
      </c>
      <c r="Z164" s="7" t="str">
        <f>IF(A164&lt;&gt;"",IF(Q164&lt;&gt;"",CONCATENATE(", zoneIds={",Q164),"")&amp;IF(U164&lt;&gt;"",CONCATENATE(",",U164),"")&amp;IF(W164&lt;&gt;"",CONCATENATE(",",W164),"")&amp;IF(Q164&lt;&gt;"",CONCATENATE("}",""),"")&amp;IF(OR(K164="true",K164="false",K164&lt;&gt;""), CONCATENATE(", veteran=", K164), ""),"")</f>
        <v>, veteran={EQUIP_TYPE_HEAD=true, EQUIP_TYPE_SHOULDERS=false}</v>
      </c>
      <c r="AA164" s="7" t="str">
        <f>IF(A164&lt;&gt;"",IF(I164="Trial",", isTrial=true",IF(I164="Arena",", isArena=true", IF(I164="Monster",", isMonster=true",""))) &amp; IF(L164="true", CONCATENATE(", multiTrialSet=true"), ""),"")</f>
        <v>, isMonster=true</v>
      </c>
      <c r="AB164" s="7" t="str">
        <f t="shared" si="7"/>
        <v xml:space="preserve"> --Lord Warden / Hochwärter</v>
      </c>
      <c r="AC164" s="7" t="str">
        <f t="shared" si="8"/>
        <v/>
      </c>
    </row>
    <row r="165" spans="1:29" x14ac:dyDescent="0.25">
      <c r="A165" s="17">
        <v>231</v>
      </c>
      <c r="B165" t="s">
        <v>1937</v>
      </c>
      <c r="C165" t="s">
        <v>1939</v>
      </c>
      <c r="D165" t="s">
        <v>1938</v>
      </c>
      <c r="I165" t="str">
        <f t="array" ref="I165">IF(VALUE(P165)&gt;0,"Crafted",IF(OR(EXACT(A165,'LibSets constants'!$G$2:$G$99)),"Monster",IF(OR(EXACT(A165,'LibSets constants'!$I$2:$I$99)),"Trial",IF(OR(EXACT(A165,'LibSets constants'!$K$2:$K$99)),"Arena",IF(OR(EXACT(A165,'LibSets constants'!$M$2:$M$99)),"Overland","")))))</f>
        <v/>
      </c>
      <c r="K165" t="s">
        <v>102</v>
      </c>
      <c r="L165" t="s">
        <v>102</v>
      </c>
      <c r="M165">
        <v>-1</v>
      </c>
      <c r="N165">
        <v>-1</v>
      </c>
      <c r="O165">
        <v>-1</v>
      </c>
      <c r="P165">
        <v>0</v>
      </c>
      <c r="Q165" s="3" t="str">
        <f>IF(R165&lt;&gt;"",VLOOKUP(R165,'ESO zone constants'!$E$3:$J$1002,6,FALSE),"")</f>
        <v/>
      </c>
      <c r="S165" s="3">
        <v>0</v>
      </c>
      <c r="T165" t="str">
        <f>VLOOKUP(S165,'LibSets constants'!$A$2:$B$16,2,FALSE)</f>
        <v>Included in base game</v>
      </c>
      <c r="U165" s="3" t="str">
        <f>IF(V165&lt;&gt;"",VLOOKUP(V165,'ESO zone constants'!$E$3:$J$1002,6,FALSE),"")</f>
        <v/>
      </c>
      <c r="W165" s="3" t="str">
        <f>IF(X165&lt;&gt;"",VLOOKUP(X165,'ESO zone constants'!$E$3:$J$1002,6,FALSE),"")</f>
        <v/>
      </c>
      <c r="Y165" s="7" t="str">
        <f t="shared" si="6"/>
        <v>[231] = {wayshrines={-1,-1,-1,}, dlcId=0</v>
      </c>
      <c r="Z165" s="7" t="str">
        <f>IF(A165&lt;&gt;"",IF(Q165&lt;&gt;"",CONCATENATE(", zoneIds={",Q165),"")&amp;IF(U165&lt;&gt;"",CONCATENATE(",",U165),"")&amp;IF(W165&lt;&gt;"",CONCATENATE(",",W165),"")&amp;IF(Q165&lt;&gt;"",CONCATENATE("}",""),"")&amp;IF(OR(K165="true",K165="false",K165&lt;&gt;""), CONCATENATE(", veteran=", K165), ""),"")</f>
        <v>, veteran=false</v>
      </c>
      <c r="AA165" s="7" t="str">
        <f>IF(A165&lt;&gt;"",IF(I165="Trial",", isTrial=true",IF(I165="Arena",", isArena=true", IF(I165="Monster",", isMonster=true",""))) &amp; IF(L165="true", CONCATENATE(", multiTrialSet=true"), ""),"")</f>
        <v/>
      </c>
      <c r="AB165" s="7" t="str">
        <f t="shared" si="7"/>
        <v xml:space="preserve"> --Lunar Bastion / Mondbastion</v>
      </c>
      <c r="AC165" s="7" t="str">
        <f t="shared" si="8"/>
        <v/>
      </c>
    </row>
    <row r="166" spans="1:29" x14ac:dyDescent="0.25">
      <c r="A166" s="17">
        <v>354</v>
      </c>
      <c r="B166" t="s">
        <v>2237</v>
      </c>
      <c r="C166" t="s">
        <v>2239</v>
      </c>
      <c r="D166" t="s">
        <v>2238</v>
      </c>
      <c r="I166" t="str">
        <f t="array" ref="I166">IF(VALUE(P166)&gt;0,"Crafted",IF(OR(EXACT(A166,'LibSets constants'!$G$2:$G$99)),"Monster",IF(OR(EXACT(A166,'LibSets constants'!$I$2:$I$99)),"Trial",IF(OR(EXACT(A166,'LibSets constants'!$K$2:$K$99)),"Arena",IF(OR(EXACT(A166,'LibSets constants'!$M$2:$M$99)),"Overland","")))))</f>
        <v/>
      </c>
      <c r="K166" t="s">
        <v>102</v>
      </c>
      <c r="L166" t="s">
        <v>102</v>
      </c>
      <c r="M166">
        <v>-1</v>
      </c>
      <c r="N166">
        <v>-1</v>
      </c>
      <c r="O166">
        <v>-1</v>
      </c>
      <c r="P166">
        <v>0</v>
      </c>
      <c r="Q166" s="3">
        <f>IF(R166&lt;&gt;"",VLOOKUP(R166,'ESO zone constants'!$E$3:$J$1002,6,FALSE),"")</f>
        <v>1081</v>
      </c>
      <c r="R166" s="3" t="s">
        <v>67</v>
      </c>
      <c r="S166" s="3">
        <v>0</v>
      </c>
      <c r="T166" t="str">
        <f>VLOOKUP(S166,'LibSets constants'!$A$2:$B$16,2,FALSE)</f>
        <v>Included in base game</v>
      </c>
      <c r="U166" s="3" t="str">
        <f>IF(V166&lt;&gt;"",VLOOKUP(V166,'ESO zone constants'!$E$3:$J$1002,6,FALSE),"")</f>
        <v/>
      </c>
      <c r="W166" s="3" t="str">
        <f>IF(X166&lt;&gt;"",VLOOKUP(X166,'ESO zone constants'!$E$3:$J$1002,6,FALSE),"")</f>
        <v/>
      </c>
      <c r="Y166" s="7" t="str">
        <f t="shared" si="6"/>
        <v>[354] = {wayshrines={-1,-1,-1,}, dlcId=0</v>
      </c>
      <c r="Z166" s="7" t="str">
        <f>IF(A166&lt;&gt;"",IF(Q166&lt;&gt;"",CONCATENATE(", zoneIds={",Q166),"")&amp;IF(U166&lt;&gt;"",CONCATENATE(",",U166),"")&amp;IF(W166&lt;&gt;"",CONCATENATE(",",W166),"")&amp;IF(Q166&lt;&gt;"",CONCATENATE("}",""),"")&amp;IF(OR(K166="true",K166="false",K166&lt;&gt;""), CONCATENATE(", veteran=", K166), ""),"")</f>
        <v>, zoneIds={1081}, veteran=false</v>
      </c>
      <c r="AA166" s="7" t="str">
        <f>IF(A166&lt;&gt;"",IF(I166="Trial",", isTrial=true",IF(I166="Arena",", isArena=true", IF(I166="Monster",", isMonster=true",""))) &amp; IF(L166="true", CONCATENATE(", multiTrialSet=true"), ""),"")</f>
        <v/>
      </c>
      <c r="AB166" s="7" t="str">
        <f t="shared" si="7"/>
        <v xml:space="preserve"> --Mad Tinkerer / Wahntüftler</v>
      </c>
      <c r="AC166" s="7" t="str">
        <f t="shared" si="8"/>
        <v/>
      </c>
    </row>
    <row r="167" spans="1:29" x14ac:dyDescent="0.25">
      <c r="A167" s="17">
        <v>103</v>
      </c>
      <c r="B167" t="s">
        <v>1633</v>
      </c>
      <c r="C167" t="s">
        <v>1635</v>
      </c>
      <c r="D167" t="s">
        <v>1634</v>
      </c>
      <c r="I167" t="str">
        <f t="array" ref="I167">IF(VALUE(P167)&gt;0,"Crafted",IF(OR(EXACT(A167,'LibSets constants'!$G$2:$G$99)),"Monster",IF(OR(EXACT(A167,'LibSets constants'!$I$2:$I$99)),"Trial",IF(OR(EXACT(A167,'LibSets constants'!$K$2:$K$99)),"Arena",IF(OR(EXACT(A167,'LibSets constants'!$M$2:$M$99)),"Overland","")))))</f>
        <v/>
      </c>
      <c r="K167" t="s">
        <v>102</v>
      </c>
      <c r="L167" t="s">
        <v>102</v>
      </c>
      <c r="M167">
        <v>-1</v>
      </c>
      <c r="N167">
        <v>-1</v>
      </c>
      <c r="O167">
        <v>-1</v>
      </c>
      <c r="P167">
        <v>0</v>
      </c>
      <c r="Q167" s="3" t="str">
        <f>IF(R167&lt;&gt;"",VLOOKUP(R167,'ESO zone constants'!$E$3:$J$1002,6,FALSE),"")</f>
        <v/>
      </c>
      <c r="S167" s="3">
        <v>0</v>
      </c>
      <c r="T167" t="str">
        <f>VLOOKUP(S167,'LibSets constants'!$A$2:$B$16,2,FALSE)</f>
        <v>Included in base game</v>
      </c>
      <c r="U167" s="3" t="str">
        <f>IF(V167&lt;&gt;"",VLOOKUP(V167,'ESO zone constants'!$E$3:$J$1002,6,FALSE),"")</f>
        <v/>
      </c>
      <c r="W167" s="3" t="str">
        <f>IF(X167&lt;&gt;"",VLOOKUP(X167,'ESO zone constants'!$E$3:$J$1002,6,FALSE),"")</f>
        <v/>
      </c>
      <c r="Y167" s="7" t="str">
        <f t="shared" si="6"/>
        <v>[103] = {wayshrines={-1,-1,-1,}, dlcId=0</v>
      </c>
      <c r="Z167" s="7" t="str">
        <f>IF(A167&lt;&gt;"",IF(Q167&lt;&gt;"",CONCATENATE(", zoneIds={",Q167),"")&amp;IF(U167&lt;&gt;"",CONCATENATE(",",U167),"")&amp;IF(W167&lt;&gt;"",CONCATENATE(",",W167),"")&amp;IF(Q167&lt;&gt;"",CONCATENATE("}",""),"")&amp;IF(OR(K167="true",K167="false",K167&lt;&gt;""), CONCATENATE(", veteran=", K167), ""),"")</f>
        <v>, veteran=false</v>
      </c>
      <c r="AA167" s="7" t="str">
        <f>IF(A167&lt;&gt;"",IF(I167="Trial",", isTrial=true",IF(I167="Arena",", isArena=true", IF(I167="Monster",", isMonster=true",""))) &amp; IF(L167="true", CONCATENATE(", multiTrialSet=true"), ""),"")</f>
        <v/>
      </c>
      <c r="AB167" s="7" t="str">
        <f t="shared" si="7"/>
        <v xml:space="preserve"> --Magicka Furnace / Magickaschmiede</v>
      </c>
      <c r="AC167" s="7" t="str">
        <f t="shared" si="8"/>
        <v/>
      </c>
    </row>
    <row r="168" spans="1:29" x14ac:dyDescent="0.25">
      <c r="A168" s="6">
        <v>48</v>
      </c>
      <c r="B168" t="s">
        <v>1469</v>
      </c>
      <c r="C168" t="s">
        <v>1471</v>
      </c>
      <c r="D168" t="s">
        <v>1470</v>
      </c>
      <c r="I168" t="str">
        <f t="array" ref="I168">IF(VALUE(P168)&gt;0,"Crafted",IF(OR(EXACT(A168,'LibSets constants'!$G$2:$G$99)),"Monster",IF(OR(EXACT(A168,'LibSets constants'!$I$2:$I$99)),"Trial",IF(OR(EXACT(A168,'LibSets constants'!$K$2:$K$99)),"Arena",IF(OR(EXACT(A168,'LibSets constants'!$M$2:$M$99)),"Overland","")))))</f>
        <v>Crafted</v>
      </c>
      <c r="K168" t="s">
        <v>102</v>
      </c>
      <c r="L168" t="s">
        <v>102</v>
      </c>
      <c r="M168">
        <v>13</v>
      </c>
      <c r="N168">
        <v>148</v>
      </c>
      <c r="O168">
        <v>48</v>
      </c>
      <c r="P168">
        <v>4</v>
      </c>
      <c r="Q168" s="3" t="str">
        <f>IF(R168&lt;&gt;"",VLOOKUP(R168,'ESO zone constants'!$E$3:$J$1002,6,FALSE),"")</f>
        <v/>
      </c>
      <c r="S168" s="3">
        <v>0</v>
      </c>
      <c r="T168" t="str">
        <f>VLOOKUP(S168,'LibSets constants'!$A$2:$B$16,2,FALSE)</f>
        <v>Included in base game</v>
      </c>
      <c r="U168" s="3" t="str">
        <f>IF(V168&lt;&gt;"",VLOOKUP(V168,'ESO zone constants'!$E$3:$J$1002,6,FALSE),"")</f>
        <v/>
      </c>
      <c r="W168" s="3" t="str">
        <f>IF(X168&lt;&gt;"",VLOOKUP(X168,'ESO zone constants'!$E$3:$J$1002,6,FALSE),"")</f>
        <v/>
      </c>
      <c r="Y168" s="7" t="str">
        <f t="shared" si="6"/>
        <v>[48] = {wayshrines={13,148,48,}, traitsNeeded=4, dlcId=0</v>
      </c>
      <c r="Z168" s="7" t="str">
        <f>IF(A168&lt;&gt;"",IF(Q168&lt;&gt;"",CONCATENATE(", zoneIds={",Q168),"")&amp;IF(U168&lt;&gt;"",CONCATENATE(",",U168),"")&amp;IF(W168&lt;&gt;"",CONCATENATE(",",W168),"")&amp;IF(Q168&lt;&gt;"",CONCATENATE("}",""),"")&amp;IF(OR(K168="true",K168="false",K168&lt;&gt;""), CONCATENATE(", veteran=", K168), ""),"")</f>
        <v>, veteran=false</v>
      </c>
      <c r="AA168" s="7" t="str">
        <f>IF(A168&lt;&gt;"",IF(I168="Trial",", isTrial=true",IF(I168="Arena",", isArena=true", IF(I168="Monster",", isMonster=true",""))) &amp; IF(L168="true", CONCATENATE(", multiTrialSet=true"), ""),"")</f>
        <v/>
      </c>
      <c r="AB168" s="7" t="str">
        <f t="shared" si="7"/>
        <v xml:space="preserve"> --Magnus' Gift / Magnus' Gabe</v>
      </c>
      <c r="AC168" s="7" t="str">
        <f t="shared" si="8"/>
        <v>[48] = true,        --Magnus' Gift / Magnus' Gabe</v>
      </c>
    </row>
    <row r="169" spans="1:29" x14ac:dyDescent="0.25">
      <c r="A169" s="17">
        <v>390</v>
      </c>
      <c r="B169" t="s">
        <v>2329</v>
      </c>
      <c r="C169" t="s">
        <v>2331</v>
      </c>
      <c r="D169" t="s">
        <v>2330</v>
      </c>
      <c r="I169" t="str">
        <f t="array" ref="I169">IF(VALUE(P169)&gt;0,"Crafted",IF(OR(EXACT(A169,'LibSets constants'!$G$2:$G$99)),"Monster",IF(OR(EXACT(A169,'LibSets constants'!$I$2:$I$99)),"Trial",IF(OR(EXACT(A169,'LibSets constants'!$K$2:$K$99)),"Arena",IF(OR(EXACT(A169,'LibSets constants'!$M$2:$M$99)),"Overland","")))))</f>
        <v/>
      </c>
      <c r="K169" t="s">
        <v>102</v>
      </c>
      <c r="L169" t="s">
        <v>102</v>
      </c>
      <c r="M169">
        <v>-1</v>
      </c>
      <c r="N169">
        <v>-1</v>
      </c>
      <c r="O169">
        <v>-1</v>
      </c>
      <c r="P169">
        <v>0</v>
      </c>
      <c r="Q169" s="3" t="str">
        <f>IF(R169&lt;&gt;"",VLOOKUP(R169,'ESO zone constants'!$E$3:$J$1002,6,FALSE),"")</f>
        <v/>
      </c>
      <c r="S169" s="3">
        <v>0</v>
      </c>
      <c r="T169" t="str">
        <f>VLOOKUP(S169,'LibSets constants'!$A$2:$B$16,2,FALSE)</f>
        <v>Included in base game</v>
      </c>
      <c r="U169" s="3" t="str">
        <f>IF(V169&lt;&gt;"",VLOOKUP(V169,'ESO zone constants'!$E$3:$J$1002,6,FALSE),"")</f>
        <v/>
      </c>
      <c r="W169" s="3" t="str">
        <f>IF(X169&lt;&gt;"",VLOOKUP(X169,'ESO zone constants'!$E$3:$J$1002,6,FALSE),"")</f>
        <v/>
      </c>
      <c r="Y169" s="7" t="str">
        <f t="shared" si="6"/>
        <v>[390] = {wayshrines={-1,-1,-1,}, dlcId=0</v>
      </c>
      <c r="Z169" s="7" t="str">
        <f>IF(A169&lt;&gt;"",IF(Q169&lt;&gt;"",CONCATENATE(", zoneIds={",Q169),"")&amp;IF(U169&lt;&gt;"",CONCATENATE(",",U169),"")&amp;IF(W169&lt;&gt;"",CONCATENATE(",",W169),"")&amp;IF(Q169&lt;&gt;"",CONCATENATE("}",""),"")&amp;IF(OR(K169="true",K169="false",K169&lt;&gt;""), CONCATENATE(", veteran=", K169), ""),"")</f>
        <v>, veteran=false</v>
      </c>
      <c r="AA169" s="7" t="str">
        <f>IF(A169&lt;&gt;"",IF(I169="Trial",", isTrial=true",IF(I169="Arena",", isArena=true", IF(I169="Monster",", isMonster=true",""))) &amp; IF(L169="true", CONCATENATE(", multiTrialSet=true"), ""),"")</f>
        <v/>
      </c>
      <c r="AB169" s="7" t="str">
        <f t="shared" si="7"/>
        <v xml:space="preserve"> --Mantle of Siroria / Mantel von Siroria</v>
      </c>
      <c r="AC169" s="7" t="str">
        <f t="shared" si="8"/>
        <v/>
      </c>
    </row>
    <row r="170" spans="1:29" x14ac:dyDescent="0.25">
      <c r="A170" s="17">
        <v>210</v>
      </c>
      <c r="B170" t="s">
        <v>1891</v>
      </c>
      <c r="C170" t="s">
        <v>1893</v>
      </c>
      <c r="D170" t="s">
        <v>1892</v>
      </c>
      <c r="I170" t="str">
        <f t="array" ref="I170">IF(VALUE(P170)&gt;0,"Crafted",IF(OR(EXACT(A170,'LibSets constants'!$G$2:$G$99)),"Monster",IF(OR(EXACT(A170,'LibSets constants'!$I$2:$I$99)),"Trial",IF(OR(EXACT(A170,'LibSets constants'!$K$2:$K$99)),"Arena",IF(OR(EXACT(A170,'LibSets constants'!$M$2:$M$99)),"Overland","")))))</f>
        <v>Overland</v>
      </c>
      <c r="K170" t="s">
        <v>102</v>
      </c>
      <c r="L170" t="s">
        <v>102</v>
      </c>
      <c r="M170">
        <v>-1</v>
      </c>
      <c r="N170">
        <v>-1</v>
      </c>
      <c r="O170">
        <v>-1</v>
      </c>
      <c r="P170">
        <v>0</v>
      </c>
      <c r="Q170" s="3" t="str">
        <f>IF(R170&lt;&gt;"",VLOOKUP(R170,'ESO zone constants'!$E$3:$J$1002,6,FALSE),"")</f>
        <v/>
      </c>
      <c r="S170" s="3">
        <v>0</v>
      </c>
      <c r="T170" t="str">
        <f>VLOOKUP(S170,'LibSets constants'!$A$2:$B$16,2,FALSE)</f>
        <v>Included in base game</v>
      </c>
      <c r="U170" s="3" t="str">
        <f>IF(V170&lt;&gt;"",VLOOKUP(V170,'ESO zone constants'!$E$3:$J$1002,6,FALSE),"")</f>
        <v/>
      </c>
      <c r="W170" s="3" t="str">
        <f>IF(X170&lt;&gt;"",VLOOKUP(X170,'ESO zone constants'!$E$3:$J$1002,6,FALSE),"")</f>
        <v/>
      </c>
      <c r="Y170" s="7" t="str">
        <f t="shared" si="6"/>
        <v>[210] = {wayshrines={-1,-1,-1,}, dlcId=0</v>
      </c>
      <c r="Z170" s="7" t="str">
        <f>IF(A170&lt;&gt;"",IF(Q170&lt;&gt;"",CONCATENATE(", zoneIds={",Q170),"")&amp;IF(U170&lt;&gt;"",CONCATENATE(",",U170),"")&amp;IF(W170&lt;&gt;"",CONCATENATE(",",W170),"")&amp;IF(Q170&lt;&gt;"",CONCATENATE("}",""),"")&amp;IF(OR(K170="true",K170="false",K170&lt;&gt;""), CONCATENATE(", veteran=", K170), ""),"")</f>
        <v>, veteran=false</v>
      </c>
      <c r="AA170" s="7" t="str">
        <f>IF(A170&lt;&gt;"",IF(I170="Trial",", isTrial=true",IF(I170="Arena",", isArena=true", IF(I170="Monster",", isMonster=true",""))) &amp; IF(L170="true", CONCATENATE(", multiTrialSet=true"), ""),"")</f>
        <v/>
      </c>
      <c r="AB170" s="7" t="str">
        <f t="shared" si="7"/>
        <v xml:space="preserve"> --Mark of the Pariah / Zeichen des Ausgestoßenen</v>
      </c>
      <c r="AC170" s="7" t="str">
        <f t="shared" si="8"/>
        <v/>
      </c>
    </row>
    <row r="171" spans="1:29" x14ac:dyDescent="0.25">
      <c r="A171" s="17">
        <v>234</v>
      </c>
      <c r="B171" t="s">
        <v>1943</v>
      </c>
      <c r="C171" t="s">
        <v>1945</v>
      </c>
      <c r="D171" t="s">
        <v>1944</v>
      </c>
      <c r="I171" t="str">
        <f t="array" ref="I171">IF(VALUE(P171)&gt;0,"Crafted",IF(OR(EXACT(A171,'LibSets constants'!$G$2:$G$99)),"Monster",IF(OR(EXACT(A171,'LibSets constants'!$I$2:$I$99)),"Trial",IF(OR(EXACT(A171,'LibSets constants'!$K$2:$K$99)),"Arena",IF(OR(EXACT(A171,'LibSets constants'!$M$2:$M$99)),"Overland","")))))</f>
        <v>Overland</v>
      </c>
      <c r="K171" t="s">
        <v>102</v>
      </c>
      <c r="L171" t="s">
        <v>102</v>
      </c>
      <c r="M171">
        <v>-1</v>
      </c>
      <c r="N171">
        <v>-1</v>
      </c>
      <c r="O171">
        <v>-1</v>
      </c>
      <c r="P171">
        <v>0</v>
      </c>
      <c r="Q171" s="3" t="str">
        <f>IF(R171&lt;&gt;"",VLOOKUP(R171,'ESO zone constants'!$E$3:$J$1002,6,FALSE),"")</f>
        <v/>
      </c>
      <c r="S171" s="3">
        <v>0</v>
      </c>
      <c r="T171" t="str">
        <f>VLOOKUP(S171,'LibSets constants'!$A$2:$B$16,2,FALSE)</f>
        <v>Included in base game</v>
      </c>
      <c r="U171" s="3" t="str">
        <f>IF(V171&lt;&gt;"",VLOOKUP(V171,'ESO zone constants'!$E$3:$J$1002,6,FALSE),"")</f>
        <v/>
      </c>
      <c r="W171" s="3" t="str">
        <f>IF(X171&lt;&gt;"",VLOOKUP(X171,'ESO zone constants'!$E$3:$J$1002,6,FALSE),"")</f>
        <v/>
      </c>
      <c r="Y171" s="7" t="str">
        <f t="shared" si="6"/>
        <v>[234] = {wayshrines={-1,-1,-1,}, dlcId=0</v>
      </c>
      <c r="Z171" s="7" t="str">
        <f>IF(A171&lt;&gt;"",IF(Q171&lt;&gt;"",CONCATENATE(", zoneIds={",Q171),"")&amp;IF(U171&lt;&gt;"",CONCATENATE(",",U171),"")&amp;IF(W171&lt;&gt;"",CONCATENATE(",",W171),"")&amp;IF(Q171&lt;&gt;"",CONCATENATE("}",""),"")&amp;IF(OR(K171="true",K171="false",K171&lt;&gt;""), CONCATENATE(", veteran=", K171), ""),"")</f>
        <v>, veteran=false</v>
      </c>
      <c r="AA171" s="7" t="str">
        <f>IF(A171&lt;&gt;"",IF(I171="Trial",", isTrial=true",IF(I171="Arena",", isArena=true", IF(I171="Monster",", isMonster=true",""))) &amp; IF(L171="true", CONCATENATE(", multiTrialSet=true"), ""),"")</f>
        <v/>
      </c>
      <c r="AB171" s="7" t="str">
        <f t="shared" si="7"/>
        <v xml:space="preserve"> --Marksman's Crest / Wappen des Meisterschützen</v>
      </c>
      <c r="AC171" s="7" t="str">
        <f t="shared" si="8"/>
        <v/>
      </c>
    </row>
    <row r="172" spans="1:29" x14ac:dyDescent="0.25">
      <c r="A172" s="17">
        <v>332</v>
      </c>
      <c r="B172" t="s">
        <v>2181</v>
      </c>
      <c r="C172" t="s">
        <v>2183</v>
      </c>
      <c r="D172" t="s">
        <v>2182</v>
      </c>
      <c r="I172" t="str">
        <f t="array" ref="I172">IF(VALUE(P172)&gt;0,"Crafted",IF(OR(EXACT(A172,'LibSets constants'!$G$2:$G$99)),"Monster",IF(OR(EXACT(A172,'LibSets constants'!$I$2:$I$99)),"Trial",IF(OR(EXACT(A172,'LibSets constants'!$K$2:$K$99)),"Arena",IF(OR(EXACT(A172,'LibSets constants'!$M$2:$M$99)),"Overland","")))))</f>
        <v/>
      </c>
      <c r="K172" t="s">
        <v>102</v>
      </c>
      <c r="L172" t="s">
        <v>102</v>
      </c>
      <c r="M172">
        <v>-1</v>
      </c>
      <c r="N172">
        <v>-1</v>
      </c>
      <c r="O172">
        <v>-1</v>
      </c>
      <c r="P172">
        <v>0</v>
      </c>
      <c r="Q172" s="3" t="str">
        <f>IF(R172&lt;&gt;"",VLOOKUP(R172,'ESO zone constants'!$E$3:$J$1002,6,FALSE),"")</f>
        <v/>
      </c>
      <c r="S172" s="3">
        <v>0</v>
      </c>
      <c r="T172" t="str">
        <f>VLOOKUP(S172,'LibSets constants'!$A$2:$B$16,2,FALSE)</f>
        <v>Included in base game</v>
      </c>
      <c r="U172" s="3" t="str">
        <f>IF(V172&lt;&gt;"",VLOOKUP(V172,'ESO zone constants'!$E$3:$J$1002,6,FALSE),"")</f>
        <v/>
      </c>
      <c r="W172" s="3" t="str">
        <f>IF(X172&lt;&gt;"",VLOOKUP(X172,'ESO zone constants'!$E$3:$J$1002,6,FALSE),"")</f>
        <v/>
      </c>
      <c r="Y172" s="7" t="str">
        <f t="shared" si="6"/>
        <v>[332] = {wayshrines={-1,-1,-1,}, dlcId=0</v>
      </c>
      <c r="Z172" s="7" t="str">
        <f>IF(A172&lt;&gt;"",IF(Q172&lt;&gt;"",CONCATENATE(", zoneIds={",Q172),"")&amp;IF(U172&lt;&gt;"",CONCATENATE(",",U172),"")&amp;IF(W172&lt;&gt;"",CONCATENATE(",",W172),"")&amp;IF(Q172&lt;&gt;"",CONCATENATE("}",""),"")&amp;IF(OR(K172="true",K172="false",K172&lt;&gt;""), CONCATENATE(", veteran=", K172), ""),"")</f>
        <v>, veteran=false</v>
      </c>
      <c r="AA172" s="7" t="str">
        <f>IF(A172&lt;&gt;"",IF(I172="Trial",", isTrial=true",IF(I172="Arena",", isArena=true", IF(I172="Monster",", isMonster=true",""))) &amp; IF(L172="true", CONCATENATE(", multiTrialSet=true"), ""),"")</f>
        <v/>
      </c>
      <c r="AB172" s="7" t="str">
        <f t="shared" si="7"/>
        <v xml:space="preserve"> --Master Architect / Meisterarchitekt</v>
      </c>
      <c r="AC172" s="7" t="str">
        <f t="shared" si="8"/>
        <v/>
      </c>
    </row>
    <row r="173" spans="1:29" x14ac:dyDescent="0.25">
      <c r="A173" s="17">
        <v>170</v>
      </c>
      <c r="B173" t="s">
        <v>1802</v>
      </c>
      <c r="C173" t="s">
        <v>12</v>
      </c>
      <c r="D173" t="s">
        <v>1803</v>
      </c>
      <c r="I173" t="str">
        <f t="array" ref="I173">IF(VALUE(P173)&gt;0,"Crafted",IF(OR(EXACT(A173,'LibSets constants'!$G$2:$G$99)),"Monster",IF(OR(EXACT(A173,'LibSets constants'!$I$2:$I$99)),"Trial",IF(OR(EXACT(A173,'LibSets constants'!$K$2:$K$99)),"Arena",IF(OR(EXACT(A173,'LibSets constants'!$M$2:$M$99)),"Overland","")))))</f>
        <v>Monster</v>
      </c>
      <c r="J173">
        <v>2</v>
      </c>
      <c r="K173" t="s">
        <v>2475</v>
      </c>
      <c r="L173" t="s">
        <v>102</v>
      </c>
      <c r="M173">
        <v>-1</v>
      </c>
      <c r="N173">
        <v>-1</v>
      </c>
      <c r="O173">
        <v>-1</v>
      </c>
      <c r="P173">
        <v>0</v>
      </c>
      <c r="Q173" s="3" t="str">
        <f>IF(R173&lt;&gt;"",VLOOKUP(R173,'ESO zone constants'!$E$3:$J$1002,6,FALSE),"")</f>
        <v/>
      </c>
      <c r="S173" s="3">
        <v>0</v>
      </c>
      <c r="T173" t="str">
        <f>VLOOKUP(S173,'LibSets constants'!$A$2:$B$16,2,FALSE)</f>
        <v>Included in base game</v>
      </c>
      <c r="U173" s="3" t="str">
        <f>IF(V173&lt;&gt;"",VLOOKUP(V173,'ESO zone constants'!$E$3:$J$1002,6,FALSE),"")</f>
        <v/>
      </c>
      <c r="W173" s="3" t="str">
        <f>IF(X173&lt;&gt;"",VLOOKUP(X173,'ESO zone constants'!$E$3:$J$1002,6,FALSE),"")</f>
        <v/>
      </c>
      <c r="Y173" s="7" t="str">
        <f t="shared" si="6"/>
        <v>[170] = {wayshrines={-1,-1,-1,}, dlcId=0</v>
      </c>
      <c r="Z173" s="7" t="str">
        <f>IF(A173&lt;&gt;"",IF(Q173&lt;&gt;"",CONCATENATE(", zoneIds={",Q173),"")&amp;IF(U173&lt;&gt;"",CONCATENATE(",",U173),"")&amp;IF(W173&lt;&gt;"",CONCATENATE(",",W173),"")&amp;IF(Q173&lt;&gt;"",CONCATENATE("}",""),"")&amp;IF(OR(K173="true",K173="false",K173&lt;&gt;""), CONCATENATE(", veteran=", K173), ""),"")</f>
        <v>, veteran={EQUIP_TYPE_HEAD=true, EQUIP_TYPE_SHOULDERS=false}</v>
      </c>
      <c r="AA173" s="7" t="str">
        <f>IF(A173&lt;&gt;"",IF(I173="Trial",", isTrial=true",IF(I173="Arena",", isArena=true", IF(I173="Monster",", isMonster=true",""))) &amp; IF(L173="true", CONCATENATE(", multiTrialSet=true"), ""),"")</f>
        <v>, isMonster=true</v>
      </c>
      <c r="AB173" s="7" t="str">
        <f t="shared" si="7"/>
        <v xml:space="preserve"> --Maw of the Infernal / Schlund des Infernalen</v>
      </c>
      <c r="AC173" s="7" t="str">
        <f t="shared" si="8"/>
        <v/>
      </c>
    </row>
    <row r="174" spans="1:29" x14ac:dyDescent="0.25">
      <c r="A174" s="6">
        <v>353</v>
      </c>
      <c r="B174" t="s">
        <v>2234</v>
      </c>
      <c r="C174" t="s">
        <v>2236</v>
      </c>
      <c r="D174" t="s">
        <v>2235</v>
      </c>
      <c r="I174" t="str">
        <f t="array" ref="I174">IF(VALUE(P174)&gt;0,"Crafted",IF(OR(EXACT(A174,'LibSets constants'!$G$2:$G$99)),"Monster",IF(OR(EXACT(A174,'LibSets constants'!$I$2:$I$99)),"Trial",IF(OR(EXACT(A174,'LibSets constants'!$K$2:$K$99)),"Arena",IF(OR(EXACT(A174,'LibSets constants'!$M$2:$M$99)),"Overland","")))))</f>
        <v>Crafted</v>
      </c>
      <c r="K174" t="s">
        <v>102</v>
      </c>
      <c r="L174" t="s">
        <v>102</v>
      </c>
      <c r="M174">
        <v>338</v>
      </c>
      <c r="N174">
        <v>338</v>
      </c>
      <c r="O174">
        <v>338</v>
      </c>
      <c r="P174">
        <v>4</v>
      </c>
      <c r="Q174" s="3" t="str">
        <f>IF(R174&lt;&gt;"",VLOOKUP(R174,'ESO zone constants'!$E$3:$J$1002,6,FALSE),"")</f>
        <v/>
      </c>
      <c r="S174" s="3">
        <v>8</v>
      </c>
      <c r="T174" t="str">
        <f>VLOOKUP(S174,'LibSets constants'!$A$2:$B$16,2,FALSE)</f>
        <v>Clockwork City</v>
      </c>
      <c r="U174" s="3" t="str">
        <f>IF(V174&lt;&gt;"",VLOOKUP(V174,'ESO zone constants'!$E$3:$J$1002,6,FALSE),"")</f>
        <v/>
      </c>
      <c r="W174" s="3" t="str">
        <f>IF(X174&lt;&gt;"",VLOOKUP(X174,'ESO zone constants'!$E$3:$J$1002,6,FALSE),"")</f>
        <v/>
      </c>
      <c r="Y174" s="7" t="str">
        <f t="shared" si="6"/>
        <v>[353] = {wayshrines={338,338,338,}, traitsNeeded=4, dlcId=8</v>
      </c>
      <c r="Z174" s="7" t="str">
        <f>IF(A174&lt;&gt;"",IF(Q174&lt;&gt;"",CONCATENATE(", zoneIds={",Q174),"")&amp;IF(U174&lt;&gt;"",CONCATENATE(",",U174),"")&amp;IF(W174&lt;&gt;"",CONCATENATE(",",W174),"")&amp;IF(Q174&lt;&gt;"",CONCATENATE("}",""),"")&amp;IF(OR(K174="true",K174="false",K174&lt;&gt;""), CONCATENATE(", veteran=", K174), ""),"")</f>
        <v>, veteran=false</v>
      </c>
      <c r="AA174" s="7" t="str">
        <f>IF(A174&lt;&gt;"",IF(I174="Trial",", isTrial=true",IF(I174="Arena",", isArena=true", IF(I174="Monster",", isMonster=true",""))) &amp; IF(L174="true", CONCATENATE(", multiTrialSet=true"), ""),"")</f>
        <v/>
      </c>
      <c r="AB174" s="7" t="str">
        <f t="shared" si="7"/>
        <v xml:space="preserve"> --Mechanical Acuity / Mechanikblick</v>
      </c>
      <c r="AC174" s="7" t="str">
        <f t="shared" si="8"/>
        <v>[353] = true,        --Mechanical Acuity / Mechanikblick</v>
      </c>
    </row>
    <row r="175" spans="1:29" x14ac:dyDescent="0.25">
      <c r="A175" s="17">
        <v>304</v>
      </c>
      <c r="B175" t="s">
        <v>2106</v>
      </c>
      <c r="C175" t="s">
        <v>2108</v>
      </c>
      <c r="D175" t="s">
        <v>2107</v>
      </c>
      <c r="I175" t="str">
        <f t="array" ref="I175">IF(VALUE(P175)&gt;0,"Crafted",IF(OR(EXACT(A175,'LibSets constants'!$G$2:$G$99)),"Monster",IF(OR(EXACT(A175,'LibSets constants'!$I$2:$I$99)),"Trial",IF(OR(EXACT(A175,'LibSets constants'!$K$2:$K$99)),"Arena",IF(OR(EXACT(A175,'LibSets constants'!$M$2:$M$99)),"Overland","")))))</f>
        <v/>
      </c>
      <c r="K175" t="s">
        <v>102</v>
      </c>
      <c r="L175" t="s">
        <v>102</v>
      </c>
      <c r="M175">
        <v>-1</v>
      </c>
      <c r="N175">
        <v>-1</v>
      </c>
      <c r="O175">
        <v>-1</v>
      </c>
      <c r="P175">
        <v>0</v>
      </c>
      <c r="Q175" s="3" t="str">
        <f>IF(R175&lt;&gt;"",VLOOKUP(R175,'ESO zone constants'!$E$3:$J$1002,6,FALSE),"")</f>
        <v/>
      </c>
      <c r="S175" s="3">
        <v>0</v>
      </c>
      <c r="T175" t="str">
        <f>VLOOKUP(S175,'LibSets constants'!$A$2:$B$16,2,FALSE)</f>
        <v>Included in base game</v>
      </c>
      <c r="U175" s="3" t="str">
        <f>IF(V175&lt;&gt;"",VLOOKUP(V175,'ESO zone constants'!$E$3:$J$1002,6,FALSE),"")</f>
        <v/>
      </c>
      <c r="W175" s="3" t="str">
        <f>IF(X175&lt;&gt;"",VLOOKUP(X175,'ESO zone constants'!$E$3:$J$1002,6,FALSE),"")</f>
        <v/>
      </c>
      <c r="Y175" s="7" t="str">
        <f t="shared" si="6"/>
        <v>[304] = {wayshrines={-1,-1,-1,}, dlcId=0</v>
      </c>
      <c r="Z175" s="7" t="str">
        <f>IF(A175&lt;&gt;"",IF(Q175&lt;&gt;"",CONCATENATE(", zoneIds={",Q175),"")&amp;IF(U175&lt;&gt;"",CONCATENATE(",",U175),"")&amp;IF(W175&lt;&gt;"",CONCATENATE(",",W175),"")&amp;IF(Q175&lt;&gt;"",CONCATENATE("}",""),"")&amp;IF(OR(K175="true",K175="false",K175&lt;&gt;""), CONCATENATE(", veteran=", K175), ""),"")</f>
        <v>, veteran=false</v>
      </c>
      <c r="AA175" s="7" t="str">
        <f>IF(A175&lt;&gt;"",IF(I175="Trial",", isTrial=true",IF(I175="Arena",", isArena=true", IF(I175="Monster",", isMonster=true",""))) &amp; IF(L175="true", CONCATENATE(", multiTrialSet=true"), ""),"")</f>
        <v/>
      </c>
      <c r="AB175" s="7" t="str">
        <f t="shared" si="7"/>
        <v xml:space="preserve"> --Medusa / Versteinernder Blick</v>
      </c>
      <c r="AC175" s="7" t="str">
        <f t="shared" si="8"/>
        <v/>
      </c>
    </row>
    <row r="176" spans="1:29" x14ac:dyDescent="0.25">
      <c r="A176" s="17">
        <v>416</v>
      </c>
      <c r="B176" t="s">
        <v>2398</v>
      </c>
      <c r="C176" t="s">
        <v>2400</v>
      </c>
      <c r="D176" t="s">
        <v>2399</v>
      </c>
      <c r="I176" t="s">
        <v>2478</v>
      </c>
      <c r="K176" t="s">
        <v>102</v>
      </c>
      <c r="L176" t="s">
        <v>102</v>
      </c>
      <c r="M176">
        <v>-1</v>
      </c>
      <c r="N176">
        <v>-1</v>
      </c>
      <c r="O176">
        <v>-1</v>
      </c>
      <c r="P176">
        <v>0</v>
      </c>
      <c r="Q176" s="3">
        <f>IF(R176&lt;&gt;"",VLOOKUP(R176,'ESO zone constants'!$E$3:$J$1002,6,FALSE),"")</f>
        <v>1082</v>
      </c>
      <c r="R176" s="3" t="s">
        <v>805</v>
      </c>
      <c r="S176" s="3">
        <v>0</v>
      </c>
      <c r="T176" t="str">
        <f>VLOOKUP(S176,'LibSets constants'!$A$2:$B$16,2,FALSE)</f>
        <v>Included in base game</v>
      </c>
      <c r="U176" s="3" t="str">
        <f>IF(V176&lt;&gt;"",VLOOKUP(V176,'ESO zone constants'!$E$3:$J$1002,6,FALSE),"")</f>
        <v/>
      </c>
      <c r="W176" s="3" t="str">
        <f>IF(X176&lt;&gt;"",VLOOKUP(X176,'ESO zone constants'!$E$3:$J$1002,6,FALSE),"")</f>
        <v/>
      </c>
      <c r="Y176" s="7" t="str">
        <f t="shared" si="6"/>
        <v>[416] = {wayshrines={-1,-1,-1,}, dlcId=0</v>
      </c>
      <c r="Z176" s="7" t="str">
        <f>IF(A176&lt;&gt;"",IF(Q176&lt;&gt;"",CONCATENATE(", zoneIds={",Q176),"")&amp;IF(U176&lt;&gt;"",CONCATENATE(",",U176),"")&amp;IF(W176&lt;&gt;"",CONCATENATE(",",W176),"")&amp;IF(Q176&lt;&gt;"",CONCATENATE("}",""),"")&amp;IF(OR(K176="true",K176="false",K176&lt;&gt;""), CONCATENATE(", veteran=", K176), ""),"")</f>
        <v>, zoneIds={1082}, veteran=false</v>
      </c>
      <c r="AA176" s="7" t="str">
        <f>IF(A176&lt;&gt;"",IF(I176="Trial",", isTrial=true",IF(I176="Arena",", isArena=true", IF(I176="Monster",", isMonster=true",""))) &amp; IF(L176="true", CONCATENATE(", multiTrialSet=true"), ""),"")</f>
        <v>, isArena=true</v>
      </c>
      <c r="AB176" s="7" t="str">
        <f t="shared" si="7"/>
        <v xml:space="preserve"> --Mender's Ward / Schutz des Pflegers</v>
      </c>
      <c r="AC176" s="7" t="str">
        <f t="shared" si="8"/>
        <v/>
      </c>
    </row>
    <row r="177" spans="1:29" x14ac:dyDescent="0.25">
      <c r="A177" s="17">
        <v>369</v>
      </c>
      <c r="B177" t="s">
        <v>2281</v>
      </c>
      <c r="C177" t="s">
        <v>2283</v>
      </c>
      <c r="D177" t="s">
        <v>2282</v>
      </c>
      <c r="I177" t="str">
        <f t="array" ref="I177">IF(VALUE(P177)&gt;0,"Crafted",IF(OR(EXACT(A177,'LibSets constants'!$G$2:$G$99)),"Monster",IF(OR(EXACT(A177,'LibSets constants'!$I$2:$I$99)),"Trial",IF(OR(EXACT(A177,'LibSets constants'!$K$2:$K$99)),"Arena",IF(OR(EXACT(A177,'LibSets constants'!$M$2:$M$99)),"Overland","")))))</f>
        <v/>
      </c>
      <c r="K177" t="s">
        <v>102</v>
      </c>
      <c r="L177" t="s">
        <v>102</v>
      </c>
      <c r="M177">
        <v>-1</v>
      </c>
      <c r="N177">
        <v>-1</v>
      </c>
      <c r="O177">
        <v>-1</v>
      </c>
      <c r="P177">
        <v>0</v>
      </c>
      <c r="Q177" s="3" t="str">
        <f>IF(R177&lt;&gt;"",VLOOKUP(R177,'ESO zone constants'!$E$3:$J$1002,6,FALSE),"")</f>
        <v/>
      </c>
      <c r="S177" s="3">
        <v>0</v>
      </c>
      <c r="T177" t="str">
        <f>VLOOKUP(S177,'LibSets constants'!$A$2:$B$16,2,FALSE)</f>
        <v>Included in base game</v>
      </c>
      <c r="U177" s="3" t="str">
        <f>IF(V177&lt;&gt;"",VLOOKUP(V177,'ESO zone constants'!$E$3:$J$1002,6,FALSE),"")</f>
        <v/>
      </c>
      <c r="W177" s="3" t="str">
        <f>IF(X177&lt;&gt;"",VLOOKUP(X177,'ESO zone constants'!$E$3:$J$1002,6,FALSE),"")</f>
        <v/>
      </c>
      <c r="Y177" s="7" t="str">
        <f t="shared" si="6"/>
        <v>[369] = {wayshrines={-1,-1,-1,}, dlcId=0</v>
      </c>
      <c r="Z177" s="7" t="str">
        <f>IF(A177&lt;&gt;"",IF(Q177&lt;&gt;"",CONCATENATE(", zoneIds={",Q177),"")&amp;IF(U177&lt;&gt;"",CONCATENATE(",",U177),"")&amp;IF(W177&lt;&gt;"",CONCATENATE(",",W177),"")&amp;IF(Q177&lt;&gt;"",CONCATENATE("}",""),"")&amp;IF(OR(K177="true",K177="false",K177&lt;&gt;""), CONCATENATE(", veteran=", K177), ""),"")</f>
        <v>, veteran=false</v>
      </c>
      <c r="AA177" s="7" t="str">
        <f>IF(A177&lt;&gt;"",IF(I177="Trial",", isTrial=true",IF(I177="Arena",", isArena=true", IF(I177="Monster",", isMonster=true",""))) &amp; IF(L177="true", CONCATENATE(", multiTrialSet=true"), ""),"")</f>
        <v/>
      </c>
      <c r="AB177" s="7" t="str">
        <f t="shared" si="7"/>
        <v xml:space="preserve"> --Merciless Charge / Gnadenloser Ansturm</v>
      </c>
      <c r="AC177" s="7" t="str">
        <f t="shared" si="8"/>
        <v/>
      </c>
    </row>
    <row r="178" spans="1:29" x14ac:dyDescent="0.25">
      <c r="A178" s="17">
        <v>94</v>
      </c>
      <c r="B178" t="s">
        <v>1607</v>
      </c>
      <c r="C178" t="s">
        <v>1609</v>
      </c>
      <c r="D178" t="s">
        <v>1608</v>
      </c>
      <c r="I178" t="str">
        <f t="array" ref="I178">IF(VALUE(P178)&gt;0,"Crafted",IF(OR(EXACT(A178,'LibSets constants'!$G$2:$G$99)),"Monster",IF(OR(EXACT(A178,'LibSets constants'!$I$2:$I$99)),"Trial",IF(OR(EXACT(A178,'LibSets constants'!$K$2:$K$99)),"Arena",IF(OR(EXACT(A178,'LibSets constants'!$M$2:$M$99)),"Overland","")))))</f>
        <v>Overland</v>
      </c>
      <c r="K178" t="s">
        <v>102</v>
      </c>
      <c r="L178" t="s">
        <v>102</v>
      </c>
      <c r="M178">
        <v>-1</v>
      </c>
      <c r="N178">
        <v>-1</v>
      </c>
      <c r="O178">
        <v>-1</v>
      </c>
      <c r="P178">
        <v>0</v>
      </c>
      <c r="Q178" s="3" t="str">
        <f>IF(R178&lt;&gt;"",VLOOKUP(R178,'ESO zone constants'!$E$3:$J$1002,6,FALSE),"")</f>
        <v/>
      </c>
      <c r="S178" s="3">
        <v>0</v>
      </c>
      <c r="T178" t="str">
        <f>VLOOKUP(S178,'LibSets constants'!$A$2:$B$16,2,FALSE)</f>
        <v>Included in base game</v>
      </c>
      <c r="U178" s="3" t="str">
        <f>IF(V178&lt;&gt;"",VLOOKUP(V178,'ESO zone constants'!$E$3:$J$1002,6,FALSE),"")</f>
        <v/>
      </c>
      <c r="W178" s="3" t="str">
        <f>IF(X178&lt;&gt;"",VLOOKUP(X178,'ESO zone constants'!$E$3:$J$1002,6,FALSE),"")</f>
        <v/>
      </c>
      <c r="Y178" s="7" t="str">
        <f t="shared" si="6"/>
        <v>[94] = {wayshrines={-1,-1,-1,}, dlcId=0</v>
      </c>
      <c r="Z178" s="7" t="str">
        <f>IF(A178&lt;&gt;"",IF(Q178&lt;&gt;"",CONCATENATE(", zoneIds={",Q178),"")&amp;IF(U178&lt;&gt;"",CONCATENATE(",",U178),"")&amp;IF(W178&lt;&gt;"",CONCATENATE(",",W178),"")&amp;IF(Q178&lt;&gt;"",CONCATENATE("}",""),"")&amp;IF(OR(K178="true",K178="false",K178&lt;&gt;""), CONCATENATE(", veteran=", K178), ""),"")</f>
        <v>, veteran=false</v>
      </c>
      <c r="AA178" s="7" t="str">
        <f>IF(A178&lt;&gt;"",IF(I178="Trial",", isTrial=true",IF(I178="Arena",", isArena=true", IF(I178="Monster",", isMonster=true",""))) &amp; IF(L178="true", CONCATENATE(", multiTrialSet=true"), ""),"")</f>
        <v/>
      </c>
      <c r="AB178" s="7" t="str">
        <f t="shared" si="7"/>
        <v xml:space="preserve"> --Meridia's Blessed Armor / Meridias gesegnete Rüstung</v>
      </c>
      <c r="AC178" s="7" t="str">
        <f t="shared" si="8"/>
        <v/>
      </c>
    </row>
    <row r="179" spans="1:29" x14ac:dyDescent="0.25">
      <c r="A179" s="17">
        <v>181</v>
      </c>
      <c r="B179" t="s">
        <v>1828</v>
      </c>
      <c r="C179" t="s">
        <v>1830</v>
      </c>
      <c r="D179" t="s">
        <v>1829</v>
      </c>
      <c r="I179" t="str">
        <f t="array" ref="I179">IF(VALUE(P179)&gt;0,"Crafted",IF(OR(EXACT(A179,'LibSets constants'!$G$2:$G$99)),"Monster",IF(OR(EXACT(A179,'LibSets constants'!$I$2:$I$99)),"Trial",IF(OR(EXACT(A179,'LibSets constants'!$K$2:$K$99)),"Arena",IF(OR(EXACT(A179,'LibSets constants'!$M$2:$M$99)),"Overland","")))))</f>
        <v>Overland</v>
      </c>
      <c r="K179" t="s">
        <v>102</v>
      </c>
      <c r="L179" t="s">
        <v>102</v>
      </c>
      <c r="M179">
        <v>-1</v>
      </c>
      <c r="N179">
        <v>-1</v>
      </c>
      <c r="O179">
        <v>-1</v>
      </c>
      <c r="P179">
        <v>0</v>
      </c>
      <c r="Q179" s="3">
        <f>IF(R179&lt;&gt;"",VLOOKUP(R179,'ESO zone constants'!$E$3:$J$1002,6,FALSE),"")</f>
        <v>126</v>
      </c>
      <c r="R179" s="3" t="s">
        <v>43</v>
      </c>
      <c r="S179" s="3">
        <v>0</v>
      </c>
      <c r="T179" t="str">
        <f>VLOOKUP(S179,'LibSets constants'!$A$2:$B$16,2,FALSE)</f>
        <v>Included in base game</v>
      </c>
      <c r="U179" s="3" t="str">
        <f>IF(V179&lt;&gt;"",VLOOKUP(V179,'ESO zone constants'!$E$3:$J$1002,6,FALSE),"")</f>
        <v/>
      </c>
      <c r="W179" s="3" t="str">
        <f>IF(X179&lt;&gt;"",VLOOKUP(X179,'ESO zone constants'!$E$3:$J$1002,6,FALSE),"")</f>
        <v/>
      </c>
      <c r="Y179" s="7" t="str">
        <f t="shared" si="6"/>
        <v>[181] = {wayshrines={-1,-1,-1,}, dlcId=0</v>
      </c>
      <c r="Z179" s="7" t="str">
        <f>IF(A179&lt;&gt;"",IF(Q179&lt;&gt;"",CONCATENATE(", zoneIds={",Q179),"")&amp;IF(U179&lt;&gt;"",CONCATENATE(",",U179),"")&amp;IF(W179&lt;&gt;"",CONCATENATE(",",W179),"")&amp;IF(Q179&lt;&gt;"",CONCATENATE("}",""),"")&amp;IF(OR(K179="true",K179="false",K179&lt;&gt;""), CONCATENATE(", veteran=", K179), ""),"")</f>
        <v>, zoneIds={126}, veteran=false</v>
      </c>
      <c r="AA179" s="7" t="str">
        <f>IF(A179&lt;&gt;"",IF(I179="Trial",", isTrial=true",IF(I179="Arena",", isArena=true", IF(I179="Monster",", isMonster=true",""))) &amp; IF(L179="true", CONCATENATE(", multiTrialSet=true"), ""),"")</f>
        <v/>
      </c>
      <c r="AB179" s="7" t="str">
        <f t="shared" si="7"/>
        <v xml:space="preserve"> --Meritorious Service / Meritorischer Dienst</v>
      </c>
      <c r="AC179" s="7" t="str">
        <f t="shared" si="8"/>
        <v/>
      </c>
    </row>
    <row r="180" spans="1:29" x14ac:dyDescent="0.25">
      <c r="A180" s="6">
        <v>410</v>
      </c>
      <c r="B180" t="s">
        <v>2380</v>
      </c>
      <c r="C180" t="s">
        <v>2382</v>
      </c>
      <c r="D180" t="s">
        <v>2381</v>
      </c>
      <c r="I180" t="str">
        <f t="array" ref="I180">IF(VALUE(P180)&gt;0,"Crafted",IF(OR(EXACT(A180,'LibSets constants'!$G$2:$G$99)),"Monster",IF(OR(EXACT(A180,'LibSets constants'!$I$2:$I$99)),"Trial",IF(OR(EXACT(A180,'LibSets constants'!$K$2:$K$99)),"Arena",IF(OR(EXACT(A180,'LibSets constants'!$M$2:$M$99)),"Overland","")))))</f>
        <v/>
      </c>
      <c r="K180" t="s">
        <v>102</v>
      </c>
      <c r="L180" t="s">
        <v>102</v>
      </c>
      <c r="M180">
        <v>379</v>
      </c>
      <c r="N180">
        <v>379</v>
      </c>
      <c r="O180">
        <v>379</v>
      </c>
      <c r="P180">
        <v>0</v>
      </c>
      <c r="Q180" s="3" t="str">
        <f>IF(R180&lt;&gt;"",VLOOKUP(R180,'ESO zone constants'!$E$3:$J$1002,6,FALSE),"")</f>
        <v/>
      </c>
      <c r="S180" s="3">
        <v>12</v>
      </c>
      <c r="T180" t="str">
        <f>VLOOKUP(S180,'LibSets constants'!$A$2:$B$16,2,FALSE)</f>
        <v>Murkmire</v>
      </c>
      <c r="U180" s="3" t="str">
        <f>IF(V180&lt;&gt;"",VLOOKUP(V180,'ESO zone constants'!$E$3:$J$1002,6,FALSE),"")</f>
        <v/>
      </c>
      <c r="W180" s="3" t="str">
        <f>IF(X180&lt;&gt;"",VLOOKUP(X180,'ESO zone constants'!$E$3:$J$1002,6,FALSE),"")</f>
        <v/>
      </c>
      <c r="Y180" s="7" t="str">
        <f t="shared" si="6"/>
        <v>[410] = {wayshrines={379,379,379,}, dlcId=12</v>
      </c>
      <c r="Z180" s="7" t="str">
        <f>IF(A180&lt;&gt;"",IF(Q180&lt;&gt;"",CONCATENATE(", zoneIds={",Q180),"")&amp;IF(U180&lt;&gt;"",CONCATENATE(",",U180),"")&amp;IF(W180&lt;&gt;"",CONCATENATE(",",W180),"")&amp;IF(Q180&lt;&gt;"",CONCATENATE("}",""),"")&amp;IF(OR(K180="true",K180="false",K180&lt;&gt;""), CONCATENATE(", veteran=", K180), ""),"")</f>
        <v>, veteran=false</v>
      </c>
      <c r="AA180" s="7" t="str">
        <f>IF(A180&lt;&gt;"",IF(I180="Trial",", isTrial=true",IF(I180="Arena",", isArena=true", IF(I180="Monster",", isMonster=true",""))) &amp; IF(L180="true", CONCATENATE(", multiTrialSet=true"), ""),"")</f>
        <v/>
      </c>
      <c r="AB180" s="7" t="str">
        <f t="shared" si="7"/>
        <v xml:space="preserve"> --Might of the Lost Legion / Macht der Verlorenen Legion</v>
      </c>
      <c r="AC180" s="7" t="str">
        <f t="shared" si="8"/>
        <v/>
      </c>
    </row>
    <row r="181" spans="1:29" x14ac:dyDescent="0.25">
      <c r="A181" s="17">
        <v>256</v>
      </c>
      <c r="B181" t="s">
        <v>1991</v>
      </c>
      <c r="C181" t="s">
        <v>13</v>
      </c>
      <c r="D181" t="s">
        <v>1992</v>
      </c>
      <c r="I181" t="str">
        <f t="array" ref="I181">IF(VALUE(P181)&gt;0,"Crafted",IF(OR(EXACT(A181,'LibSets constants'!$G$2:$G$99)),"Monster",IF(OR(EXACT(A181,'LibSets constants'!$I$2:$I$99)),"Trial",IF(OR(EXACT(A181,'LibSets constants'!$K$2:$K$99)),"Arena",IF(OR(EXACT(A181,'LibSets constants'!$M$2:$M$99)),"Overland","")))))</f>
        <v>Monster</v>
      </c>
      <c r="J181">
        <v>3</v>
      </c>
      <c r="K181" t="s">
        <v>2475</v>
      </c>
      <c r="L181" t="s">
        <v>102</v>
      </c>
      <c r="M181">
        <v>-1</v>
      </c>
      <c r="N181">
        <v>-1</v>
      </c>
      <c r="O181">
        <v>-1</v>
      </c>
      <c r="P181">
        <v>0</v>
      </c>
      <c r="Q181" s="3" t="str">
        <f>IF(R181&lt;&gt;"",VLOOKUP(R181,'ESO zone constants'!$E$3:$J$1002,6,FALSE),"")</f>
        <v/>
      </c>
      <c r="S181" s="3">
        <v>5</v>
      </c>
      <c r="T181" t="str">
        <f>VLOOKUP(S181,'LibSets constants'!$A$2:$B$16,2,FALSE)</f>
        <v>Shadows of the Hist</v>
      </c>
      <c r="U181" s="3" t="str">
        <f>IF(V181&lt;&gt;"",VLOOKUP(V181,'ESO zone constants'!$E$3:$J$1002,6,FALSE),"")</f>
        <v/>
      </c>
      <c r="W181" s="3" t="str">
        <f>IF(X181&lt;&gt;"",VLOOKUP(X181,'ESO zone constants'!$E$3:$J$1002,6,FALSE),"")</f>
        <v/>
      </c>
      <c r="Y181" s="7" t="str">
        <f t="shared" si="6"/>
        <v>[256] = {wayshrines={-1,-1,-1,}, dlcId=5</v>
      </c>
      <c r="Z181" s="7" t="str">
        <f>IF(A181&lt;&gt;"",IF(Q181&lt;&gt;"",CONCATENATE(", zoneIds={",Q181),"")&amp;IF(U181&lt;&gt;"",CONCATENATE(",",U181),"")&amp;IF(W181&lt;&gt;"",CONCATENATE(",",W181),"")&amp;IF(Q181&lt;&gt;"",CONCATENATE("}",""),"")&amp;IF(OR(K181="true",K181="false",K181&lt;&gt;""), CONCATENATE(", veteran=", K181), ""),"")</f>
        <v>, veteran={EQUIP_TYPE_HEAD=true, EQUIP_TYPE_SHOULDERS=false}</v>
      </c>
      <c r="AA181" s="7" t="str">
        <f>IF(A181&lt;&gt;"",IF(I181="Trial",", isTrial=true",IF(I181="Arena",", isArena=true", IF(I181="Monster",", isMonster=true",""))) &amp; IF(L181="true", CONCATENATE(", multiTrialSet=true"), ""),"")</f>
        <v>, isMonster=true</v>
      </c>
      <c r="AB181" s="7" t="str">
        <f t="shared" si="7"/>
        <v xml:space="preserve"> --Mighty Chudan / Mächtiger Chudan</v>
      </c>
      <c r="AC181" s="7" t="str">
        <f t="shared" si="8"/>
        <v/>
      </c>
    </row>
    <row r="182" spans="1:29" x14ac:dyDescent="0.25">
      <c r="A182" s="17">
        <v>429</v>
      </c>
      <c r="B182" t="s">
        <v>2437</v>
      </c>
      <c r="C182" t="s">
        <v>2439</v>
      </c>
      <c r="D182" t="s">
        <v>2438</v>
      </c>
      <c r="I182" t="str">
        <f t="array" ref="I182">IF(VALUE(P182)&gt;0,"Crafted",IF(OR(EXACT(A182,'LibSets constants'!$G$2:$G$99)),"Monster",IF(OR(EXACT(A182,'LibSets constants'!$I$2:$I$99)),"Trial",IF(OR(EXACT(A182,'LibSets constants'!$K$2:$K$99)),"Arena",IF(OR(EXACT(A182,'LibSets constants'!$M$2:$M$99)),"Overland","")))))</f>
        <v/>
      </c>
      <c r="K182" t="s">
        <v>102</v>
      </c>
      <c r="L182" t="s">
        <v>102</v>
      </c>
      <c r="M182">
        <v>-1</v>
      </c>
      <c r="N182">
        <v>-1</v>
      </c>
      <c r="O182">
        <v>-1</v>
      </c>
      <c r="P182">
        <v>0</v>
      </c>
      <c r="Q182" s="3" t="str">
        <f>IF(R182&lt;&gt;"",VLOOKUP(R182,'ESO zone constants'!$E$3:$J$1002,6,FALSE),"")</f>
        <v/>
      </c>
      <c r="S182" s="3">
        <v>0</v>
      </c>
      <c r="T182" t="str">
        <f>VLOOKUP(S182,'LibSets constants'!$A$2:$B$16,2,FALSE)</f>
        <v>Included in base game</v>
      </c>
      <c r="U182" s="3" t="str">
        <f>IF(V182&lt;&gt;"",VLOOKUP(V182,'ESO zone constants'!$E$3:$J$1002,6,FALSE),"")</f>
        <v/>
      </c>
      <c r="W182" s="3" t="str">
        <f>IF(X182&lt;&gt;"",VLOOKUP(X182,'ESO zone constants'!$E$3:$J$1002,6,FALSE),"")</f>
        <v/>
      </c>
      <c r="Y182" s="7" t="str">
        <f t="shared" si="6"/>
        <v>[429] = {wayshrines={-1,-1,-1,}, dlcId=0</v>
      </c>
      <c r="Z182" s="7" t="str">
        <f>IF(A182&lt;&gt;"",IF(Q182&lt;&gt;"",CONCATENATE(", zoneIds={",Q182),"")&amp;IF(U182&lt;&gt;"",CONCATENATE(",",U182),"")&amp;IF(W182&lt;&gt;"",CONCATENATE(",",W182),"")&amp;IF(Q182&lt;&gt;"",CONCATENATE("}",""),"")&amp;IF(OR(K182="true",K182="false",K182&lt;&gt;""), CONCATENATE(", veteran=", K182), ""),"")</f>
        <v>, veteran=false</v>
      </c>
      <c r="AA182" s="7" t="str">
        <f>IF(A182&lt;&gt;"",IF(I182="Trial",", isTrial=true",IF(I182="Arena",", isArena=true", IF(I182="Monster",", isMonster=true",""))) &amp; IF(L182="true", CONCATENATE(", multiTrialSet=true"), ""),"")</f>
        <v/>
      </c>
      <c r="AB182" s="7" t="str">
        <f t="shared" si="7"/>
        <v xml:space="preserve"> --Mighty Glacier / Mächtiger Gletscher</v>
      </c>
      <c r="AC182" s="7" t="str">
        <f t="shared" si="8"/>
        <v/>
      </c>
    </row>
    <row r="183" spans="1:29" x14ac:dyDescent="0.25">
      <c r="A183" s="17">
        <v>183</v>
      </c>
      <c r="B183" t="s">
        <v>14</v>
      </c>
      <c r="C183" t="s">
        <v>14</v>
      </c>
      <c r="D183" t="s">
        <v>14</v>
      </c>
      <c r="I183" t="str">
        <f t="array" ref="I183">IF(VALUE(P183)&gt;0,"Crafted",IF(OR(EXACT(A183,'LibSets constants'!$G$2:$G$99)),"Monster",IF(OR(EXACT(A183,'LibSets constants'!$I$2:$I$99)),"Trial",IF(OR(EXACT(A183,'LibSets constants'!$K$2:$K$99)),"Arena",IF(OR(EXACT(A183,'LibSets constants'!$M$2:$M$99)),"Overland","")))))</f>
        <v>Monster</v>
      </c>
      <c r="J183">
        <v>3</v>
      </c>
      <c r="K183" t="s">
        <v>2475</v>
      </c>
      <c r="L183" t="s">
        <v>102</v>
      </c>
      <c r="M183">
        <v>-1</v>
      </c>
      <c r="N183">
        <v>-1</v>
      </c>
      <c r="O183">
        <v>-1</v>
      </c>
      <c r="P183">
        <v>0</v>
      </c>
      <c r="Q183" s="3" t="str">
        <f>IF(R183&lt;&gt;"",VLOOKUP(R183,'ESO zone constants'!$E$3:$J$1002,6,FALSE),"")</f>
        <v/>
      </c>
      <c r="S183" s="3">
        <v>1</v>
      </c>
      <c r="T183" t="str">
        <f>VLOOKUP(S183,'LibSets constants'!$A$2:$B$16,2,FALSE)</f>
        <v>Imperial City</v>
      </c>
      <c r="U183" s="3" t="str">
        <f>IF(V183&lt;&gt;"",VLOOKUP(V183,'ESO zone constants'!$E$3:$J$1002,6,FALSE),"")</f>
        <v/>
      </c>
      <c r="W183" s="3" t="str">
        <f>IF(X183&lt;&gt;"",VLOOKUP(X183,'ESO zone constants'!$E$3:$J$1002,6,FALSE),"")</f>
        <v/>
      </c>
      <c r="Y183" s="7" t="str">
        <f t="shared" si="6"/>
        <v>[183] = {wayshrines={-1,-1,-1,}, dlcId=1</v>
      </c>
      <c r="Z183" s="7" t="str">
        <f>IF(A183&lt;&gt;"",IF(Q183&lt;&gt;"",CONCATENATE(", zoneIds={",Q183),"")&amp;IF(U183&lt;&gt;"",CONCATENATE(",",U183),"")&amp;IF(W183&lt;&gt;"",CONCATENATE(",",W183),"")&amp;IF(Q183&lt;&gt;"",CONCATENATE("}",""),"")&amp;IF(OR(K183="true",K183="false",K183&lt;&gt;""), CONCATENATE(", veteran=", K183), ""),"")</f>
        <v>, veteran={EQUIP_TYPE_HEAD=true, EQUIP_TYPE_SHOULDERS=false}</v>
      </c>
      <c r="AA183" s="7" t="str">
        <f>IF(A183&lt;&gt;"",IF(I183="Trial",", isTrial=true",IF(I183="Arena",", isArena=true", IF(I183="Monster",", isMonster=true",""))) &amp; IF(L183="true", CONCATENATE(", multiTrialSet=true"), ""),"")</f>
        <v>, isMonster=true</v>
      </c>
      <c r="AB183" s="7" t="str">
        <f t="shared" si="7"/>
        <v xml:space="preserve"> --Molag Kena / Molag Kena</v>
      </c>
      <c r="AC183" s="7" t="str">
        <f t="shared" si="8"/>
        <v/>
      </c>
    </row>
    <row r="184" spans="1:29" x14ac:dyDescent="0.25">
      <c r="A184" s="17">
        <v>402</v>
      </c>
      <c r="B184" t="s">
        <v>2356</v>
      </c>
      <c r="C184" t="s">
        <v>2358</v>
      </c>
      <c r="D184" t="s">
        <v>2357</v>
      </c>
      <c r="I184" t="str">
        <f t="array" ref="I184">IF(VALUE(P184)&gt;0,"Crafted",IF(OR(EXACT(A184,'LibSets constants'!$G$2:$G$99)),"Monster",IF(OR(EXACT(A184,'LibSets constants'!$I$2:$I$99)),"Trial",IF(OR(EXACT(A184,'LibSets constants'!$K$2:$K$99)),"Arena",IF(OR(EXACT(A184,'LibSets constants'!$M$2:$M$99)),"Overland","")))))</f>
        <v/>
      </c>
      <c r="K184" t="s">
        <v>102</v>
      </c>
      <c r="L184" t="s">
        <v>102</v>
      </c>
      <c r="M184">
        <v>-1</v>
      </c>
      <c r="N184">
        <v>-1</v>
      </c>
      <c r="O184">
        <v>-1</v>
      </c>
      <c r="P184">
        <v>0</v>
      </c>
      <c r="Q184" s="3" t="str">
        <f>IF(R184&lt;&gt;"",VLOOKUP(R184,'ESO zone constants'!$E$3:$J$1002,6,FALSE),"")</f>
        <v/>
      </c>
      <c r="S184" s="3">
        <v>0</v>
      </c>
      <c r="T184" t="str">
        <f>VLOOKUP(S184,'LibSets constants'!$A$2:$B$16,2,FALSE)</f>
        <v>Included in base game</v>
      </c>
      <c r="U184" s="3" t="str">
        <f>IF(V184&lt;&gt;"",VLOOKUP(V184,'ESO zone constants'!$E$3:$J$1002,6,FALSE),"")</f>
        <v/>
      </c>
      <c r="W184" s="3" t="str">
        <f>IF(X184&lt;&gt;"",VLOOKUP(X184,'ESO zone constants'!$E$3:$J$1002,6,FALSE),"")</f>
        <v/>
      </c>
      <c r="Y184" s="7" t="str">
        <f t="shared" si="6"/>
        <v>[402] = {wayshrines={-1,-1,-1,}, dlcId=0</v>
      </c>
      <c r="Z184" s="7" t="str">
        <f>IF(A184&lt;&gt;"",IF(Q184&lt;&gt;"",CONCATENATE(", zoneIds={",Q184),"")&amp;IF(U184&lt;&gt;"",CONCATENATE(",",U184),"")&amp;IF(W184&lt;&gt;"",CONCATENATE(",",W184),"")&amp;IF(Q184&lt;&gt;"",CONCATENATE("}",""),"")&amp;IF(OR(K184="true",K184="false",K184&lt;&gt;""), CONCATENATE(", veteran=", K184), ""),"")</f>
        <v>, veteran=false</v>
      </c>
      <c r="AA184" s="7" t="str">
        <f>IF(A184&lt;&gt;"",IF(I184="Trial",", isTrial=true",IF(I184="Arena",", isArena=true", IF(I184="Monster",", isMonster=true",""))) &amp; IF(L184="true", CONCATENATE(", multiTrialSet=true"), ""),"")</f>
        <v/>
      </c>
      <c r="AB184" s="7" t="str">
        <f t="shared" si="7"/>
        <v xml:space="preserve"> --Moon Hunter / Mondjäger</v>
      </c>
      <c r="AC184" s="7" t="str">
        <f t="shared" si="8"/>
        <v/>
      </c>
    </row>
    <row r="185" spans="1:29" x14ac:dyDescent="0.25">
      <c r="A185" s="17">
        <v>230</v>
      </c>
      <c r="B185" t="s">
        <v>1934</v>
      </c>
      <c r="C185" t="s">
        <v>1936</v>
      </c>
      <c r="D185" t="s">
        <v>1935</v>
      </c>
      <c r="I185" t="str">
        <f t="array" ref="I185">IF(VALUE(P185)&gt;0,"Crafted",IF(OR(EXACT(A185,'LibSets constants'!$G$2:$G$99)),"Monster",IF(OR(EXACT(A185,'LibSets constants'!$I$2:$I$99)),"Trial",IF(OR(EXACT(A185,'LibSets constants'!$K$2:$K$99)),"Arena",IF(OR(EXACT(A185,'LibSets constants'!$M$2:$M$99)),"Overland","")))))</f>
        <v/>
      </c>
      <c r="K185" t="s">
        <v>102</v>
      </c>
      <c r="L185" t="s">
        <v>102</v>
      </c>
      <c r="M185">
        <v>-1</v>
      </c>
      <c r="N185">
        <v>-1</v>
      </c>
      <c r="O185">
        <v>-1</v>
      </c>
      <c r="P185">
        <v>0</v>
      </c>
      <c r="Q185" s="3" t="str">
        <f>IF(R185&lt;&gt;"",VLOOKUP(R185,'ESO zone constants'!$E$3:$J$1002,6,FALSE),"")</f>
        <v/>
      </c>
      <c r="S185" s="3">
        <v>0</v>
      </c>
      <c r="T185" t="str">
        <f>VLOOKUP(S185,'LibSets constants'!$A$2:$B$16,2,FALSE)</f>
        <v>Included in base game</v>
      </c>
      <c r="U185" s="3" t="str">
        <f>IF(V185&lt;&gt;"",VLOOKUP(V185,'ESO zone constants'!$E$3:$J$1002,6,FALSE),"")</f>
        <v/>
      </c>
      <c r="W185" s="3" t="str">
        <f>IF(X185&lt;&gt;"",VLOOKUP(X185,'ESO zone constants'!$E$3:$J$1002,6,FALSE),"")</f>
        <v/>
      </c>
      <c r="Y185" s="7" t="str">
        <f t="shared" si="6"/>
        <v>[230] = {wayshrines={-1,-1,-1,}, dlcId=0</v>
      </c>
      <c r="Z185" s="7" t="str">
        <f>IF(A185&lt;&gt;"",IF(Q185&lt;&gt;"",CONCATENATE(", zoneIds={",Q185),"")&amp;IF(U185&lt;&gt;"",CONCATENATE(",",U185),"")&amp;IF(W185&lt;&gt;"",CONCATENATE(",",W185),"")&amp;IF(Q185&lt;&gt;"",CONCATENATE("}",""),"")&amp;IF(OR(K185="true",K185="false",K185&lt;&gt;""), CONCATENATE(", veteran=", K185), ""),"")</f>
        <v>, veteran=false</v>
      </c>
      <c r="AA185" s="7" t="str">
        <f>IF(A185&lt;&gt;"",IF(I185="Trial",", isTrial=true",IF(I185="Arena",", isArena=true", IF(I185="Monster",", isMonster=true",""))) &amp; IF(L185="true", CONCATENATE(", multiTrialSet=true"), ""),"")</f>
        <v/>
      </c>
      <c r="AB185" s="7" t="str">
        <f t="shared" si="7"/>
        <v xml:space="preserve"> --Moondancer / Mondtänzer</v>
      </c>
      <c r="AC185" s="7" t="str">
        <f t="shared" si="8"/>
        <v/>
      </c>
    </row>
    <row r="186" spans="1:29" x14ac:dyDescent="0.25">
      <c r="A186" s="6">
        <v>219</v>
      </c>
      <c r="B186" t="s">
        <v>1915</v>
      </c>
      <c r="C186" t="s">
        <v>1915</v>
      </c>
      <c r="D186" t="s">
        <v>1915</v>
      </c>
      <c r="I186" t="str">
        <f t="array" ref="I186">IF(VALUE(P186)&gt;0,"Crafted",IF(OR(EXACT(A186,'LibSets constants'!$G$2:$G$99)),"Monster",IF(OR(EXACT(A186,'LibSets constants'!$I$2:$I$99)),"Trial",IF(OR(EXACT(A186,'LibSets constants'!$K$2:$K$99)),"Arena",IF(OR(EXACT(A186,'LibSets constants'!$M$2:$M$99)),"Overland","")))))</f>
        <v>Crafted</v>
      </c>
      <c r="K186" t="s">
        <v>102</v>
      </c>
      <c r="L186" t="s">
        <v>102</v>
      </c>
      <c r="M186">
        <v>237</v>
      </c>
      <c r="N186">
        <v>237</v>
      </c>
      <c r="O186">
        <v>237</v>
      </c>
      <c r="P186">
        <v>9</v>
      </c>
      <c r="Q186" s="3" t="str">
        <f>IF(R186&lt;&gt;"",VLOOKUP(R186,'ESO zone constants'!$E$3:$J$1002,6,FALSE),"")</f>
        <v/>
      </c>
      <c r="S186" s="3">
        <v>2</v>
      </c>
      <c r="T186" t="str">
        <f>VLOOKUP(S186,'LibSets constants'!$A$2:$B$16,2,FALSE)</f>
        <v>Orsinium</v>
      </c>
      <c r="U186" s="3" t="str">
        <f>IF(V186&lt;&gt;"",VLOOKUP(V186,'ESO zone constants'!$E$3:$J$1002,6,FALSE),"")</f>
        <v/>
      </c>
      <c r="W186" s="3" t="str">
        <f>IF(X186&lt;&gt;"",VLOOKUP(X186,'ESO zone constants'!$E$3:$J$1002,6,FALSE),"")</f>
        <v/>
      </c>
      <c r="Y186" s="7" t="str">
        <f t="shared" si="6"/>
        <v>[219] = {wayshrines={237,237,237,}, traitsNeeded=9, dlcId=2</v>
      </c>
      <c r="Z186" s="7" t="str">
        <f>IF(A186&lt;&gt;"",IF(Q186&lt;&gt;"",CONCATENATE(", zoneIds={",Q186),"")&amp;IF(U186&lt;&gt;"",CONCATENATE(",",U186),"")&amp;IF(W186&lt;&gt;"",CONCATENATE(",",W186),"")&amp;IF(Q186&lt;&gt;"",CONCATENATE("}",""),"")&amp;IF(OR(K186="true",K186="false",K186&lt;&gt;""), CONCATENATE(", veteran=", K186), ""),"")</f>
        <v>, veteran=false</v>
      </c>
      <c r="AA186" s="7" t="str">
        <f>IF(A186&lt;&gt;"",IF(I186="Trial",", isTrial=true",IF(I186="Arena",", isArena=true", IF(I186="Monster",", isMonster=true",""))) &amp; IF(L186="true", CONCATENATE(", multiTrialSet=true"), ""),"")</f>
        <v/>
      </c>
      <c r="AB186" s="7" t="str">
        <f t="shared" si="7"/>
        <v xml:space="preserve"> --Morkuldin / Morkuldin</v>
      </c>
      <c r="AC186" s="7" t="str">
        <f t="shared" si="8"/>
        <v>[219] = true,        --Morkuldin / Morkuldin</v>
      </c>
    </row>
    <row r="187" spans="1:29" x14ac:dyDescent="0.25">
      <c r="A187" s="17">
        <v>292</v>
      </c>
      <c r="B187" t="s">
        <v>2071</v>
      </c>
      <c r="C187" t="s">
        <v>2073</v>
      </c>
      <c r="D187" t="s">
        <v>2072</v>
      </c>
      <c r="I187" t="str">
        <f t="array" ref="I187">IF(VALUE(P187)&gt;0,"Crafted",IF(OR(EXACT(A187,'LibSets constants'!$G$2:$G$99)),"Monster",IF(OR(EXACT(A187,'LibSets constants'!$I$2:$I$99)),"Trial",IF(OR(EXACT(A187,'LibSets constants'!$K$2:$K$99)),"Arena",IF(OR(EXACT(A187,'LibSets constants'!$M$2:$M$99)),"Overland","")))))</f>
        <v/>
      </c>
      <c r="K187" t="s">
        <v>102</v>
      </c>
      <c r="L187" t="s">
        <v>102</v>
      </c>
      <c r="M187">
        <v>-1</v>
      </c>
      <c r="N187">
        <v>-1</v>
      </c>
      <c r="O187">
        <v>-1</v>
      </c>
      <c r="P187">
        <v>0</v>
      </c>
      <c r="Q187" s="3" t="str">
        <f>IF(R187&lt;&gt;"",VLOOKUP(R187,'ESO zone constants'!$E$3:$J$1002,6,FALSE),"")</f>
        <v/>
      </c>
      <c r="S187" s="3">
        <v>0</v>
      </c>
      <c r="T187" t="str">
        <f>VLOOKUP(S187,'LibSets constants'!$A$2:$B$16,2,FALSE)</f>
        <v>Included in base game</v>
      </c>
      <c r="U187" s="3" t="str">
        <f>IF(V187&lt;&gt;"",VLOOKUP(V187,'ESO zone constants'!$E$3:$J$1002,6,FALSE),"")</f>
        <v/>
      </c>
      <c r="W187" s="3" t="str">
        <f>IF(X187&lt;&gt;"",VLOOKUP(X187,'ESO zone constants'!$E$3:$J$1002,6,FALSE),"")</f>
        <v/>
      </c>
      <c r="Y187" s="7" t="str">
        <f t="shared" si="6"/>
        <v>[292] = {wayshrines={-1,-1,-1,}, dlcId=0</v>
      </c>
      <c r="Z187" s="7" t="str">
        <f>IF(A187&lt;&gt;"",IF(Q187&lt;&gt;"",CONCATENATE(", zoneIds={",Q187),"")&amp;IF(U187&lt;&gt;"",CONCATENATE(",",U187),"")&amp;IF(W187&lt;&gt;"",CONCATENATE(",",W187),"")&amp;IF(Q187&lt;&gt;"",CONCATENATE("}",""),"")&amp;IF(OR(K187="true",K187="false",K187&lt;&gt;""), CONCATENATE(", veteran=", K187), ""),"")</f>
        <v>, veteran=false</v>
      </c>
      <c r="AA187" s="7" t="str">
        <f>IF(A187&lt;&gt;"",IF(I187="Trial",", isTrial=true",IF(I187="Arena",", isArena=true", IF(I187="Monster",", isMonster=true",""))) &amp; IF(L187="true", CONCATENATE(", multiTrialSet=true"), ""),"")</f>
        <v/>
      </c>
      <c r="AB187" s="7" t="str">
        <f t="shared" si="7"/>
        <v xml:space="preserve"> --Mother's Sorrow / Muttertränen</v>
      </c>
      <c r="AC187" s="7" t="str">
        <f t="shared" si="8"/>
        <v/>
      </c>
    </row>
    <row r="188" spans="1:29" x14ac:dyDescent="0.25">
      <c r="A188" s="6">
        <v>409</v>
      </c>
      <c r="B188" t="s">
        <v>2377</v>
      </c>
      <c r="C188" t="s">
        <v>2379</v>
      </c>
      <c r="D188" t="s">
        <v>2378</v>
      </c>
      <c r="I188" t="str">
        <f t="array" ref="I188">IF(VALUE(P188)&gt;0,"Crafted",IF(OR(EXACT(A188,'LibSets constants'!$G$2:$G$99)),"Monster",IF(OR(EXACT(A188,'LibSets constants'!$I$2:$I$99)),"Trial",IF(OR(EXACT(A188,'LibSets constants'!$K$2:$K$99)),"Arena",IF(OR(EXACT(A188,'LibSets constants'!$M$2:$M$99)),"Overland","")))))</f>
        <v/>
      </c>
      <c r="K188" t="s">
        <v>102</v>
      </c>
      <c r="L188" t="s">
        <v>102</v>
      </c>
      <c r="M188">
        <v>379</v>
      </c>
      <c r="N188">
        <v>379</v>
      </c>
      <c r="O188">
        <v>379</v>
      </c>
      <c r="P188">
        <v>0</v>
      </c>
      <c r="Q188" s="3" t="str">
        <f>IF(R188&lt;&gt;"",VLOOKUP(R188,'ESO zone constants'!$E$3:$J$1002,6,FALSE),"")</f>
        <v/>
      </c>
      <c r="S188" s="3">
        <v>12</v>
      </c>
      <c r="T188" t="str">
        <f>VLOOKUP(S188,'LibSets constants'!$A$2:$B$16,2,FALSE)</f>
        <v>Murkmire</v>
      </c>
      <c r="U188" s="3" t="str">
        <f>IF(V188&lt;&gt;"",VLOOKUP(V188,'ESO zone constants'!$E$3:$J$1002,6,FALSE),"")</f>
        <v/>
      </c>
      <c r="W188" s="3" t="str">
        <f>IF(X188&lt;&gt;"",VLOOKUP(X188,'ESO zone constants'!$E$3:$J$1002,6,FALSE),"")</f>
        <v/>
      </c>
      <c r="Y188" s="7" t="str">
        <f t="shared" si="6"/>
        <v>[409] = {wayshrines={379,379,379,}, dlcId=12</v>
      </c>
      <c r="Z188" s="7" t="str">
        <f>IF(A188&lt;&gt;"",IF(Q188&lt;&gt;"",CONCATENATE(", zoneIds={",Q188),"")&amp;IF(U188&lt;&gt;"",CONCATENATE(",",U188),"")&amp;IF(W188&lt;&gt;"",CONCATENATE(",",W188),"")&amp;IF(Q188&lt;&gt;"",CONCATENATE("}",""),"")&amp;IF(OR(K188="true",K188="false",K188&lt;&gt;""), CONCATENATE(", veteran=", K188), ""),"")</f>
        <v>, veteran=false</v>
      </c>
      <c r="AA188" s="7" t="str">
        <f>IF(A188&lt;&gt;"",IF(I188="Trial",", isTrial=true",IF(I188="Arena",", isArena=true", IF(I188="Monster",", isMonster=true",""))) &amp; IF(L188="true", CONCATENATE(", multiTrialSet=true"), ""),"")</f>
        <v/>
      </c>
      <c r="AB188" s="7" t="str">
        <f t="shared" si="7"/>
        <v xml:space="preserve"> --Naga Shaman / Nagaschamane</v>
      </c>
      <c r="AC188" s="7" t="str">
        <f t="shared" si="8"/>
        <v/>
      </c>
    </row>
    <row r="189" spans="1:29" x14ac:dyDescent="0.25">
      <c r="A189" s="17">
        <v>98</v>
      </c>
      <c r="B189" t="s">
        <v>1619</v>
      </c>
      <c r="C189" t="s">
        <v>1621</v>
      </c>
      <c r="D189" t="s">
        <v>1620</v>
      </c>
      <c r="I189" t="str">
        <f t="array" ref="I189">IF(VALUE(P189)&gt;0,"Crafted",IF(OR(EXACT(A189,'LibSets constants'!$G$2:$G$99)),"Monster",IF(OR(EXACT(A189,'LibSets constants'!$I$2:$I$99)),"Trial",IF(OR(EXACT(A189,'LibSets constants'!$K$2:$K$99)),"Arena",IF(OR(EXACT(A189,'LibSets constants'!$M$2:$M$99)),"Overland","")))))</f>
        <v>Overland</v>
      </c>
      <c r="K189" t="s">
        <v>102</v>
      </c>
      <c r="L189" t="s">
        <v>102</v>
      </c>
      <c r="M189">
        <v>-1</v>
      </c>
      <c r="N189">
        <v>-1</v>
      </c>
      <c r="O189">
        <v>-1</v>
      </c>
      <c r="P189">
        <v>0</v>
      </c>
      <c r="Q189" s="3" t="str">
        <f>IF(R189&lt;&gt;"",VLOOKUP(R189,'ESO zone constants'!$E$3:$J$1002,6,FALSE),"")</f>
        <v/>
      </c>
      <c r="S189" s="3">
        <v>0</v>
      </c>
      <c r="T189" t="str">
        <f>VLOOKUP(S189,'LibSets constants'!$A$2:$B$16,2,FALSE)</f>
        <v>Included in base game</v>
      </c>
      <c r="U189" s="3" t="str">
        <f>IF(V189&lt;&gt;"",VLOOKUP(V189,'ESO zone constants'!$E$3:$J$1002,6,FALSE),"")</f>
        <v/>
      </c>
      <c r="W189" s="3" t="str">
        <f>IF(X189&lt;&gt;"",VLOOKUP(X189,'ESO zone constants'!$E$3:$J$1002,6,FALSE),"")</f>
        <v/>
      </c>
      <c r="Y189" s="7" t="str">
        <f t="shared" si="6"/>
        <v>[98] = {wayshrines={-1,-1,-1,}, dlcId=0</v>
      </c>
      <c r="Z189" s="7" t="str">
        <f>IF(A189&lt;&gt;"",IF(Q189&lt;&gt;"",CONCATENATE(", zoneIds={",Q189),"")&amp;IF(U189&lt;&gt;"",CONCATENATE(",",U189),"")&amp;IF(W189&lt;&gt;"",CONCATENATE(",",W189),"")&amp;IF(Q189&lt;&gt;"",CONCATENATE("}",""),"")&amp;IF(OR(K189="true",K189="false",K189&lt;&gt;""), CONCATENATE(", veteran=", K189), ""),"")</f>
        <v>, veteran=false</v>
      </c>
      <c r="AA189" s="7" t="str">
        <f>IF(A189&lt;&gt;"",IF(I189="Trial",", isTrial=true",IF(I189="Arena",", isArena=true", IF(I189="Monster",", isMonster=true",""))) &amp; IF(L189="true", CONCATENATE(", multiTrialSet=true"), ""),"")</f>
        <v/>
      </c>
      <c r="AB189" s="7" t="str">
        <f t="shared" si="7"/>
        <v xml:space="preserve"> --Necropotence / Nekropotenz</v>
      </c>
      <c r="AC189" s="7" t="str">
        <f t="shared" si="8"/>
        <v/>
      </c>
    </row>
    <row r="190" spans="1:29" x14ac:dyDescent="0.25">
      <c r="A190" s="17">
        <v>168</v>
      </c>
      <c r="B190" t="s">
        <v>15</v>
      </c>
      <c r="C190" t="s">
        <v>15</v>
      </c>
      <c r="D190" t="s">
        <v>1801</v>
      </c>
      <c r="I190" t="str">
        <f t="array" ref="I190">IF(VALUE(P190)&gt;0,"Crafted",IF(OR(EXACT(A190,'LibSets constants'!$G$2:$G$99)),"Monster",IF(OR(EXACT(A190,'LibSets constants'!$I$2:$I$99)),"Trial",IF(OR(EXACT(A190,'LibSets constants'!$K$2:$K$99)),"Arena",IF(OR(EXACT(A190,'LibSets constants'!$M$2:$M$99)),"Overland","")))))</f>
        <v>Monster</v>
      </c>
      <c r="J190">
        <v>1</v>
      </c>
      <c r="K190" t="s">
        <v>2475</v>
      </c>
      <c r="L190" t="s">
        <v>102</v>
      </c>
      <c r="M190">
        <v>-1</v>
      </c>
      <c r="N190">
        <v>-1</v>
      </c>
      <c r="O190">
        <v>-1</v>
      </c>
      <c r="P190">
        <v>0</v>
      </c>
      <c r="Q190" s="3" t="str">
        <f>IF(R190&lt;&gt;"",VLOOKUP(R190,'ESO zone constants'!$E$3:$J$1002,6,FALSE),"")</f>
        <v/>
      </c>
      <c r="S190" s="3">
        <v>0</v>
      </c>
      <c r="T190" t="str">
        <f>VLOOKUP(S190,'LibSets constants'!$A$2:$B$16,2,FALSE)</f>
        <v>Included in base game</v>
      </c>
      <c r="U190" s="3" t="str">
        <f>IF(V190&lt;&gt;"",VLOOKUP(V190,'ESO zone constants'!$E$3:$J$1002,6,FALSE),"")</f>
        <v/>
      </c>
      <c r="W190" s="3" t="str">
        <f>IF(X190&lt;&gt;"",VLOOKUP(X190,'ESO zone constants'!$E$3:$J$1002,6,FALSE),"")</f>
        <v/>
      </c>
      <c r="Y190" s="7" t="str">
        <f t="shared" si="6"/>
        <v>[168] = {wayshrines={-1,-1,-1,}, dlcId=0</v>
      </c>
      <c r="Z190" s="7" t="str">
        <f>IF(A190&lt;&gt;"",IF(Q190&lt;&gt;"",CONCATENATE(", zoneIds={",Q190),"")&amp;IF(U190&lt;&gt;"",CONCATENATE(",",U190),"")&amp;IF(W190&lt;&gt;"",CONCATENATE(",",W190),"")&amp;IF(Q190&lt;&gt;"",CONCATENATE("}",""),"")&amp;IF(OR(K190="true",K190="false",K190&lt;&gt;""), CONCATENATE(", veteran=", K190), ""),"")</f>
        <v>, veteran={EQUIP_TYPE_HEAD=true, EQUIP_TYPE_SHOULDERS=false}</v>
      </c>
      <c r="AA190" s="7" t="str">
        <f>IF(A190&lt;&gt;"",IF(I190="Trial",", isTrial=true",IF(I190="Arena",", isArena=true", IF(I190="Monster",", isMonster=true",""))) &amp; IF(L190="true", CONCATENATE(", multiTrialSet=true"), ""),"")</f>
        <v>, isMonster=true</v>
      </c>
      <c r="AB190" s="7" t="str">
        <f t="shared" si="7"/>
        <v xml:space="preserve"> --Nerien'eth / Nerien'eth</v>
      </c>
      <c r="AC190" s="7" t="str">
        <f t="shared" si="8"/>
        <v/>
      </c>
    </row>
    <row r="191" spans="1:29" x14ac:dyDescent="0.25">
      <c r="A191" s="17">
        <v>300</v>
      </c>
      <c r="B191" t="s">
        <v>2095</v>
      </c>
      <c r="C191" t="s">
        <v>2097</v>
      </c>
      <c r="D191" t="s">
        <v>2096</v>
      </c>
      <c r="I191" t="str">
        <f t="array" ref="I191">IF(VALUE(P191)&gt;0,"Crafted",IF(OR(EXACT(A191,'LibSets constants'!$G$2:$G$99)),"Monster",IF(OR(EXACT(A191,'LibSets constants'!$I$2:$I$99)),"Trial",IF(OR(EXACT(A191,'LibSets constants'!$K$2:$K$99)),"Arena",IF(OR(EXACT(A191,'LibSets constants'!$M$2:$M$99)),"Overland","")))))</f>
        <v/>
      </c>
      <c r="K191" t="s">
        <v>102</v>
      </c>
      <c r="L191" t="s">
        <v>102</v>
      </c>
      <c r="M191">
        <v>-1</v>
      </c>
      <c r="N191">
        <v>-1</v>
      </c>
      <c r="O191">
        <v>-1</v>
      </c>
      <c r="P191">
        <v>0</v>
      </c>
      <c r="Q191" s="3" t="str">
        <f>IF(R191&lt;&gt;"",VLOOKUP(R191,'ESO zone constants'!$E$3:$J$1002,6,FALSE),"")</f>
        <v/>
      </c>
      <c r="S191" s="3">
        <v>0</v>
      </c>
      <c r="T191" t="str">
        <f>VLOOKUP(S191,'LibSets constants'!$A$2:$B$16,2,FALSE)</f>
        <v>Included in base game</v>
      </c>
      <c r="U191" s="3" t="str">
        <f>IF(V191&lt;&gt;"",VLOOKUP(V191,'ESO zone constants'!$E$3:$J$1002,6,FALSE),"")</f>
        <v/>
      </c>
      <c r="W191" s="3" t="str">
        <f>IF(X191&lt;&gt;"",VLOOKUP(X191,'ESO zone constants'!$E$3:$J$1002,6,FALSE),"")</f>
        <v/>
      </c>
      <c r="Y191" s="7" t="str">
        <f t="shared" si="6"/>
        <v>[300] = {wayshrines={-1,-1,-1,}, dlcId=0</v>
      </c>
      <c r="Z191" s="7" t="str">
        <f>IF(A191&lt;&gt;"",IF(Q191&lt;&gt;"",CONCATENATE(", zoneIds={",Q191),"")&amp;IF(U191&lt;&gt;"",CONCATENATE(",",U191),"")&amp;IF(W191&lt;&gt;"",CONCATENATE(",",W191),"")&amp;IF(Q191&lt;&gt;"",CONCATENATE("}",""),"")&amp;IF(OR(K191="true",K191="false",K191&lt;&gt;""), CONCATENATE(", veteran=", K191), ""),"")</f>
        <v>, veteran=false</v>
      </c>
      <c r="AA191" s="7" t="str">
        <f>IF(A191&lt;&gt;"",IF(I191="Trial",", isTrial=true",IF(I191="Arena",", isArena=true", IF(I191="Monster",", isMonster=true",""))) &amp; IF(L191="true", CONCATENATE(", multiTrialSet=true"), ""),"")</f>
        <v/>
      </c>
      <c r="AB191" s="7" t="str">
        <f t="shared" si="7"/>
        <v xml:space="preserve"> --Netch's Touch / Berührung des Netch</v>
      </c>
      <c r="AC191" s="7" t="str">
        <f t="shared" si="8"/>
        <v/>
      </c>
    </row>
    <row r="192" spans="1:29" x14ac:dyDescent="0.25">
      <c r="A192" s="17">
        <v>34</v>
      </c>
      <c r="B192" t="s">
        <v>1439</v>
      </c>
      <c r="C192" t="s">
        <v>1441</v>
      </c>
      <c r="D192" t="s">
        <v>1440</v>
      </c>
      <c r="I192" t="str">
        <f t="array" ref="I192">IF(VALUE(P192)&gt;0,"Crafted",IF(OR(EXACT(A192,'LibSets constants'!$G$2:$G$99)),"Monster",IF(OR(EXACT(A192,'LibSets constants'!$I$2:$I$99)),"Trial",IF(OR(EXACT(A192,'LibSets constants'!$K$2:$K$99)),"Arena",IF(OR(EXACT(A192,'LibSets constants'!$M$2:$M$99)),"Overland","")))))</f>
        <v>Overland</v>
      </c>
      <c r="K192" t="s">
        <v>102</v>
      </c>
      <c r="L192" t="s">
        <v>102</v>
      </c>
      <c r="M192">
        <v>-1</v>
      </c>
      <c r="N192">
        <v>-1</v>
      </c>
      <c r="O192">
        <v>-1</v>
      </c>
      <c r="P192">
        <v>0</v>
      </c>
      <c r="Q192" s="3" t="str">
        <f>IF(R192&lt;&gt;"",VLOOKUP(R192,'ESO zone constants'!$E$3:$J$1002,6,FALSE),"")</f>
        <v/>
      </c>
      <c r="S192" s="3">
        <v>0</v>
      </c>
      <c r="T192" t="str">
        <f>VLOOKUP(S192,'LibSets constants'!$A$2:$B$16,2,FALSE)</f>
        <v>Included in base game</v>
      </c>
      <c r="U192" s="3" t="str">
        <f>IF(V192&lt;&gt;"",VLOOKUP(V192,'ESO zone constants'!$E$3:$J$1002,6,FALSE),"")</f>
        <v/>
      </c>
      <c r="W192" s="3" t="str">
        <f>IF(X192&lt;&gt;"",VLOOKUP(X192,'ESO zone constants'!$E$3:$J$1002,6,FALSE),"")</f>
        <v/>
      </c>
      <c r="Y192" s="7" t="str">
        <f t="shared" si="6"/>
        <v>[34] = {wayshrines={-1,-1,-1,}, dlcId=0</v>
      </c>
      <c r="Z192" s="7" t="str">
        <f>IF(A192&lt;&gt;"",IF(Q192&lt;&gt;"",CONCATENATE(", zoneIds={",Q192),"")&amp;IF(U192&lt;&gt;"",CONCATENATE(",",U192),"")&amp;IF(W192&lt;&gt;"",CONCATENATE(",",W192),"")&amp;IF(Q192&lt;&gt;"",CONCATENATE("}",""),"")&amp;IF(OR(K192="true",K192="false",K192&lt;&gt;""), CONCATENATE(", veteran=", K192), ""),"")</f>
        <v>, veteran=false</v>
      </c>
      <c r="AA192" s="7" t="str">
        <f>IF(A192&lt;&gt;"",IF(I192="Trial",", isTrial=true",IF(I192="Arena",", isArena=true", IF(I192="Monster",", isMonster=true",""))) &amp; IF(L192="true", CONCATENATE(", multiTrialSet=true"), ""),"")</f>
        <v/>
      </c>
      <c r="AB192" s="7" t="str">
        <f t="shared" si="7"/>
        <v xml:space="preserve"> --Night Mother's Embrace / Umarmung der Mutter der Nacht</v>
      </c>
      <c r="AC192" s="7" t="str">
        <f t="shared" si="8"/>
        <v/>
      </c>
    </row>
    <row r="193" spans="1:29" x14ac:dyDescent="0.25">
      <c r="A193" s="6">
        <v>51</v>
      </c>
      <c r="B193" t="s">
        <v>1478</v>
      </c>
      <c r="C193" t="s">
        <v>1480</v>
      </c>
      <c r="D193" t="s">
        <v>1479</v>
      </c>
      <c r="I193" t="str">
        <f t="array" ref="I193">IF(VALUE(P193)&gt;0,"Crafted",IF(OR(EXACT(A193,'LibSets constants'!$G$2:$G$99)),"Monster",IF(OR(EXACT(A193,'LibSets constants'!$I$2:$I$99)),"Trial",IF(OR(EXACT(A193,'LibSets constants'!$K$2:$K$99)),"Arena",IF(OR(EXACT(A193,'LibSets constants'!$M$2:$M$99)),"Overland","")))))</f>
        <v>Crafted</v>
      </c>
      <c r="K193" t="s">
        <v>102</v>
      </c>
      <c r="L193" t="s">
        <v>102</v>
      </c>
      <c r="M193">
        <v>34</v>
      </c>
      <c r="N193">
        <v>156</v>
      </c>
      <c r="O193">
        <v>118</v>
      </c>
      <c r="P193">
        <v>6</v>
      </c>
      <c r="Q193" s="3" t="str">
        <f>IF(R193&lt;&gt;"",VLOOKUP(R193,'ESO zone constants'!$E$3:$J$1002,6,FALSE),"")</f>
        <v/>
      </c>
      <c r="S193" s="3">
        <v>0</v>
      </c>
      <c r="T193" t="str">
        <f>VLOOKUP(S193,'LibSets constants'!$A$2:$B$16,2,FALSE)</f>
        <v>Included in base game</v>
      </c>
      <c r="U193" s="3" t="str">
        <f>IF(V193&lt;&gt;"",VLOOKUP(V193,'ESO zone constants'!$E$3:$J$1002,6,FALSE),"")</f>
        <v/>
      </c>
      <c r="W193" s="3" t="str">
        <f>IF(X193&lt;&gt;"",VLOOKUP(X193,'ESO zone constants'!$E$3:$J$1002,6,FALSE),"")</f>
        <v/>
      </c>
      <c r="Y193" s="7" t="str">
        <f t="shared" si="6"/>
        <v>[51] = {wayshrines={34,156,118,}, traitsNeeded=6, dlcId=0</v>
      </c>
      <c r="Z193" s="7" t="str">
        <f>IF(A193&lt;&gt;"",IF(Q193&lt;&gt;"",CONCATENATE(", zoneIds={",Q193),"")&amp;IF(U193&lt;&gt;"",CONCATENATE(",",U193),"")&amp;IF(W193&lt;&gt;"",CONCATENATE(",",W193),"")&amp;IF(Q193&lt;&gt;"",CONCATENATE("}",""),"")&amp;IF(OR(K193="true",K193="false",K193&lt;&gt;""), CONCATENATE(", veteran=", K193), ""),"")</f>
        <v>, veteran=false</v>
      </c>
      <c r="AA193" s="7" t="str">
        <f>IF(A193&lt;&gt;"",IF(I193="Trial",", isTrial=true",IF(I193="Arena",", isArena=true", IF(I193="Monster",", isMonster=true",""))) &amp; IF(L193="true", CONCATENATE(", multiTrialSet=true"), ""),"")</f>
        <v/>
      </c>
      <c r="AB193" s="7" t="str">
        <f t="shared" si="7"/>
        <v xml:space="preserve"> --Night Mother's Gaze / Blick der Mutter der Nacht</v>
      </c>
      <c r="AC193" s="7" t="str">
        <f t="shared" si="8"/>
        <v>[51] = true,        --Night Mother's Gaze / Blick der Mutter der Nacht</v>
      </c>
    </row>
    <row r="194" spans="1:29" x14ac:dyDescent="0.25">
      <c r="A194" s="17">
        <v>112</v>
      </c>
      <c r="B194" t="s">
        <v>1660</v>
      </c>
      <c r="C194" t="s">
        <v>1662</v>
      </c>
      <c r="D194" t="s">
        <v>1661</v>
      </c>
      <c r="I194" t="str">
        <f t="array" ref="I194">IF(VALUE(P194)&gt;0,"Crafted",IF(OR(EXACT(A194,'LibSets constants'!$G$2:$G$99)),"Monster",IF(OR(EXACT(A194,'LibSets constants'!$I$2:$I$99)),"Trial",IF(OR(EXACT(A194,'LibSets constants'!$K$2:$K$99)),"Arena",IF(OR(EXACT(A194,'LibSets constants'!$M$2:$M$99)),"Overland","")))))</f>
        <v>Overland</v>
      </c>
      <c r="K194" t="s">
        <v>102</v>
      </c>
      <c r="L194" t="s">
        <v>102</v>
      </c>
      <c r="M194">
        <v>-1</v>
      </c>
      <c r="N194">
        <v>-1</v>
      </c>
      <c r="O194">
        <v>-1</v>
      </c>
      <c r="P194">
        <v>0</v>
      </c>
      <c r="Q194" s="3" t="str">
        <f>IF(R194&lt;&gt;"",VLOOKUP(R194,'ESO zone constants'!$E$3:$J$1002,6,FALSE),"")</f>
        <v/>
      </c>
      <c r="S194" s="3">
        <v>0</v>
      </c>
      <c r="T194" t="str">
        <f>VLOOKUP(S194,'LibSets constants'!$A$2:$B$16,2,FALSE)</f>
        <v>Included in base game</v>
      </c>
      <c r="U194" s="3" t="str">
        <f>IF(V194&lt;&gt;"",VLOOKUP(V194,'ESO zone constants'!$E$3:$J$1002,6,FALSE),"")</f>
        <v/>
      </c>
      <c r="W194" s="3" t="str">
        <f>IF(X194&lt;&gt;"",VLOOKUP(X194,'ESO zone constants'!$E$3:$J$1002,6,FALSE),"")</f>
        <v/>
      </c>
      <c r="Y194" s="7" t="str">
        <f t="shared" si="6"/>
        <v>[112] = {wayshrines={-1,-1,-1,}, dlcId=0</v>
      </c>
      <c r="Z194" s="7" t="str">
        <f>IF(A194&lt;&gt;"",IF(Q194&lt;&gt;"",CONCATENATE(", zoneIds={",Q194),"")&amp;IF(U194&lt;&gt;"",CONCATENATE(",",U194),"")&amp;IF(W194&lt;&gt;"",CONCATENATE(",",W194),"")&amp;IF(Q194&lt;&gt;"",CONCATENATE("}",""),"")&amp;IF(OR(K194="true",K194="false",K194&lt;&gt;""), CONCATENATE(", veteran=", K194), ""),"")</f>
        <v>, veteran=false</v>
      </c>
      <c r="AA194" s="7" t="str">
        <f>IF(A194&lt;&gt;"",IF(I194="Trial",", isTrial=true",IF(I194="Arena",", isArena=true", IF(I194="Monster",", isMonster=true",""))) &amp; IF(L194="true", CONCATENATE(", multiTrialSet=true"), ""),"")</f>
        <v/>
      </c>
      <c r="AB194" s="7" t="str">
        <f t="shared" si="7"/>
        <v xml:space="preserve"> --Night Terror / Nachtschrecken</v>
      </c>
      <c r="AC194" s="7" t="str">
        <f t="shared" si="8"/>
        <v/>
      </c>
    </row>
    <row r="195" spans="1:29" x14ac:dyDescent="0.25">
      <c r="A195" s="17">
        <v>167</v>
      </c>
      <c r="B195" t="s">
        <v>1799</v>
      </c>
      <c r="C195" t="s">
        <v>16</v>
      </c>
      <c r="D195" t="s">
        <v>1800</v>
      </c>
      <c r="I195" t="str">
        <f t="array" ref="I195">IF(VALUE(P195)&gt;0,"Crafted",IF(OR(EXACT(A195,'LibSets constants'!$G$2:$G$99)),"Monster",IF(OR(EXACT(A195,'LibSets constants'!$I$2:$I$99)),"Trial",IF(OR(EXACT(A195,'LibSets constants'!$K$2:$K$99)),"Arena",IF(OR(EXACT(A195,'LibSets constants'!$M$2:$M$99)),"Overland","")))))</f>
        <v>Monster</v>
      </c>
      <c r="J195">
        <v>2</v>
      </c>
      <c r="K195" t="s">
        <v>2475</v>
      </c>
      <c r="L195" t="s">
        <v>102</v>
      </c>
      <c r="M195">
        <v>-1</v>
      </c>
      <c r="N195">
        <v>-1</v>
      </c>
      <c r="O195">
        <v>-1</v>
      </c>
      <c r="P195">
        <v>0</v>
      </c>
      <c r="Q195" s="3" t="str">
        <f>IF(R195&lt;&gt;"",VLOOKUP(R195,'ESO zone constants'!$E$3:$J$1002,6,FALSE),"")</f>
        <v/>
      </c>
      <c r="S195" s="3">
        <v>0</v>
      </c>
      <c r="T195" t="str">
        <f>VLOOKUP(S195,'LibSets constants'!$A$2:$B$16,2,FALSE)</f>
        <v>Included in base game</v>
      </c>
      <c r="U195" s="3" t="str">
        <f>IF(V195&lt;&gt;"",VLOOKUP(V195,'ESO zone constants'!$E$3:$J$1002,6,FALSE),"")</f>
        <v/>
      </c>
      <c r="W195" s="3" t="str">
        <f>IF(X195&lt;&gt;"",VLOOKUP(X195,'ESO zone constants'!$E$3:$J$1002,6,FALSE),"")</f>
        <v/>
      </c>
      <c r="Y195" s="7" t="str">
        <f t="shared" ref="Y195:Y258" si="9">IF(A195&lt;&gt;"",CONCATENATE("[",A195,"] = {wayshrines={")&amp;IF(M195&lt;&gt;"",CONCATENATE(M195,","),"")&amp;IF(N195&lt;&gt;"",CONCATENATE(N195,","),"")&amp;IF(O195&lt;&gt;"",CONCATENATE(O195,","),"")&amp;CONCATENATE("}")&amp;IF(VALUE(P195)&gt;0,CONCATENATE(", traitsNeeded=",P195),"")&amp;CONCATENATE(", dlcId=",S195,),"")</f>
        <v>[167] = {wayshrines={-1,-1,-1,}, dlcId=0</v>
      </c>
      <c r="Z195" s="7" t="str">
        <f>IF(A195&lt;&gt;"",IF(Q195&lt;&gt;"",CONCATENATE(", zoneIds={",Q195),"")&amp;IF(U195&lt;&gt;"",CONCATENATE(",",U195),"")&amp;IF(W195&lt;&gt;"",CONCATENATE(",",W195),"")&amp;IF(Q195&lt;&gt;"",CONCATENATE("}",""),"")&amp;IF(OR(K195="true",K195="false",K195&lt;&gt;""), CONCATENATE(", veteran=", K195), ""),"")</f>
        <v>, veteran={EQUIP_TYPE_HEAD=true, EQUIP_TYPE_SHOULDERS=false}</v>
      </c>
      <c r="AA195" s="7" t="str">
        <f>IF(A195&lt;&gt;"",IF(I195="Trial",", isTrial=true",IF(I195="Arena",", isArena=true", IF(I195="Monster",", isMonster=true",""))) &amp; IF(L195="true", CONCATENATE(", multiTrialSet=true"), ""),"")</f>
        <v>, isMonster=true</v>
      </c>
      <c r="AB195" s="7" t="str">
        <f t="shared" ref="AB195:AB258" si="10">IF(C195&lt;&gt;"",CONCATENATE(" --",C195," / ",B195),"")</f>
        <v xml:space="preserve"> --Nightflame / Nachtflamme</v>
      </c>
      <c r="AC195" s="7" t="str">
        <f t="shared" ref="AC195:AC258" si="11">IF(A195&lt;&gt;"",IF(VALUE(P195)&gt;0,CONCATENATE("[",A195,"] = true,        --",C195, " / ", B195), ""),"")</f>
        <v/>
      </c>
    </row>
    <row r="196" spans="1:29" x14ac:dyDescent="0.25">
      <c r="A196" s="6">
        <v>40</v>
      </c>
      <c r="B196" t="s">
        <v>85</v>
      </c>
      <c r="C196" t="s">
        <v>1456</v>
      </c>
      <c r="D196" t="s">
        <v>1455</v>
      </c>
      <c r="I196" t="str">
        <f t="array" ref="I196">IF(VALUE(P196)&gt;0,"Crafted",IF(OR(EXACT(A196,'LibSets constants'!$G$2:$G$99)),"Monster",IF(OR(EXACT(A196,'LibSets constants'!$I$2:$I$99)),"Trial",IF(OR(EXACT(A196,'LibSets constants'!$K$2:$K$99)),"Arena",IF(OR(EXACT(A196,'LibSets constants'!$M$2:$M$99)),"Overland","")))))</f>
        <v>Crafted</v>
      </c>
      <c r="K196" t="s">
        <v>102</v>
      </c>
      <c r="L196" t="s">
        <v>102</v>
      </c>
      <c r="M196">
        <v>216</v>
      </c>
      <c r="N196">
        <v>121</v>
      </c>
      <c r="O196">
        <v>65</v>
      </c>
      <c r="P196">
        <v>2</v>
      </c>
      <c r="Q196" s="3" t="str">
        <f>IF(R196&lt;&gt;"",VLOOKUP(R196,'ESO zone constants'!$E$3:$J$1002,6,FALSE),"")</f>
        <v/>
      </c>
      <c r="S196" s="3">
        <v>0</v>
      </c>
      <c r="T196" t="str">
        <f>VLOOKUP(S196,'LibSets constants'!$A$2:$B$16,2,FALSE)</f>
        <v>Included in base game</v>
      </c>
      <c r="U196" s="3" t="str">
        <f>IF(V196&lt;&gt;"",VLOOKUP(V196,'ESO zone constants'!$E$3:$J$1002,6,FALSE),"")</f>
        <v/>
      </c>
      <c r="W196" s="3" t="str">
        <f>IF(X196&lt;&gt;"",VLOOKUP(X196,'ESO zone constants'!$E$3:$J$1002,6,FALSE),"")</f>
        <v/>
      </c>
      <c r="Y196" s="7" t="str">
        <f t="shared" si="9"/>
        <v>[40] = {wayshrines={216,121,65,}, traitsNeeded=2, dlcId=0</v>
      </c>
      <c r="Z196" s="7" t="str">
        <f>IF(A196&lt;&gt;"",IF(Q196&lt;&gt;"",CONCATENATE(", zoneIds={",Q196),"")&amp;IF(U196&lt;&gt;"",CONCATENATE(",",U196),"")&amp;IF(W196&lt;&gt;"",CONCATENATE(",",W196),"")&amp;IF(Q196&lt;&gt;"",CONCATENATE("}",""),"")&amp;IF(OR(K196="true",K196="false",K196&lt;&gt;""), CONCATENATE(", veteran=", K196), ""),"")</f>
        <v>, veteran=false</v>
      </c>
      <c r="AA196" s="7" t="str">
        <f>IF(A196&lt;&gt;"",IF(I196="Trial",", isTrial=true",IF(I196="Arena",", isArena=true", IF(I196="Monster",", isMonster=true",""))) &amp; IF(L196="true", CONCATENATE(", multiTrialSet=true"), ""),"")</f>
        <v/>
      </c>
      <c r="AB196" s="7" t="str">
        <f t="shared" si="10"/>
        <v xml:space="preserve"> --Night's Silence / Stille der Nacht </v>
      </c>
      <c r="AC196" s="7" t="str">
        <f t="shared" si="11"/>
        <v xml:space="preserve">[40] = true,        --Night's Silence / Stille der Nacht </v>
      </c>
    </row>
    <row r="197" spans="1:29" x14ac:dyDescent="0.25">
      <c r="A197" s="17">
        <v>72</v>
      </c>
      <c r="B197" t="s">
        <v>1541</v>
      </c>
      <c r="C197" t="s">
        <v>1543</v>
      </c>
      <c r="D197" t="s">
        <v>1542</v>
      </c>
      <c r="I197" t="str">
        <f t="array" ref="I197">IF(VALUE(P197)&gt;0,"Crafted",IF(OR(EXACT(A197,'LibSets constants'!$G$2:$G$99)),"Monster",IF(OR(EXACT(A197,'LibSets constants'!$I$2:$I$99)),"Trial",IF(OR(EXACT(A197,'LibSets constants'!$K$2:$K$99)),"Arena",IF(OR(EXACT(A197,'LibSets constants'!$M$2:$M$99)),"Overland","")))))</f>
        <v/>
      </c>
      <c r="K197" t="s">
        <v>102</v>
      </c>
      <c r="L197" t="s">
        <v>102</v>
      </c>
      <c r="M197">
        <v>-1</v>
      </c>
      <c r="N197">
        <v>-1</v>
      </c>
      <c r="O197">
        <v>-1</v>
      </c>
      <c r="P197">
        <v>0</v>
      </c>
      <c r="Q197" s="3" t="str">
        <f>IF(R197&lt;&gt;"",VLOOKUP(R197,'ESO zone constants'!$E$3:$J$1002,6,FALSE),"")</f>
        <v/>
      </c>
      <c r="S197" s="3">
        <v>0</v>
      </c>
      <c r="T197" t="str">
        <f>VLOOKUP(S197,'LibSets constants'!$A$2:$B$16,2,FALSE)</f>
        <v>Included in base game</v>
      </c>
      <c r="U197" s="3" t="str">
        <f>IF(V197&lt;&gt;"",VLOOKUP(V197,'ESO zone constants'!$E$3:$J$1002,6,FALSE),"")</f>
        <v/>
      </c>
      <c r="W197" s="3" t="str">
        <f>IF(X197&lt;&gt;"",VLOOKUP(X197,'ESO zone constants'!$E$3:$J$1002,6,FALSE),"")</f>
        <v/>
      </c>
      <c r="Y197" s="7" t="str">
        <f t="shared" si="9"/>
        <v>[72] = {wayshrines={-1,-1,-1,}, dlcId=0</v>
      </c>
      <c r="Z197" s="7" t="str">
        <f>IF(A197&lt;&gt;"",IF(Q197&lt;&gt;"",CONCATENATE(", zoneIds={",Q197),"")&amp;IF(U197&lt;&gt;"",CONCATENATE(",",U197),"")&amp;IF(W197&lt;&gt;"",CONCATENATE(",",W197),"")&amp;IF(Q197&lt;&gt;"",CONCATENATE("}",""),"")&amp;IF(OR(K197="true",K197="false",K197&lt;&gt;""), CONCATENATE(", veteran=", K197), ""),"")</f>
        <v>, veteran=false</v>
      </c>
      <c r="AA197" s="7" t="str">
        <f>IF(A197&lt;&gt;"",IF(I197="Trial",", isTrial=true",IF(I197="Arena",", isArena=true", IF(I197="Monster",", isMonster=true",""))) &amp; IF(L197="true", CONCATENATE(", multiTrialSet=true"), ""),"")</f>
        <v/>
      </c>
      <c r="AB197" s="7" t="str">
        <f t="shared" si="10"/>
        <v xml:space="preserve"> --Nikulas' Heavy Armor / Nikulas' schwere Rüstung</v>
      </c>
      <c r="AC197" s="7" t="str">
        <f t="shared" si="11"/>
        <v/>
      </c>
    </row>
    <row r="198" spans="1:29" x14ac:dyDescent="0.25">
      <c r="A198" s="17">
        <v>46</v>
      </c>
      <c r="B198" t="s">
        <v>1463</v>
      </c>
      <c r="C198" t="s">
        <v>1465</v>
      </c>
      <c r="D198" t="s">
        <v>1464</v>
      </c>
      <c r="I198" t="str">
        <f t="array" ref="I198">IF(VALUE(P198)&gt;0,"Crafted",IF(OR(EXACT(A198,'LibSets constants'!$G$2:$G$99)),"Monster",IF(OR(EXACT(A198,'LibSets constants'!$I$2:$I$99)),"Trial",IF(OR(EXACT(A198,'LibSets constants'!$K$2:$K$99)),"Arena",IF(OR(EXACT(A198,'LibSets constants'!$M$2:$M$99)),"Overland","")))))</f>
        <v/>
      </c>
      <c r="K198" t="s">
        <v>102</v>
      </c>
      <c r="L198" t="s">
        <v>102</v>
      </c>
      <c r="M198">
        <v>-1</v>
      </c>
      <c r="N198">
        <v>-1</v>
      </c>
      <c r="O198">
        <v>-1</v>
      </c>
      <c r="P198">
        <v>0</v>
      </c>
      <c r="Q198" s="3" t="str">
        <f>IF(R198&lt;&gt;"",VLOOKUP(R198,'ESO zone constants'!$E$3:$J$1002,6,FALSE),"")</f>
        <v/>
      </c>
      <c r="S198" s="3">
        <v>0</v>
      </c>
      <c r="T198" t="str">
        <f>VLOOKUP(S198,'LibSets constants'!$A$2:$B$16,2,FALSE)</f>
        <v>Included in base game</v>
      </c>
      <c r="U198" s="3" t="str">
        <f>IF(V198&lt;&gt;"",VLOOKUP(V198,'ESO zone constants'!$E$3:$J$1002,6,FALSE),"")</f>
        <v/>
      </c>
      <c r="W198" s="3" t="str">
        <f>IF(X198&lt;&gt;"",VLOOKUP(X198,'ESO zone constants'!$E$3:$J$1002,6,FALSE),"")</f>
        <v/>
      </c>
      <c r="Y198" s="7" t="str">
        <f t="shared" si="9"/>
        <v>[46] = {wayshrines={-1,-1,-1,}, dlcId=0</v>
      </c>
      <c r="Z198" s="7" t="str">
        <f>IF(A198&lt;&gt;"",IF(Q198&lt;&gt;"",CONCATENATE(", zoneIds={",Q198),"")&amp;IF(U198&lt;&gt;"",CONCATENATE(",",U198),"")&amp;IF(W198&lt;&gt;"",CONCATENATE(",",W198),"")&amp;IF(Q198&lt;&gt;"",CONCATENATE("}",""),"")&amp;IF(OR(K198="true",K198="false",K198&lt;&gt;""), CONCATENATE(", veteran=", K198), ""),"")</f>
        <v>, veteran=false</v>
      </c>
      <c r="AA198" s="7" t="str">
        <f>IF(A198&lt;&gt;"",IF(I198="Trial",", isTrial=true",IF(I198="Arena",", isArena=true", IF(I198="Monster",", isMonster=true",""))) &amp; IF(L198="true", CONCATENATE(", multiTrialSet=true"), ""),"")</f>
        <v/>
      </c>
      <c r="AB198" s="7" t="str">
        <f t="shared" si="10"/>
        <v xml:space="preserve"> --Noble Duelist's Silks / Seide des edlen Duellanten</v>
      </c>
      <c r="AC198" s="7" t="str">
        <f t="shared" si="11"/>
        <v/>
      </c>
    </row>
    <row r="199" spans="1:29" x14ac:dyDescent="0.25">
      <c r="A199" s="6">
        <v>176</v>
      </c>
      <c r="B199" t="s">
        <v>1813</v>
      </c>
      <c r="C199" t="s">
        <v>1815</v>
      </c>
      <c r="D199" t="s">
        <v>1814</v>
      </c>
      <c r="I199" t="str">
        <f t="array" ref="I199">IF(VALUE(P199)&gt;0,"Crafted",IF(OR(EXACT(A199,'LibSets constants'!$G$2:$G$99)),"Monster",IF(OR(EXACT(A199,'LibSets constants'!$I$2:$I$99)),"Trial",IF(OR(EXACT(A199,'LibSets constants'!$K$2:$K$99)),"Arena",IF(OR(EXACT(A199,'LibSets constants'!$M$2:$M$99)),"Overland","")))))</f>
        <v>Crafted</v>
      </c>
      <c r="K199" t="s">
        <v>102</v>
      </c>
      <c r="L199" t="s">
        <v>102</v>
      </c>
      <c r="M199">
        <v>199</v>
      </c>
      <c r="N199">
        <v>201</v>
      </c>
      <c r="O199">
        <v>203</v>
      </c>
      <c r="P199">
        <v>7</v>
      </c>
      <c r="Q199" s="3" t="str">
        <f>IF(R199&lt;&gt;"",VLOOKUP(R199,'ESO zone constants'!$E$3:$J$1002,6,FALSE),"")</f>
        <v/>
      </c>
      <c r="S199" s="3">
        <v>1</v>
      </c>
      <c r="T199" t="str">
        <f>VLOOKUP(S199,'LibSets constants'!$A$2:$B$16,2,FALSE)</f>
        <v>Imperial City</v>
      </c>
      <c r="U199" s="3" t="str">
        <f>IF(V199&lt;&gt;"",VLOOKUP(V199,'ESO zone constants'!$E$3:$J$1002,6,FALSE),"")</f>
        <v/>
      </c>
      <c r="W199" s="3" t="str">
        <f>IF(X199&lt;&gt;"",VLOOKUP(X199,'ESO zone constants'!$E$3:$J$1002,6,FALSE),"")</f>
        <v/>
      </c>
      <c r="Y199" s="7" t="str">
        <f t="shared" si="9"/>
        <v>[176] = {wayshrines={199,201,203,}, traitsNeeded=7, dlcId=1</v>
      </c>
      <c r="Z199" s="7" t="str">
        <f>IF(A199&lt;&gt;"",IF(Q199&lt;&gt;"",CONCATENATE(", zoneIds={",Q199),"")&amp;IF(U199&lt;&gt;"",CONCATENATE(",",U199),"")&amp;IF(W199&lt;&gt;"",CONCATENATE(",",W199),"")&amp;IF(Q199&lt;&gt;"",CONCATENATE("}",""),"")&amp;IF(OR(K199="true",K199="false",K199&lt;&gt;""), CONCATENATE(", veteran=", K199), ""),"")</f>
        <v>, veteran=false</v>
      </c>
      <c r="AA199" s="7" t="str">
        <f>IF(A199&lt;&gt;"",IF(I199="Trial",", isTrial=true",IF(I199="Arena",", isArena=true", IF(I199="Monster",", isMonster=true",""))) &amp; IF(L199="true", CONCATENATE(", multiTrialSet=true"), ""),"")</f>
        <v/>
      </c>
      <c r="AB199" s="7" t="str">
        <f t="shared" si="10"/>
        <v xml:space="preserve"> --Noble's Conquest / Adelssieg</v>
      </c>
      <c r="AC199" s="7" t="str">
        <f t="shared" si="11"/>
        <v>[176] = true,        --Noble's Conquest / Adelssieg</v>
      </c>
    </row>
    <row r="200" spans="1:29" x14ac:dyDescent="0.25">
      <c r="A200" s="6">
        <v>387</v>
      </c>
      <c r="B200" t="s">
        <v>2320</v>
      </c>
      <c r="C200" t="s">
        <v>2322</v>
      </c>
      <c r="D200" t="s">
        <v>2321</v>
      </c>
      <c r="I200" t="str">
        <f t="array" ref="I200">IF(VALUE(P200)&gt;0,"Crafted",IF(OR(EXACT(A200,'LibSets constants'!$G$2:$G$99)),"Monster",IF(OR(EXACT(A200,'LibSets constants'!$I$2:$I$99)),"Trial",IF(OR(EXACT(A200,'LibSets constants'!$K$2:$K$99)),"Arena",IF(OR(EXACT(A200,'LibSets constants'!$M$2:$M$99)),"Overland","")))))</f>
        <v>Crafted</v>
      </c>
      <c r="K200" t="s">
        <v>102</v>
      </c>
      <c r="L200" t="s">
        <v>102</v>
      </c>
      <c r="M200">
        <v>354</v>
      </c>
      <c r="N200">
        <v>354</v>
      </c>
      <c r="O200">
        <v>354</v>
      </c>
      <c r="P200">
        <v>9</v>
      </c>
      <c r="Q200" s="3" t="str">
        <f>IF(R200&lt;&gt;"",VLOOKUP(R200,'ESO zone constants'!$E$3:$J$1002,6,FALSE),"")</f>
        <v/>
      </c>
      <c r="S200" s="3">
        <v>10</v>
      </c>
      <c r="T200" t="str">
        <f>VLOOKUP(S200,'LibSets constants'!$A$2:$B$16,2,FALSE)</f>
        <v>Summerset</v>
      </c>
      <c r="U200" s="3" t="str">
        <f>IF(V200&lt;&gt;"",VLOOKUP(V200,'ESO zone constants'!$E$3:$J$1002,6,FALSE),"")</f>
        <v/>
      </c>
      <c r="W200" s="3" t="str">
        <f>IF(X200&lt;&gt;"",VLOOKUP(X200,'ESO zone constants'!$E$3:$J$1002,6,FALSE),"")</f>
        <v/>
      </c>
      <c r="Y200" s="7" t="str">
        <f t="shared" si="9"/>
        <v>[387] = {wayshrines={354,354,354,}, traitsNeeded=9, dlcId=10</v>
      </c>
      <c r="Z200" s="7" t="str">
        <f>IF(A200&lt;&gt;"",IF(Q200&lt;&gt;"",CONCATENATE(", zoneIds={",Q200),"")&amp;IF(U200&lt;&gt;"",CONCATENATE(",",U200),"")&amp;IF(W200&lt;&gt;"",CONCATENATE(",",W200),"")&amp;IF(Q200&lt;&gt;"",CONCATENATE("}",""),"")&amp;IF(OR(K200="true",K200="false",K200&lt;&gt;""), CONCATENATE(", veteran=", K200), ""),"")</f>
        <v>, veteran=false</v>
      </c>
      <c r="AA200" s="7" t="str">
        <f>IF(A200&lt;&gt;"",IF(I200="Trial",", isTrial=true",IF(I200="Arena",", isArena=true", IF(I200="Monster",", isMonster=true",""))) &amp; IF(L200="true", CONCATENATE(", multiTrialSet=true"), ""),"")</f>
        <v/>
      </c>
      <c r="AB200" s="7" t="str">
        <f t="shared" si="10"/>
        <v xml:space="preserve"> --Nocturnal's Favor / Nocturnals Gunst</v>
      </c>
      <c r="AC200" s="7" t="str">
        <f t="shared" si="11"/>
        <v>[387] = true,        --Nocturnal's Favor / Nocturnals Gunst</v>
      </c>
    </row>
    <row r="201" spans="1:29" x14ac:dyDescent="0.25">
      <c r="A201" s="17">
        <v>91</v>
      </c>
      <c r="B201" t="s">
        <v>1598</v>
      </c>
      <c r="C201" t="s">
        <v>1600</v>
      </c>
      <c r="D201" t="s">
        <v>1599</v>
      </c>
      <c r="I201" t="str">
        <f t="array" ref="I201">IF(VALUE(P201)&gt;0,"Crafted",IF(OR(EXACT(A201,'LibSets constants'!$G$2:$G$99)),"Monster",IF(OR(EXACT(A201,'LibSets constants'!$I$2:$I$99)),"Trial",IF(OR(EXACT(A201,'LibSets constants'!$K$2:$K$99)),"Arena",IF(OR(EXACT(A201,'LibSets constants'!$M$2:$M$99)),"Overland","")))))</f>
        <v>Overland</v>
      </c>
      <c r="K201" t="s">
        <v>102</v>
      </c>
      <c r="L201" t="s">
        <v>102</v>
      </c>
      <c r="M201">
        <v>-1</v>
      </c>
      <c r="N201">
        <v>-1</v>
      </c>
      <c r="O201">
        <v>-1</v>
      </c>
      <c r="P201">
        <v>0</v>
      </c>
      <c r="Q201" s="3" t="str">
        <f>IF(R201&lt;&gt;"",VLOOKUP(R201,'ESO zone constants'!$E$3:$J$1002,6,FALSE),"")</f>
        <v/>
      </c>
      <c r="S201" s="3">
        <v>0</v>
      </c>
      <c r="T201" t="str">
        <f>VLOOKUP(S201,'LibSets constants'!$A$2:$B$16,2,FALSE)</f>
        <v>Included in base game</v>
      </c>
      <c r="U201" s="3" t="str">
        <f>IF(V201&lt;&gt;"",VLOOKUP(V201,'ESO zone constants'!$E$3:$J$1002,6,FALSE),"")</f>
        <v/>
      </c>
      <c r="W201" s="3" t="str">
        <f>IF(X201&lt;&gt;"",VLOOKUP(X201,'ESO zone constants'!$E$3:$J$1002,6,FALSE),"")</f>
        <v/>
      </c>
      <c r="Y201" s="7" t="str">
        <f t="shared" si="9"/>
        <v>[91] = {wayshrines={-1,-1,-1,}, dlcId=0</v>
      </c>
      <c r="Z201" s="7" t="str">
        <f>IF(A201&lt;&gt;"",IF(Q201&lt;&gt;"",CONCATENATE(", zoneIds={",Q201),"")&amp;IF(U201&lt;&gt;"",CONCATENATE(",",U201),"")&amp;IF(W201&lt;&gt;"",CONCATENATE(",",W201),"")&amp;IF(Q201&lt;&gt;"",CONCATENATE("}",""),"")&amp;IF(OR(K201="true",K201="false",K201&lt;&gt;""), CONCATENATE(", veteran=", K201), ""),"")</f>
        <v>, veteran=false</v>
      </c>
      <c r="AA201" s="7" t="str">
        <f>IF(A201&lt;&gt;"",IF(I201="Trial",", isTrial=true",IF(I201="Arena",", isArena=true", IF(I201="Monster",", isMonster=true",""))) &amp; IF(L201="true", CONCATENATE(", multiTrialSet=true"), ""),"")</f>
        <v/>
      </c>
      <c r="AB201" s="7" t="str">
        <f t="shared" si="10"/>
        <v xml:space="preserve"> --Oblivion's Edge / Vorteil des Vergessens</v>
      </c>
      <c r="AC201" s="7" t="str">
        <f t="shared" si="11"/>
        <v/>
      </c>
    </row>
    <row r="202" spans="1:29" x14ac:dyDescent="0.25">
      <c r="A202" s="6">
        <v>73</v>
      </c>
      <c r="B202" t="s">
        <v>1544</v>
      </c>
      <c r="C202" t="s">
        <v>1546</v>
      </c>
      <c r="D202" t="s">
        <v>1545</v>
      </c>
      <c r="I202" t="str">
        <f t="array" ref="I202">IF(VALUE(P202)&gt;0,"Crafted",IF(OR(EXACT(A202,'LibSets constants'!$G$2:$G$99)),"Monster",IF(OR(EXACT(A202,'LibSets constants'!$I$2:$I$99)),"Trial",IF(OR(EXACT(A202,'LibSets constants'!$K$2:$K$99)),"Arena",IF(OR(EXACT(A202,'LibSets constants'!$M$2:$M$99)),"Overland","")))))</f>
        <v>Crafted</v>
      </c>
      <c r="K202" t="s">
        <v>102</v>
      </c>
      <c r="L202" t="s">
        <v>102</v>
      </c>
      <c r="M202">
        <v>135</v>
      </c>
      <c r="N202">
        <v>135</v>
      </c>
      <c r="O202">
        <v>135</v>
      </c>
      <c r="P202">
        <v>8</v>
      </c>
      <c r="Q202" s="3" t="str">
        <f>IF(R202&lt;&gt;"",VLOOKUP(R202,'ESO zone constants'!$E$3:$J$1002,6,FALSE),"")</f>
        <v/>
      </c>
      <c r="S202" s="3">
        <v>0</v>
      </c>
      <c r="T202" t="str">
        <f>VLOOKUP(S202,'LibSets constants'!$A$2:$B$16,2,FALSE)</f>
        <v>Included in base game</v>
      </c>
      <c r="U202" s="3" t="str">
        <f>IF(V202&lt;&gt;"",VLOOKUP(V202,'ESO zone constants'!$E$3:$J$1002,6,FALSE),"")</f>
        <v/>
      </c>
      <c r="W202" s="3" t="str">
        <f>IF(X202&lt;&gt;"",VLOOKUP(X202,'ESO zone constants'!$E$3:$J$1002,6,FALSE),"")</f>
        <v/>
      </c>
      <c r="Y202" s="7" t="str">
        <f t="shared" si="9"/>
        <v>[73] = {wayshrines={135,135,135,}, traitsNeeded=8, dlcId=0</v>
      </c>
      <c r="Z202" s="7" t="str">
        <f>IF(A202&lt;&gt;"",IF(Q202&lt;&gt;"",CONCATENATE(", zoneIds={",Q202),"")&amp;IF(U202&lt;&gt;"",CONCATENATE(",",U202),"")&amp;IF(W202&lt;&gt;"",CONCATENATE(",",W202),"")&amp;IF(Q202&lt;&gt;"",CONCATENATE("}",""),"")&amp;IF(OR(K202="true",K202="false",K202&lt;&gt;""), CONCATENATE(", veteran=", K202), ""),"")</f>
        <v>, veteran=false</v>
      </c>
      <c r="AA202" s="7" t="str">
        <f>IF(A202&lt;&gt;"",IF(I202="Trial",", isTrial=true",IF(I202="Arena",", isArena=true", IF(I202="Monster",", isMonster=true",""))) &amp; IF(L202="true", CONCATENATE(", multiTrialSet=true"), ""),"")</f>
        <v/>
      </c>
      <c r="AB202" s="7" t="str">
        <f t="shared" si="10"/>
        <v xml:space="preserve"> --Oblivion's Foe / Erinnerung</v>
      </c>
      <c r="AC202" s="7" t="str">
        <f t="shared" si="11"/>
        <v>[73] = true,        --Oblivion's Foe / Erinnerung</v>
      </c>
    </row>
    <row r="203" spans="1:29" x14ac:dyDescent="0.25">
      <c r="A203" s="17">
        <v>284</v>
      </c>
      <c r="B203" t="s">
        <v>2047</v>
      </c>
      <c r="C203" t="s">
        <v>2049</v>
      </c>
      <c r="D203" t="s">
        <v>2048</v>
      </c>
      <c r="I203" t="str">
        <f t="array" ref="I203">IF(VALUE(P203)&gt;0,"Crafted",IF(OR(EXACT(A203,'LibSets constants'!$G$2:$G$99)),"Monster",IF(OR(EXACT(A203,'LibSets constants'!$I$2:$I$99)),"Trial",IF(OR(EXACT(A203,'LibSets constants'!$K$2:$K$99)),"Arena",IF(OR(EXACT(A203,'LibSets constants'!$M$2:$M$99)),"Overland","")))))</f>
        <v/>
      </c>
      <c r="K203" t="s">
        <v>102</v>
      </c>
      <c r="L203" t="s">
        <v>102</v>
      </c>
      <c r="M203">
        <v>-1</v>
      </c>
      <c r="N203">
        <v>-1</v>
      </c>
      <c r="O203">
        <v>-1</v>
      </c>
      <c r="P203">
        <v>0</v>
      </c>
      <c r="Q203" s="3" t="str">
        <f>IF(R203&lt;&gt;"",VLOOKUP(R203,'ESO zone constants'!$E$3:$J$1002,6,FALSE),"")</f>
        <v/>
      </c>
      <c r="S203" s="3">
        <v>0</v>
      </c>
      <c r="T203" t="str">
        <f>VLOOKUP(S203,'LibSets constants'!$A$2:$B$16,2,FALSE)</f>
        <v>Included in base game</v>
      </c>
      <c r="U203" s="3" t="str">
        <f>IF(V203&lt;&gt;"",VLOOKUP(V203,'ESO zone constants'!$E$3:$J$1002,6,FALSE),"")</f>
        <v/>
      </c>
      <c r="W203" s="3" t="str">
        <f>IF(X203&lt;&gt;"",VLOOKUP(X203,'ESO zone constants'!$E$3:$J$1002,6,FALSE),"")</f>
        <v/>
      </c>
      <c r="Y203" s="7" t="str">
        <f t="shared" si="9"/>
        <v>[284] = {wayshrines={-1,-1,-1,}, dlcId=0</v>
      </c>
      <c r="Z203" s="7" t="str">
        <f>IF(A203&lt;&gt;"",IF(Q203&lt;&gt;"",CONCATENATE(", zoneIds={",Q203),"")&amp;IF(U203&lt;&gt;"",CONCATENATE(",",U203),"")&amp;IF(W203&lt;&gt;"",CONCATENATE(",",W203),"")&amp;IF(Q203&lt;&gt;"",CONCATENATE("}",""),"")&amp;IF(OR(K203="true",K203="false",K203&lt;&gt;""), CONCATENATE(", veteran=", K203), ""),"")</f>
        <v>, veteran=false</v>
      </c>
      <c r="AA203" s="7" t="str">
        <f>IF(A203&lt;&gt;"",IF(I203="Trial",", isTrial=true",IF(I203="Arena",", isArena=true", IF(I203="Monster",", isMonster=true",""))) &amp; IF(L203="true", CONCATENATE(", multiTrialSet=true"), ""),"")</f>
        <v/>
      </c>
      <c r="AB203" s="7" t="str">
        <f t="shared" si="10"/>
        <v xml:space="preserve"> --Order of Diagna / Orden von Diagna</v>
      </c>
      <c r="AC203" s="7" t="str">
        <f t="shared" si="11"/>
        <v/>
      </c>
    </row>
    <row r="204" spans="1:29" x14ac:dyDescent="0.25">
      <c r="A204" s="6">
        <v>84</v>
      </c>
      <c r="B204" t="s">
        <v>1577</v>
      </c>
      <c r="C204" t="s">
        <v>1579</v>
      </c>
      <c r="D204" t="s">
        <v>1578</v>
      </c>
      <c r="I204" t="str">
        <f t="array" ref="I204">IF(VALUE(P204)&gt;0,"Crafted",IF(OR(EXACT(A204,'LibSets constants'!$G$2:$G$99)),"Monster",IF(OR(EXACT(A204,'LibSets constants'!$I$2:$I$99)),"Trial",IF(OR(EXACT(A204,'LibSets constants'!$K$2:$K$99)),"Arena",IF(OR(EXACT(A204,'LibSets constants'!$M$2:$M$99)),"Overland","")))))</f>
        <v>Crafted</v>
      </c>
      <c r="K204" t="s">
        <v>102</v>
      </c>
      <c r="L204" t="s">
        <v>102</v>
      </c>
      <c r="M204">
        <v>-2</v>
      </c>
      <c r="N204">
        <v>-2</v>
      </c>
      <c r="O204">
        <v>-2</v>
      </c>
      <c r="P204">
        <v>8</v>
      </c>
      <c r="Q204" s="3" t="str">
        <f>IF(R204&lt;&gt;"",VLOOKUP(R204,'ESO zone constants'!$E$3:$J$1002,6,FALSE),"")</f>
        <v/>
      </c>
      <c r="S204" s="3">
        <v>0</v>
      </c>
      <c r="T204" t="str">
        <f>VLOOKUP(S204,'LibSets constants'!$A$2:$B$16,2,FALSE)</f>
        <v>Included in base game</v>
      </c>
      <c r="U204" s="3" t="str">
        <f>IF(V204&lt;&gt;"",VLOOKUP(V204,'ESO zone constants'!$E$3:$J$1002,6,FALSE),"")</f>
        <v/>
      </c>
      <c r="W204" s="3" t="str">
        <f>IF(X204&lt;&gt;"",VLOOKUP(X204,'ESO zone constants'!$E$3:$J$1002,6,FALSE),"")</f>
        <v/>
      </c>
      <c r="Y204" s="7" t="str">
        <f t="shared" si="9"/>
        <v>[84] = {wayshrines={-2,-2,-2,}, traitsNeeded=8, dlcId=0</v>
      </c>
      <c r="Z204" s="7" t="str">
        <f>IF(A204&lt;&gt;"",IF(Q204&lt;&gt;"",CONCATENATE(", zoneIds={",Q204),"")&amp;IF(U204&lt;&gt;"",CONCATENATE(",",U204),"")&amp;IF(W204&lt;&gt;"",CONCATENATE(",",W204),"")&amp;IF(Q204&lt;&gt;"",CONCATENATE("}",""),"")&amp;IF(OR(K204="true",K204="false",K204&lt;&gt;""), CONCATENATE(", veteran=", K204), ""),"")</f>
        <v>, veteran=false</v>
      </c>
      <c r="AA204" s="7" t="str">
        <f>IF(A204&lt;&gt;"",IF(I204="Trial",", isTrial=true",IF(I204="Arena",", isArena=true", IF(I204="Monster",", isMonster=true",""))) &amp; IF(L204="true", CONCATENATE(", multiTrialSet=true"), ""),"")</f>
        <v/>
      </c>
      <c r="AB204" s="7" t="str">
        <f t="shared" si="10"/>
        <v xml:space="preserve"> --Orgnum's Scales / Orgnums Schuppen</v>
      </c>
      <c r="AC204" s="7" t="str">
        <f t="shared" si="11"/>
        <v>[84] = true,        --Orgnum's Scales / Orgnums Schuppen</v>
      </c>
    </row>
    <row r="205" spans="1:29" x14ac:dyDescent="0.25">
      <c r="A205" s="17">
        <v>193</v>
      </c>
      <c r="B205" t="s">
        <v>1849</v>
      </c>
      <c r="C205" t="s">
        <v>1851</v>
      </c>
      <c r="D205" t="s">
        <v>1850</v>
      </c>
      <c r="I205" t="str">
        <f t="array" ref="I205">IF(VALUE(P205)&gt;0,"Crafted",IF(OR(EXACT(A205,'LibSets constants'!$G$2:$G$99)),"Monster",IF(OR(EXACT(A205,'LibSets constants'!$I$2:$I$99)),"Trial",IF(OR(EXACT(A205,'LibSets constants'!$K$2:$K$99)),"Arena",IF(OR(EXACT(A205,'LibSets constants'!$M$2:$M$99)),"Overland","")))))</f>
        <v/>
      </c>
      <c r="K205" t="s">
        <v>102</v>
      </c>
      <c r="L205" t="s">
        <v>102</v>
      </c>
      <c r="M205">
        <v>-1</v>
      </c>
      <c r="N205">
        <v>-1</v>
      </c>
      <c r="O205">
        <v>-1</v>
      </c>
      <c r="P205">
        <v>0</v>
      </c>
      <c r="Q205" s="3">
        <f>IF(R205&lt;&gt;"",VLOOKUP(R205,'ESO zone constants'!$E$3:$J$1002,6,FALSE),"")</f>
        <v>38</v>
      </c>
      <c r="R205" s="3" t="s">
        <v>57</v>
      </c>
      <c r="S205" s="3">
        <v>0</v>
      </c>
      <c r="T205" t="str">
        <f>VLOOKUP(S205,'LibSets constants'!$A$2:$B$16,2,FALSE)</f>
        <v>Included in base game</v>
      </c>
      <c r="U205" s="3" t="str">
        <f>IF(V205&lt;&gt;"",VLOOKUP(V205,'ESO zone constants'!$E$3:$J$1002,6,FALSE),"")</f>
        <v/>
      </c>
      <c r="W205" s="3" t="str">
        <f>IF(X205&lt;&gt;"",VLOOKUP(X205,'ESO zone constants'!$E$3:$J$1002,6,FALSE),"")</f>
        <v/>
      </c>
      <c r="Y205" s="7" t="str">
        <f t="shared" si="9"/>
        <v>[193] = {wayshrines={-1,-1,-1,}, dlcId=0</v>
      </c>
      <c r="Z205" s="7" t="str">
        <f>IF(A205&lt;&gt;"",IF(Q205&lt;&gt;"",CONCATENATE(", zoneIds={",Q205),"")&amp;IF(U205&lt;&gt;"",CONCATENATE(",",U205),"")&amp;IF(W205&lt;&gt;"",CONCATENATE(",",W205),"")&amp;IF(Q205&lt;&gt;"",CONCATENATE("}",""),"")&amp;IF(OR(K205="true",K205="false",K205&lt;&gt;""), CONCATENATE(", veteran=", K205), ""),"")</f>
        <v>, zoneIds={38}, veteran=false</v>
      </c>
      <c r="AA205" s="7" t="str">
        <f>IF(A205&lt;&gt;"",IF(I205="Trial",", isTrial=true",IF(I205="Arena",", isArena=true", IF(I205="Monster",", isMonster=true",""))) &amp; IF(L205="true", CONCATENATE(", multiTrialSet=true"), ""),"")</f>
        <v/>
      </c>
      <c r="AB205" s="7" t="str">
        <f t="shared" si="10"/>
        <v xml:space="preserve"> --Overwhelming Surge / Überwältigende Woge</v>
      </c>
      <c r="AC205" s="7" t="str">
        <f t="shared" si="11"/>
        <v/>
      </c>
    </row>
    <row r="206" spans="1:29" x14ac:dyDescent="0.25">
      <c r="A206" s="17">
        <v>214</v>
      </c>
      <c r="B206" t="s">
        <v>1902</v>
      </c>
      <c r="C206" t="s">
        <v>1902</v>
      </c>
      <c r="D206" t="s">
        <v>1902</v>
      </c>
      <c r="I206" t="s">
        <v>2478</v>
      </c>
      <c r="K206" t="s">
        <v>102</v>
      </c>
      <c r="L206" t="s">
        <v>102</v>
      </c>
      <c r="M206">
        <v>-1</v>
      </c>
      <c r="N206">
        <v>-1</v>
      </c>
      <c r="O206">
        <v>-1</v>
      </c>
      <c r="P206">
        <v>0</v>
      </c>
      <c r="Q206" s="3">
        <f>IF(R206&lt;&gt;"",VLOOKUP(R206,'ESO zone constants'!$E$3:$J$1002,6,FALSE),"")</f>
        <v>677</v>
      </c>
      <c r="R206" s="3" t="s">
        <v>500</v>
      </c>
      <c r="S206" s="3">
        <v>0</v>
      </c>
      <c r="T206" t="str">
        <f>VLOOKUP(S206,'LibSets constants'!$A$2:$B$16,2,FALSE)</f>
        <v>Included in base game</v>
      </c>
      <c r="U206" s="3" t="str">
        <f>IF(V206&lt;&gt;"",VLOOKUP(V206,'ESO zone constants'!$E$3:$J$1002,6,FALSE),"")</f>
        <v/>
      </c>
      <c r="W206" s="3" t="str">
        <f>IF(X206&lt;&gt;"",VLOOKUP(X206,'ESO zone constants'!$E$3:$J$1002,6,FALSE),"")</f>
        <v/>
      </c>
      <c r="Y206" s="7" t="str">
        <f t="shared" si="9"/>
        <v>[214] = {wayshrines={-1,-1,-1,}, dlcId=0</v>
      </c>
      <c r="Z206" s="7" t="str">
        <f>IF(A206&lt;&gt;"",IF(Q206&lt;&gt;"",CONCATENATE(", zoneIds={",Q206),"")&amp;IF(U206&lt;&gt;"",CONCATENATE(",",U206),"")&amp;IF(W206&lt;&gt;"",CONCATENATE(",",W206),"")&amp;IF(Q206&lt;&gt;"",CONCATENATE("}",""),"")&amp;IF(OR(K206="true",K206="false",K206&lt;&gt;""), CONCATENATE(", veteran=", K206), ""),"")</f>
        <v>, zoneIds={677}, veteran=false</v>
      </c>
      <c r="AA206" s="7" t="str">
        <f>IF(A206&lt;&gt;"",IF(I206="Trial",", isTrial=true",IF(I206="Arena",", isArena=true", IF(I206="Monster",", isMonster=true",""))) &amp; IF(L206="true", CONCATENATE(", multiTrialSet=true"), ""),"")</f>
        <v>, isArena=true</v>
      </c>
      <c r="AB206" s="7" t="str">
        <f t="shared" si="10"/>
        <v xml:space="preserve"> --Para Bellum / Para Bellum</v>
      </c>
      <c r="AC206" s="7" t="str">
        <f t="shared" si="11"/>
        <v/>
      </c>
    </row>
    <row r="207" spans="1:29" x14ac:dyDescent="0.25">
      <c r="A207" s="6">
        <v>242</v>
      </c>
      <c r="B207" t="s">
        <v>1967</v>
      </c>
      <c r="C207" t="s">
        <v>1969</v>
      </c>
      <c r="D207" t="s">
        <v>1968</v>
      </c>
      <c r="I207" t="str">
        <f t="array" ref="I207">IF(VALUE(P207)&gt;0,"Crafted",IF(OR(EXACT(A207,'LibSets constants'!$G$2:$G$99)),"Monster",IF(OR(EXACT(A207,'LibSets constants'!$I$2:$I$99)),"Trial",IF(OR(EXACT(A207,'LibSets constants'!$K$2:$K$99)),"Arena",IF(OR(EXACT(A207,'LibSets constants'!$M$2:$M$99)),"Overland","")))))</f>
        <v>Crafted</v>
      </c>
      <c r="K207" t="s">
        <v>102</v>
      </c>
      <c r="L207" t="s">
        <v>102</v>
      </c>
      <c r="M207">
        <v>254</v>
      </c>
      <c r="N207">
        <v>254</v>
      </c>
      <c r="O207">
        <v>254</v>
      </c>
      <c r="P207">
        <v>9</v>
      </c>
      <c r="Q207" s="3" t="str">
        <f>IF(R207&lt;&gt;"",VLOOKUP(R207,'ESO zone constants'!$E$3:$J$1002,6,FALSE),"")</f>
        <v/>
      </c>
      <c r="S207" s="3">
        <v>4</v>
      </c>
      <c r="T207" t="str">
        <f>VLOOKUP(S207,'LibSets constants'!$A$2:$B$16,2,FALSE)</f>
        <v>Dark Brotherhood</v>
      </c>
      <c r="U207" s="3" t="str">
        <f>IF(V207&lt;&gt;"",VLOOKUP(V207,'ESO zone constants'!$E$3:$J$1002,6,FALSE),"")</f>
        <v/>
      </c>
      <c r="W207" s="3" t="str">
        <f>IF(X207&lt;&gt;"",VLOOKUP(X207,'ESO zone constants'!$E$3:$J$1002,6,FALSE),"")</f>
        <v/>
      </c>
      <c r="Y207" s="7" t="str">
        <f t="shared" si="9"/>
        <v>[242] = {wayshrines={254,254,254,}, traitsNeeded=9, dlcId=4</v>
      </c>
      <c r="Z207" s="7" t="str">
        <f>IF(A207&lt;&gt;"",IF(Q207&lt;&gt;"",CONCATENATE(", zoneIds={",Q207),"")&amp;IF(U207&lt;&gt;"",CONCATENATE(",",U207),"")&amp;IF(W207&lt;&gt;"",CONCATENATE(",",W207),"")&amp;IF(Q207&lt;&gt;"",CONCATENATE("}",""),"")&amp;IF(OR(K207="true",K207="false",K207&lt;&gt;""), CONCATENATE(", veteran=", K207), ""),"")</f>
        <v>, veteran=false</v>
      </c>
      <c r="AA207" s="7" t="str">
        <f>IF(A207&lt;&gt;"",IF(I207="Trial",", isTrial=true",IF(I207="Arena",", isArena=true", IF(I207="Monster",", isMonster=true",""))) &amp; IF(L207="true", CONCATENATE(", multiTrialSet=true"), ""),"")</f>
        <v/>
      </c>
      <c r="AB207" s="7" t="str">
        <f t="shared" si="10"/>
        <v xml:space="preserve"> --Pelinal's Aptitude / Pelinals Talent</v>
      </c>
      <c r="AC207" s="7" t="str">
        <f t="shared" si="11"/>
        <v>[242] = true,        --Pelinal's Aptitude / Pelinals Talent</v>
      </c>
    </row>
    <row r="208" spans="1:29" x14ac:dyDescent="0.25">
      <c r="A208" s="17">
        <v>392</v>
      </c>
      <c r="B208" t="s">
        <v>2335</v>
      </c>
      <c r="C208" t="s">
        <v>2337</v>
      </c>
      <c r="D208" t="s">
        <v>2336</v>
      </c>
      <c r="I208" t="str">
        <f t="array" ref="I208">IF(VALUE(P208)&gt;0,"Crafted",IF(OR(EXACT(A208,'LibSets constants'!$G$2:$G$99)),"Monster",IF(OR(EXACT(A208,'LibSets constants'!$I$2:$I$99)),"Trial",IF(OR(EXACT(A208,'LibSets constants'!$K$2:$K$99)),"Arena",IF(OR(EXACT(A208,'LibSets constants'!$M$2:$M$99)),"Overland","")))))</f>
        <v/>
      </c>
      <c r="K208" t="s">
        <v>102</v>
      </c>
      <c r="L208" t="s">
        <v>102</v>
      </c>
      <c r="M208">
        <v>-1</v>
      </c>
      <c r="N208">
        <v>-1</v>
      </c>
      <c r="O208">
        <v>-1</v>
      </c>
      <c r="P208">
        <v>0</v>
      </c>
      <c r="Q208" s="3" t="str">
        <f>IF(R208&lt;&gt;"",VLOOKUP(R208,'ESO zone constants'!$E$3:$J$1002,6,FALSE),"")</f>
        <v/>
      </c>
      <c r="S208" s="3">
        <v>0</v>
      </c>
      <c r="T208" t="str">
        <f>VLOOKUP(S208,'LibSets constants'!$A$2:$B$16,2,FALSE)</f>
        <v>Included in base game</v>
      </c>
      <c r="U208" s="3" t="str">
        <f>IF(V208&lt;&gt;"",VLOOKUP(V208,'ESO zone constants'!$E$3:$J$1002,6,FALSE),"")</f>
        <v/>
      </c>
      <c r="W208" s="3" t="str">
        <f>IF(X208&lt;&gt;"",VLOOKUP(X208,'ESO zone constants'!$E$3:$J$1002,6,FALSE),"")</f>
        <v/>
      </c>
      <c r="Y208" s="7" t="str">
        <f t="shared" si="9"/>
        <v>[392] = {wayshrines={-1,-1,-1,}, dlcId=0</v>
      </c>
      <c r="Z208" s="7" t="str">
        <f>IF(A208&lt;&gt;"",IF(Q208&lt;&gt;"",CONCATENATE(", zoneIds={",Q208),"")&amp;IF(U208&lt;&gt;"",CONCATENATE(",",U208),"")&amp;IF(W208&lt;&gt;"",CONCATENATE(",",W208),"")&amp;IF(Q208&lt;&gt;"",CONCATENATE("}",""),"")&amp;IF(OR(K208="true",K208="false",K208&lt;&gt;""), CONCATENATE(", veteran=", K208), ""),"")</f>
        <v>, veteran=false</v>
      </c>
      <c r="AA208" s="7" t="str">
        <f>IF(A208&lt;&gt;"",IF(I208="Trial",", isTrial=true",IF(I208="Arena",", isArena=true", IF(I208="Monster",", isMonster=true",""))) &amp; IF(L208="true", CONCATENATE(", multiTrialSet=true"), ""),"")</f>
        <v/>
      </c>
      <c r="AB208" s="7" t="str">
        <f t="shared" si="10"/>
        <v xml:space="preserve"> --Perfect Aegis of Galenwe / Perfekte Ägis von Galenwe</v>
      </c>
      <c r="AC208" s="7" t="str">
        <f t="shared" si="11"/>
        <v/>
      </c>
    </row>
    <row r="209" spans="1:29" x14ac:dyDescent="0.25">
      <c r="A209" s="17">
        <v>393</v>
      </c>
      <c r="B209" t="s">
        <v>2338</v>
      </c>
      <c r="C209" t="s">
        <v>2340</v>
      </c>
      <c r="D209" t="s">
        <v>2339</v>
      </c>
      <c r="I209" t="str">
        <f t="array" ref="I209">IF(VALUE(P209)&gt;0,"Crafted",IF(OR(EXACT(A209,'LibSets constants'!$G$2:$G$99)),"Monster",IF(OR(EXACT(A209,'LibSets constants'!$I$2:$I$99)),"Trial",IF(OR(EXACT(A209,'LibSets constants'!$K$2:$K$99)),"Arena",IF(OR(EXACT(A209,'LibSets constants'!$M$2:$M$99)),"Overland","")))))</f>
        <v/>
      </c>
      <c r="K209" t="s">
        <v>102</v>
      </c>
      <c r="L209" t="s">
        <v>102</v>
      </c>
      <c r="M209">
        <v>-1</v>
      </c>
      <c r="N209">
        <v>-1</v>
      </c>
      <c r="O209">
        <v>-1</v>
      </c>
      <c r="P209">
        <v>0</v>
      </c>
      <c r="Q209" s="3" t="str">
        <f>IF(R209&lt;&gt;"",VLOOKUP(R209,'ESO zone constants'!$E$3:$J$1002,6,FALSE),"")</f>
        <v/>
      </c>
      <c r="S209" s="3">
        <v>0</v>
      </c>
      <c r="T209" t="str">
        <f>VLOOKUP(S209,'LibSets constants'!$A$2:$B$16,2,FALSE)</f>
        <v>Included in base game</v>
      </c>
      <c r="U209" s="3" t="str">
        <f>IF(V209&lt;&gt;"",VLOOKUP(V209,'ESO zone constants'!$E$3:$J$1002,6,FALSE),"")</f>
        <v/>
      </c>
      <c r="W209" s="3" t="str">
        <f>IF(X209&lt;&gt;"",VLOOKUP(X209,'ESO zone constants'!$E$3:$J$1002,6,FALSE),"")</f>
        <v/>
      </c>
      <c r="Y209" s="7" t="str">
        <f t="shared" si="9"/>
        <v>[393] = {wayshrines={-1,-1,-1,}, dlcId=0</v>
      </c>
      <c r="Z209" s="7" t="str">
        <f>IF(A209&lt;&gt;"",IF(Q209&lt;&gt;"",CONCATENATE(", zoneIds={",Q209),"")&amp;IF(U209&lt;&gt;"",CONCATENATE(",",U209),"")&amp;IF(W209&lt;&gt;"",CONCATENATE(",",W209),"")&amp;IF(Q209&lt;&gt;"",CONCATENATE("}",""),"")&amp;IF(OR(K209="true",K209="false",K209&lt;&gt;""), CONCATENATE(", veteran=", K209), ""),"")</f>
        <v>, veteran=false</v>
      </c>
      <c r="AA209" s="7" t="str">
        <f>IF(A209&lt;&gt;"",IF(I209="Trial",", isTrial=true",IF(I209="Arena",", isArena=true", IF(I209="Monster",", isMonster=true",""))) &amp; IF(L209="true", CONCATENATE(", multiTrialSet=true"), ""),"")</f>
        <v/>
      </c>
      <c r="AB209" s="7" t="str">
        <f t="shared" si="10"/>
        <v xml:space="preserve"> --Perfect Arms of Relequen / Perfekte Waffen von Relequen</v>
      </c>
      <c r="AC209" s="7" t="str">
        <f t="shared" si="11"/>
        <v/>
      </c>
    </row>
    <row r="210" spans="1:29" x14ac:dyDescent="0.25">
      <c r="A210" s="17">
        <v>423</v>
      </c>
      <c r="B210" t="s">
        <v>2419</v>
      </c>
      <c r="C210" t="s">
        <v>2421</v>
      </c>
      <c r="D210" t="s">
        <v>2420</v>
      </c>
      <c r="I210" t="s">
        <v>2478</v>
      </c>
      <c r="K210" t="s">
        <v>103</v>
      </c>
      <c r="L210" t="s">
        <v>102</v>
      </c>
      <c r="M210">
        <v>-1</v>
      </c>
      <c r="N210">
        <v>-1</v>
      </c>
      <c r="O210">
        <v>-1</v>
      </c>
      <c r="P210">
        <v>0</v>
      </c>
      <c r="Q210" s="3">
        <f>IF(R210&lt;&gt;"",VLOOKUP(R210,'ESO zone constants'!$E$3:$J$1002,6,FALSE),"")</f>
        <v>1082</v>
      </c>
      <c r="R210" s="3" t="s">
        <v>805</v>
      </c>
      <c r="S210" s="3">
        <v>0</v>
      </c>
      <c r="T210" t="str">
        <f>VLOOKUP(S210,'LibSets constants'!$A$2:$B$16,2,FALSE)</f>
        <v>Included in base game</v>
      </c>
      <c r="U210" s="3" t="str">
        <f>IF(V210&lt;&gt;"",VLOOKUP(V210,'ESO zone constants'!$E$3:$J$1002,6,FALSE),"")</f>
        <v/>
      </c>
      <c r="W210" s="3" t="str">
        <f>IF(X210&lt;&gt;"",VLOOKUP(X210,'ESO zone constants'!$E$3:$J$1002,6,FALSE),"")</f>
        <v/>
      </c>
      <c r="Y210" s="7" t="str">
        <f t="shared" si="9"/>
        <v>[423] = {wayshrines={-1,-1,-1,}, dlcId=0</v>
      </c>
      <c r="Z210" s="7" t="str">
        <f>IF(A210&lt;&gt;"",IF(Q210&lt;&gt;"",CONCATENATE(", zoneIds={",Q210),"")&amp;IF(U210&lt;&gt;"",CONCATENATE(",",U210),"")&amp;IF(W210&lt;&gt;"",CONCATENATE(",",W210),"")&amp;IF(Q210&lt;&gt;"",CONCATENATE("}",""),"")&amp;IF(OR(K210="true",K210="false",K210&lt;&gt;""), CONCATENATE(", veteran=", K210), ""),"")</f>
        <v>, zoneIds={1082}, veteran=true</v>
      </c>
      <c r="AA210" s="7" t="str">
        <f>IF(A210&lt;&gt;"",IF(I210="Trial",", isTrial=true",IF(I210="Arena",", isArena=true", IF(I210="Monster",", isMonster=true",""))) &amp; IF(L210="true", CONCATENATE(", multiTrialSet=true"), ""),"")</f>
        <v>, isArena=true</v>
      </c>
      <c r="AB210" s="7" t="str">
        <f t="shared" si="10"/>
        <v xml:space="preserve"> --Perfect Gallant Charge / Perfekter galanter Ansturm</v>
      </c>
      <c r="AC210" s="7" t="str">
        <f t="shared" si="11"/>
        <v/>
      </c>
    </row>
    <row r="211" spans="1:29" x14ac:dyDescent="0.25">
      <c r="A211" s="17">
        <v>394</v>
      </c>
      <c r="B211" t="s">
        <v>2341</v>
      </c>
      <c r="C211" t="s">
        <v>2343</v>
      </c>
      <c r="D211" t="s">
        <v>2342</v>
      </c>
      <c r="I211" t="str">
        <f t="array" ref="I211">IF(VALUE(P211)&gt;0,"Crafted",IF(OR(EXACT(A211,'LibSets constants'!$G$2:$G$99)),"Monster",IF(OR(EXACT(A211,'LibSets constants'!$I$2:$I$99)),"Trial",IF(OR(EXACT(A211,'LibSets constants'!$K$2:$K$99)),"Arena",IF(OR(EXACT(A211,'LibSets constants'!$M$2:$M$99)),"Overland","")))))</f>
        <v/>
      </c>
      <c r="K211" t="s">
        <v>102</v>
      </c>
      <c r="L211" t="s">
        <v>102</v>
      </c>
      <c r="M211">
        <v>-1</v>
      </c>
      <c r="N211">
        <v>-1</v>
      </c>
      <c r="O211">
        <v>-1</v>
      </c>
      <c r="P211">
        <v>0</v>
      </c>
      <c r="Q211" s="3" t="str">
        <f>IF(R211&lt;&gt;"",VLOOKUP(R211,'ESO zone constants'!$E$3:$J$1002,6,FALSE),"")</f>
        <v/>
      </c>
      <c r="S211" s="3">
        <v>0</v>
      </c>
      <c r="T211" t="str">
        <f>VLOOKUP(S211,'LibSets constants'!$A$2:$B$16,2,FALSE)</f>
        <v>Included in base game</v>
      </c>
      <c r="U211" s="3" t="str">
        <f>IF(V211&lt;&gt;"",VLOOKUP(V211,'ESO zone constants'!$E$3:$J$1002,6,FALSE),"")</f>
        <v/>
      </c>
      <c r="W211" s="3" t="str">
        <f>IF(X211&lt;&gt;"",VLOOKUP(X211,'ESO zone constants'!$E$3:$J$1002,6,FALSE),"")</f>
        <v/>
      </c>
      <c r="Y211" s="7" t="str">
        <f t="shared" si="9"/>
        <v>[394] = {wayshrines={-1,-1,-1,}, dlcId=0</v>
      </c>
      <c r="Z211" s="7" t="str">
        <f>IF(A211&lt;&gt;"",IF(Q211&lt;&gt;"",CONCATENATE(", zoneIds={",Q211),"")&amp;IF(U211&lt;&gt;"",CONCATENATE(",",U211),"")&amp;IF(W211&lt;&gt;"",CONCATENATE(",",W211),"")&amp;IF(Q211&lt;&gt;"",CONCATENATE("}",""),"")&amp;IF(OR(K211="true",K211="false",K211&lt;&gt;""), CONCATENATE(", veteran=", K211), ""),"")</f>
        <v>, veteran=false</v>
      </c>
      <c r="AA211" s="7" t="str">
        <f>IF(A211&lt;&gt;"",IF(I211="Trial",", isTrial=true",IF(I211="Arena",", isArena=true", IF(I211="Monster",", isMonster=true",""))) &amp; IF(L211="true", CONCATENATE(", multiTrialSet=true"), ""),"")</f>
        <v/>
      </c>
      <c r="AB211" s="7" t="str">
        <f t="shared" si="10"/>
        <v xml:space="preserve"> --Perfect Mantle of Siroria / Perfekter Mantel von Siroria</v>
      </c>
      <c r="AC211" s="7" t="str">
        <f t="shared" si="11"/>
        <v/>
      </c>
    </row>
    <row r="212" spans="1:29" x14ac:dyDescent="0.25">
      <c r="A212" s="17">
        <v>428</v>
      </c>
      <c r="B212" t="s">
        <v>2434</v>
      </c>
      <c r="C212" t="s">
        <v>2436</v>
      </c>
      <c r="D212" t="s">
        <v>2435</v>
      </c>
      <c r="I212" t="s">
        <v>2478</v>
      </c>
      <c r="K212" t="s">
        <v>103</v>
      </c>
      <c r="L212" t="s">
        <v>102</v>
      </c>
      <c r="M212">
        <v>-1</v>
      </c>
      <c r="N212">
        <v>-1</v>
      </c>
      <c r="O212">
        <v>-1</v>
      </c>
      <c r="P212">
        <v>0</v>
      </c>
      <c r="Q212" s="3">
        <f>IF(R212&lt;&gt;"",VLOOKUP(R212,'ESO zone constants'!$E$3:$J$1002,6,FALSE),"")</f>
        <v>1082</v>
      </c>
      <c r="R212" s="3" t="s">
        <v>805</v>
      </c>
      <c r="S212" s="3">
        <v>0</v>
      </c>
      <c r="T212" t="str">
        <f>VLOOKUP(S212,'LibSets constants'!$A$2:$B$16,2,FALSE)</f>
        <v>Included in base game</v>
      </c>
      <c r="U212" s="3" t="str">
        <f>IF(V212&lt;&gt;"",VLOOKUP(V212,'ESO zone constants'!$E$3:$J$1002,6,FALSE),"")</f>
        <v/>
      </c>
      <c r="W212" s="3" t="str">
        <f>IF(X212&lt;&gt;"",VLOOKUP(X212,'ESO zone constants'!$E$3:$J$1002,6,FALSE),"")</f>
        <v/>
      </c>
      <c r="Y212" s="7" t="str">
        <f t="shared" si="9"/>
        <v>[428] = {wayshrines={-1,-1,-1,}, dlcId=0</v>
      </c>
      <c r="Z212" s="7" t="str">
        <f>IF(A212&lt;&gt;"",IF(Q212&lt;&gt;"",CONCATENATE(", zoneIds={",Q212),"")&amp;IF(U212&lt;&gt;"",CONCATENATE(",",U212),"")&amp;IF(W212&lt;&gt;"",CONCATENATE(",",W212),"")&amp;IF(Q212&lt;&gt;"",CONCATENATE("}",""),"")&amp;IF(OR(K212="true",K212="false",K212&lt;&gt;""), CONCATENATE(", veteran=", K212), ""),"")</f>
        <v>, zoneIds={1082}, veteran=true</v>
      </c>
      <c r="AA212" s="7" t="str">
        <f>IF(A212&lt;&gt;"",IF(I212="Trial",", isTrial=true",IF(I212="Arena",", isArena=true", IF(I212="Monster",", isMonster=true",""))) &amp; IF(L212="true", CONCATENATE(", multiTrialSet=true"), ""),"")</f>
        <v>, isArena=true</v>
      </c>
      <c r="AB212" s="7" t="str">
        <f t="shared" si="10"/>
        <v xml:space="preserve"> --Perfect Mender's Ward / Perfekter Schutz des Pflegers</v>
      </c>
      <c r="AC212" s="7" t="str">
        <f t="shared" si="11"/>
        <v/>
      </c>
    </row>
    <row r="213" spans="1:29" x14ac:dyDescent="0.25">
      <c r="A213" s="17">
        <v>424</v>
      </c>
      <c r="B213" t="s">
        <v>2422</v>
      </c>
      <c r="C213" t="s">
        <v>2424</v>
      </c>
      <c r="D213" t="s">
        <v>2423</v>
      </c>
      <c r="I213" t="s">
        <v>2478</v>
      </c>
      <c r="K213" t="s">
        <v>103</v>
      </c>
      <c r="L213" t="s">
        <v>102</v>
      </c>
      <c r="M213">
        <v>-1</v>
      </c>
      <c r="N213">
        <v>-1</v>
      </c>
      <c r="O213">
        <v>-1</v>
      </c>
      <c r="P213">
        <v>0</v>
      </c>
      <c r="Q213" s="3">
        <f>IF(R213&lt;&gt;"",VLOOKUP(R213,'ESO zone constants'!$E$3:$J$1002,6,FALSE),"")</f>
        <v>1082</v>
      </c>
      <c r="R213" s="3" t="s">
        <v>805</v>
      </c>
      <c r="S213" s="3">
        <v>0</v>
      </c>
      <c r="T213" t="str">
        <f>VLOOKUP(S213,'LibSets constants'!$A$2:$B$16,2,FALSE)</f>
        <v>Included in base game</v>
      </c>
      <c r="U213" s="3" t="str">
        <f>IF(V213&lt;&gt;"",VLOOKUP(V213,'ESO zone constants'!$E$3:$J$1002,6,FALSE),"")</f>
        <v/>
      </c>
      <c r="W213" s="3" t="str">
        <f>IF(X213&lt;&gt;"",VLOOKUP(X213,'ESO zone constants'!$E$3:$J$1002,6,FALSE),"")</f>
        <v/>
      </c>
      <c r="Y213" s="7" t="str">
        <f t="shared" si="9"/>
        <v>[424] = {wayshrines={-1,-1,-1,}, dlcId=0</v>
      </c>
      <c r="Z213" s="7" t="str">
        <f>IF(A213&lt;&gt;"",IF(Q213&lt;&gt;"",CONCATENATE(", zoneIds={",Q213),"")&amp;IF(U213&lt;&gt;"",CONCATENATE(",",U213),"")&amp;IF(W213&lt;&gt;"",CONCATENATE(",",W213),"")&amp;IF(Q213&lt;&gt;"",CONCATENATE("}",""),"")&amp;IF(OR(K213="true",K213="false",K213&lt;&gt;""), CONCATENATE(", veteran=", K213), ""),"")</f>
        <v>, zoneIds={1082}, veteran=true</v>
      </c>
      <c r="AA213" s="7" t="str">
        <f>IF(A213&lt;&gt;"",IF(I213="Trial",", isTrial=true",IF(I213="Arena",", isArena=true", IF(I213="Monster",", isMonster=true",""))) &amp; IF(L213="true", CONCATENATE(", multiTrialSet=true"), ""),"")</f>
        <v>, isArena=true</v>
      </c>
      <c r="AB213" s="7" t="str">
        <f t="shared" si="10"/>
        <v xml:space="preserve"> --Perfect Radial Uppercut / Perfekter Rundum-Aufwärtsschnitt</v>
      </c>
      <c r="AC213" s="7" t="str">
        <f t="shared" si="11"/>
        <v/>
      </c>
    </row>
    <row r="214" spans="1:29" x14ac:dyDescent="0.25">
      <c r="A214" s="17">
        <v>425</v>
      </c>
      <c r="B214" t="s">
        <v>2425</v>
      </c>
      <c r="C214" t="s">
        <v>2427</v>
      </c>
      <c r="D214" t="s">
        <v>2426</v>
      </c>
      <c r="I214" t="s">
        <v>2478</v>
      </c>
      <c r="K214" t="s">
        <v>103</v>
      </c>
      <c r="L214" t="s">
        <v>102</v>
      </c>
      <c r="M214">
        <v>-1</v>
      </c>
      <c r="N214">
        <v>-1</v>
      </c>
      <c r="O214">
        <v>-1</v>
      </c>
      <c r="P214">
        <v>0</v>
      </c>
      <c r="Q214" s="3">
        <f>IF(R214&lt;&gt;"",VLOOKUP(R214,'ESO zone constants'!$E$3:$J$1002,6,FALSE),"")</f>
        <v>1082</v>
      </c>
      <c r="R214" s="3" t="s">
        <v>805</v>
      </c>
      <c r="S214" s="3">
        <v>0</v>
      </c>
      <c r="T214" t="str">
        <f>VLOOKUP(S214,'LibSets constants'!$A$2:$B$16,2,FALSE)</f>
        <v>Included in base game</v>
      </c>
      <c r="U214" s="3" t="str">
        <f>IF(V214&lt;&gt;"",VLOOKUP(V214,'ESO zone constants'!$E$3:$J$1002,6,FALSE),"")</f>
        <v/>
      </c>
      <c r="W214" s="3" t="str">
        <f>IF(X214&lt;&gt;"",VLOOKUP(X214,'ESO zone constants'!$E$3:$J$1002,6,FALSE),"")</f>
        <v/>
      </c>
      <c r="Y214" s="7" t="str">
        <f t="shared" si="9"/>
        <v>[425] = {wayshrines={-1,-1,-1,}, dlcId=0</v>
      </c>
      <c r="Z214" s="7" t="str">
        <f>IF(A214&lt;&gt;"",IF(Q214&lt;&gt;"",CONCATENATE(", zoneIds={",Q214),"")&amp;IF(U214&lt;&gt;"",CONCATENATE(",",U214),"")&amp;IF(W214&lt;&gt;"",CONCATENATE(",",W214),"")&amp;IF(Q214&lt;&gt;"",CONCATENATE("}",""),"")&amp;IF(OR(K214="true",K214="false",K214&lt;&gt;""), CONCATENATE(", veteran=", K214), ""),"")</f>
        <v>, zoneIds={1082}, veteran=true</v>
      </c>
      <c r="AA214" s="7" t="str">
        <f>IF(A214&lt;&gt;"",IF(I214="Trial",", isTrial=true",IF(I214="Arena",", isArena=true", IF(I214="Monster",", isMonster=true",""))) &amp; IF(L214="true", CONCATENATE(", multiTrialSet=true"), ""),"")</f>
        <v>, isArena=true</v>
      </c>
      <c r="AB214" s="7" t="str">
        <f t="shared" si="10"/>
        <v xml:space="preserve"> --Perfect Spectral Cloak / Perfekter spektraler Mantel</v>
      </c>
      <c r="AC214" s="7" t="str">
        <f t="shared" si="11"/>
        <v/>
      </c>
    </row>
    <row r="215" spans="1:29" x14ac:dyDescent="0.25">
      <c r="A215" s="17">
        <v>395</v>
      </c>
      <c r="B215" t="s">
        <v>2344</v>
      </c>
      <c r="C215" t="s">
        <v>2346</v>
      </c>
      <c r="D215" t="s">
        <v>2345</v>
      </c>
      <c r="I215" t="str">
        <f t="array" ref="I215">IF(VALUE(P215)&gt;0,"Crafted",IF(OR(EXACT(A215,'LibSets constants'!$G$2:$G$99)),"Monster",IF(OR(EXACT(A215,'LibSets constants'!$I$2:$I$99)),"Trial",IF(OR(EXACT(A215,'LibSets constants'!$K$2:$K$99)),"Arena",IF(OR(EXACT(A215,'LibSets constants'!$M$2:$M$99)),"Overland","")))))</f>
        <v/>
      </c>
      <c r="K215" t="s">
        <v>102</v>
      </c>
      <c r="L215" t="s">
        <v>102</v>
      </c>
      <c r="M215">
        <v>-1</v>
      </c>
      <c r="N215">
        <v>-1</v>
      </c>
      <c r="O215">
        <v>-1</v>
      </c>
      <c r="P215">
        <v>0</v>
      </c>
      <c r="Q215" s="3" t="str">
        <f>IF(R215&lt;&gt;"",VLOOKUP(R215,'ESO zone constants'!$E$3:$J$1002,6,FALSE),"")</f>
        <v/>
      </c>
      <c r="S215" s="3">
        <v>0</v>
      </c>
      <c r="T215" t="str">
        <f>VLOOKUP(S215,'LibSets constants'!$A$2:$B$16,2,FALSE)</f>
        <v>Included in base game</v>
      </c>
      <c r="U215" s="3" t="str">
        <f>IF(V215&lt;&gt;"",VLOOKUP(V215,'ESO zone constants'!$E$3:$J$1002,6,FALSE),"")</f>
        <v/>
      </c>
      <c r="W215" s="3" t="str">
        <f>IF(X215&lt;&gt;"",VLOOKUP(X215,'ESO zone constants'!$E$3:$J$1002,6,FALSE),"")</f>
        <v/>
      </c>
      <c r="Y215" s="7" t="str">
        <f t="shared" si="9"/>
        <v>[395] = {wayshrines={-1,-1,-1,}, dlcId=0</v>
      </c>
      <c r="Z215" s="7" t="str">
        <f>IF(A215&lt;&gt;"",IF(Q215&lt;&gt;"",CONCATENATE(", zoneIds={",Q215),"")&amp;IF(U215&lt;&gt;"",CONCATENATE(",",U215),"")&amp;IF(W215&lt;&gt;"",CONCATENATE(",",W215),"")&amp;IF(Q215&lt;&gt;"",CONCATENATE("}",""),"")&amp;IF(OR(K215="true",K215="false",K215&lt;&gt;""), CONCATENATE(", veteran=", K215), ""),"")</f>
        <v>, veteran=false</v>
      </c>
      <c r="AA215" s="7" t="str">
        <f>IF(A215&lt;&gt;"",IF(I215="Trial",", isTrial=true",IF(I215="Arena",", isArena=true", IF(I215="Monster",", isMonster=true",""))) &amp; IF(L215="true", CONCATENATE(", multiTrialSet=true"), ""),"")</f>
        <v/>
      </c>
      <c r="AB215" s="7" t="str">
        <f t="shared" si="10"/>
        <v xml:space="preserve"> --Perfect Vestment of Olorime / Perfekte Gewandung von Olorime</v>
      </c>
      <c r="AC215" s="7" t="str">
        <f t="shared" si="11"/>
        <v/>
      </c>
    </row>
    <row r="216" spans="1:29" x14ac:dyDescent="0.25">
      <c r="A216" s="17">
        <v>426</v>
      </c>
      <c r="B216" t="s">
        <v>2428</v>
      </c>
      <c r="C216" t="s">
        <v>2430</v>
      </c>
      <c r="D216" t="s">
        <v>2429</v>
      </c>
      <c r="I216" t="s">
        <v>2478</v>
      </c>
      <c r="K216" t="s">
        <v>103</v>
      </c>
      <c r="L216" t="s">
        <v>102</v>
      </c>
      <c r="M216">
        <v>-1</v>
      </c>
      <c r="N216">
        <v>-1</v>
      </c>
      <c r="O216">
        <v>-1</v>
      </c>
      <c r="P216">
        <v>0</v>
      </c>
      <c r="Q216" s="3">
        <f>IF(R216&lt;&gt;"",VLOOKUP(R216,'ESO zone constants'!$E$3:$J$1002,6,FALSE),"")</f>
        <v>1082</v>
      </c>
      <c r="R216" s="3" t="s">
        <v>805</v>
      </c>
      <c r="S216" s="3">
        <v>0</v>
      </c>
      <c r="T216" t="str">
        <f>VLOOKUP(S216,'LibSets constants'!$A$2:$B$16,2,FALSE)</f>
        <v>Included in base game</v>
      </c>
      <c r="U216" s="3" t="str">
        <f>IF(V216&lt;&gt;"",VLOOKUP(V216,'ESO zone constants'!$E$3:$J$1002,6,FALSE),"")</f>
        <v/>
      </c>
      <c r="W216" s="3" t="str">
        <f>IF(X216&lt;&gt;"",VLOOKUP(X216,'ESO zone constants'!$E$3:$J$1002,6,FALSE),"")</f>
        <v/>
      </c>
      <c r="Y216" s="7" t="str">
        <f t="shared" si="9"/>
        <v>[426] = {wayshrines={-1,-1,-1,}, dlcId=0</v>
      </c>
      <c r="Z216" s="7" t="str">
        <f>IF(A216&lt;&gt;"",IF(Q216&lt;&gt;"",CONCATENATE(", zoneIds={",Q216),"")&amp;IF(U216&lt;&gt;"",CONCATENATE(",",U216),"")&amp;IF(W216&lt;&gt;"",CONCATENATE(",",W216),"")&amp;IF(Q216&lt;&gt;"",CONCATENATE("}",""),"")&amp;IF(OR(K216="true",K216="false",K216&lt;&gt;""), CONCATENATE(", veteran=", K216), ""),"")</f>
        <v>, zoneIds={1082}, veteran=true</v>
      </c>
      <c r="AA216" s="7" t="str">
        <f>IF(A216&lt;&gt;"",IF(I216="Trial",", isTrial=true",IF(I216="Arena",", isArena=true", IF(I216="Monster",", isMonster=true",""))) &amp; IF(L216="true", CONCATENATE(", multiTrialSet=true"), ""),"")</f>
        <v>, isArena=true</v>
      </c>
      <c r="AB216" s="7" t="str">
        <f t="shared" si="10"/>
        <v xml:space="preserve"> --Perfect Virulent Shot / Perfekter virulenter Schuss</v>
      </c>
      <c r="AC216" s="7" t="str">
        <f t="shared" si="11"/>
        <v/>
      </c>
    </row>
    <row r="217" spans="1:29" x14ac:dyDescent="0.25">
      <c r="A217" s="17">
        <v>427</v>
      </c>
      <c r="B217" t="s">
        <v>2431</v>
      </c>
      <c r="C217" t="s">
        <v>2433</v>
      </c>
      <c r="D217" t="s">
        <v>2432</v>
      </c>
      <c r="I217" t="s">
        <v>2478</v>
      </c>
      <c r="K217" t="s">
        <v>103</v>
      </c>
      <c r="L217" t="s">
        <v>102</v>
      </c>
      <c r="M217">
        <v>-1</v>
      </c>
      <c r="N217">
        <v>-1</v>
      </c>
      <c r="O217">
        <v>-1</v>
      </c>
      <c r="P217">
        <v>0</v>
      </c>
      <c r="Q217" s="3">
        <f>IF(R217&lt;&gt;"",VLOOKUP(R217,'ESO zone constants'!$E$3:$J$1002,6,FALSE),"")</f>
        <v>1082</v>
      </c>
      <c r="R217" s="3" t="s">
        <v>805</v>
      </c>
      <c r="S217" s="3">
        <v>0</v>
      </c>
      <c r="T217" t="str">
        <f>VLOOKUP(S217,'LibSets constants'!$A$2:$B$16,2,FALSE)</f>
        <v>Included in base game</v>
      </c>
      <c r="U217" s="3" t="str">
        <f>IF(V217&lt;&gt;"",VLOOKUP(V217,'ESO zone constants'!$E$3:$J$1002,6,FALSE),"")</f>
        <v/>
      </c>
      <c r="W217" s="3" t="str">
        <f>IF(X217&lt;&gt;"",VLOOKUP(X217,'ESO zone constants'!$E$3:$J$1002,6,FALSE),"")</f>
        <v/>
      </c>
      <c r="Y217" s="7" t="str">
        <f t="shared" si="9"/>
        <v>[427] = {wayshrines={-1,-1,-1,}, dlcId=0</v>
      </c>
      <c r="Z217" s="7" t="str">
        <f>IF(A217&lt;&gt;"",IF(Q217&lt;&gt;"",CONCATENATE(", zoneIds={",Q217),"")&amp;IF(U217&lt;&gt;"",CONCATENATE(",",U217),"")&amp;IF(W217&lt;&gt;"",CONCATENATE(",",W217),"")&amp;IF(Q217&lt;&gt;"",CONCATENATE("}",""),"")&amp;IF(OR(K217="true",K217="false",K217&lt;&gt;""), CONCATENATE(", veteran=", K217), ""),"")</f>
        <v>, zoneIds={1082}, veteran=true</v>
      </c>
      <c r="AA217" s="7" t="str">
        <f>IF(A217&lt;&gt;"",IF(I217="Trial",", isTrial=true",IF(I217="Arena",", isArena=true", IF(I217="Monster",", isMonster=true",""))) &amp; IF(L217="true", CONCATENATE(", multiTrialSet=true"), ""),"")</f>
        <v>, isArena=true</v>
      </c>
      <c r="AB217" s="7" t="str">
        <f t="shared" si="10"/>
        <v xml:space="preserve"> --Perfect Wild Impulse / Perfekter wilder Impuls</v>
      </c>
      <c r="AC217" s="7" t="str">
        <f t="shared" si="11"/>
        <v/>
      </c>
    </row>
    <row r="218" spans="1:29" x14ac:dyDescent="0.25">
      <c r="A218" s="17">
        <v>211</v>
      </c>
      <c r="B218" t="s">
        <v>1894</v>
      </c>
      <c r="C218" t="s">
        <v>1894</v>
      </c>
      <c r="D218" t="s">
        <v>1895</v>
      </c>
      <c r="I218" t="s">
        <v>2478</v>
      </c>
      <c r="K218" t="s">
        <v>102</v>
      </c>
      <c r="L218" t="s">
        <v>102</v>
      </c>
      <c r="M218">
        <v>-1</v>
      </c>
      <c r="N218">
        <v>-1</v>
      </c>
      <c r="O218">
        <v>-1</v>
      </c>
      <c r="P218">
        <v>0</v>
      </c>
      <c r="Q218" s="3">
        <f>IF(R218&lt;&gt;"",VLOOKUP(R218,'ESO zone constants'!$E$3:$J$1002,6,FALSE),"")</f>
        <v>677</v>
      </c>
      <c r="R218" s="3" t="s">
        <v>500</v>
      </c>
      <c r="S218" s="3">
        <v>0</v>
      </c>
      <c r="T218" t="str">
        <f>VLOOKUP(S218,'LibSets constants'!$A$2:$B$16,2,FALSE)</f>
        <v>Included in base game</v>
      </c>
      <c r="U218" s="3" t="str">
        <f>IF(V218&lt;&gt;"",VLOOKUP(V218,'ESO zone constants'!$E$3:$J$1002,6,FALSE),"")</f>
        <v/>
      </c>
      <c r="W218" s="3" t="str">
        <f>IF(X218&lt;&gt;"",VLOOKUP(X218,'ESO zone constants'!$E$3:$J$1002,6,FALSE),"")</f>
        <v/>
      </c>
      <c r="Y218" s="7" t="str">
        <f t="shared" si="9"/>
        <v>[211] = {wayshrines={-1,-1,-1,}, dlcId=0</v>
      </c>
      <c r="Z218" s="7" t="str">
        <f>IF(A218&lt;&gt;"",IF(Q218&lt;&gt;"",CONCATENATE(", zoneIds={",Q218),"")&amp;IF(U218&lt;&gt;"",CONCATENATE(",",U218),"")&amp;IF(W218&lt;&gt;"",CONCATENATE(",",W218),"")&amp;IF(Q218&lt;&gt;"",CONCATENATE("}",""),"")&amp;IF(OR(K218="true",K218="false",K218&lt;&gt;""), CONCATENATE(", veteran=", K218), ""),"")</f>
        <v>, zoneIds={677}, veteran=false</v>
      </c>
      <c r="AA218" s="7" t="str">
        <f>IF(A218&lt;&gt;"",IF(I218="Trial",", isTrial=true",IF(I218="Arena",", isArena=true", IF(I218="Monster",", isMonster=true",""))) &amp; IF(L218="true", CONCATENATE(", multiTrialSet=true"), ""),"")</f>
        <v>, isArena=true</v>
      </c>
      <c r="AB218" s="7" t="str">
        <f t="shared" si="10"/>
        <v xml:space="preserve"> --Permafrost / Permafrost</v>
      </c>
      <c r="AC218" s="7" t="str">
        <f t="shared" si="11"/>
        <v/>
      </c>
    </row>
    <row r="219" spans="1:29" x14ac:dyDescent="0.25">
      <c r="A219" s="17">
        <v>200</v>
      </c>
      <c r="B219" t="s">
        <v>1870</v>
      </c>
      <c r="C219" t="s">
        <v>1872</v>
      </c>
      <c r="D219" t="s">
        <v>1871</v>
      </c>
      <c r="I219" t="str">
        <f t="array" ref="I219">IF(VALUE(P219)&gt;0,"Crafted",IF(OR(EXACT(A219,'LibSets constants'!$G$2:$G$99)),"Monster",IF(OR(EXACT(A219,'LibSets constants'!$I$2:$I$99)),"Trial",IF(OR(EXACT(A219,'LibSets constants'!$K$2:$K$99)),"Arena",IF(OR(EXACT(A219,'LibSets constants'!$M$2:$M$99)),"Overland","")))))</f>
        <v>Overland</v>
      </c>
      <c r="K219" t="s">
        <v>102</v>
      </c>
      <c r="L219" t="s">
        <v>102</v>
      </c>
      <c r="M219">
        <v>-1</v>
      </c>
      <c r="N219">
        <v>-1</v>
      </c>
      <c r="O219">
        <v>-1</v>
      </c>
      <c r="P219">
        <v>0</v>
      </c>
      <c r="Q219" s="3">
        <f>IF(R219&lt;&gt;"",VLOOKUP(R219,'ESO zone constants'!$E$3:$J$1002,6,FALSE),"")</f>
        <v>1010</v>
      </c>
      <c r="R219" s="3" t="s">
        <v>74</v>
      </c>
      <c r="S219" s="3">
        <v>0</v>
      </c>
      <c r="T219" t="str">
        <f>VLOOKUP(S219,'LibSets constants'!$A$2:$B$16,2,FALSE)</f>
        <v>Included in base game</v>
      </c>
      <c r="U219" s="3" t="str">
        <f>IF(V219&lt;&gt;"",VLOOKUP(V219,'ESO zone constants'!$E$3:$J$1002,6,FALSE),"")</f>
        <v/>
      </c>
      <c r="W219" s="3" t="str">
        <f>IF(X219&lt;&gt;"",VLOOKUP(X219,'ESO zone constants'!$E$3:$J$1002,6,FALSE),"")</f>
        <v/>
      </c>
      <c r="Y219" s="7" t="str">
        <f t="shared" si="9"/>
        <v>[200] = {wayshrines={-1,-1,-1,}, dlcId=0</v>
      </c>
      <c r="Z219" s="7" t="str">
        <f>IF(A219&lt;&gt;"",IF(Q219&lt;&gt;"",CONCATENATE(", zoneIds={",Q219),"")&amp;IF(U219&lt;&gt;"",CONCATENATE(",",U219),"")&amp;IF(W219&lt;&gt;"",CONCATENATE(",",W219),"")&amp;IF(Q219&lt;&gt;"",CONCATENATE("}",""),"")&amp;IF(OR(K219="true",K219="false",K219&lt;&gt;""), CONCATENATE(", veteran=", K219), ""),"")</f>
        <v>, zoneIds={1010}, veteran=false</v>
      </c>
      <c r="AA219" s="7" t="str">
        <f>IF(A219&lt;&gt;"",IF(I219="Trial",", isTrial=true",IF(I219="Arena",", isArena=true", IF(I219="Monster",", isMonster=true",""))) &amp; IF(L219="true", CONCATENATE(", multiTrialSet=true"), ""),"")</f>
        <v/>
      </c>
      <c r="AB219" s="7" t="str">
        <f t="shared" si="10"/>
        <v xml:space="preserve"> --Phoenix / Phönix</v>
      </c>
      <c r="AC219" s="7" t="str">
        <f t="shared" si="11"/>
        <v/>
      </c>
    </row>
    <row r="220" spans="1:29" x14ac:dyDescent="0.25">
      <c r="A220" s="17">
        <v>366</v>
      </c>
      <c r="B220" t="s">
        <v>2272</v>
      </c>
      <c r="C220" t="s">
        <v>2274</v>
      </c>
      <c r="D220" t="s">
        <v>2273</v>
      </c>
      <c r="I220" t="str">
        <f t="array" ref="I220">IF(VALUE(P220)&gt;0,"Crafted",IF(OR(EXACT(A220,'LibSets constants'!$G$2:$G$99)),"Monster",IF(OR(EXACT(A220,'LibSets constants'!$I$2:$I$99)),"Trial",IF(OR(EXACT(A220,'LibSets constants'!$K$2:$K$99)),"Arena",IF(OR(EXACT(A220,'LibSets constants'!$M$2:$M$99)),"Overland","")))))</f>
        <v/>
      </c>
      <c r="K220" t="s">
        <v>102</v>
      </c>
      <c r="L220" t="s">
        <v>102</v>
      </c>
      <c r="M220">
        <v>-1</v>
      </c>
      <c r="N220">
        <v>-1</v>
      </c>
      <c r="O220">
        <v>-1</v>
      </c>
      <c r="P220">
        <v>0</v>
      </c>
      <c r="Q220" s="3" t="str">
        <f>IF(R220&lt;&gt;"",VLOOKUP(R220,'ESO zone constants'!$E$3:$J$1002,6,FALSE),"")</f>
        <v/>
      </c>
      <c r="S220" s="3">
        <v>0</v>
      </c>
      <c r="T220" t="str">
        <f>VLOOKUP(S220,'LibSets constants'!$A$2:$B$16,2,FALSE)</f>
        <v>Included in base game</v>
      </c>
      <c r="U220" s="3" t="str">
        <f>IF(V220&lt;&gt;"",VLOOKUP(V220,'ESO zone constants'!$E$3:$J$1002,6,FALSE),"")</f>
        <v/>
      </c>
      <c r="W220" s="3" t="str">
        <f>IF(X220&lt;&gt;"",VLOOKUP(X220,'ESO zone constants'!$E$3:$J$1002,6,FALSE),"")</f>
        <v/>
      </c>
      <c r="Y220" s="7" t="str">
        <f t="shared" si="9"/>
        <v>[366] = {wayshrines={-1,-1,-1,}, dlcId=0</v>
      </c>
      <c r="Z220" s="7" t="str">
        <f>IF(A220&lt;&gt;"",IF(Q220&lt;&gt;"",CONCATENATE(", zoneIds={",Q220),"")&amp;IF(U220&lt;&gt;"",CONCATENATE(",",U220),"")&amp;IF(W220&lt;&gt;"",CONCATENATE(",",W220),"")&amp;IF(Q220&lt;&gt;"",CONCATENATE("}",""),"")&amp;IF(OR(K220="true",K220="false",K220&lt;&gt;""), CONCATENATE(", veteran=", K220), ""),"")</f>
        <v>, veteran=false</v>
      </c>
      <c r="AA220" s="7" t="str">
        <f>IF(A220&lt;&gt;"",IF(I220="Trial",", isTrial=true",IF(I220="Arena",", isArena=true", IF(I220="Monster",", isMonster=true",""))) &amp; IF(L220="true", CONCATENATE(", multiTrialSet=true"), ""),"")</f>
        <v/>
      </c>
      <c r="AB220" s="7" t="str">
        <f t="shared" si="10"/>
        <v xml:space="preserve"> --Piercing Spray / Durchdringende Salve</v>
      </c>
      <c r="AC220" s="7" t="str">
        <f t="shared" si="11"/>
        <v/>
      </c>
    </row>
    <row r="221" spans="1:29" x14ac:dyDescent="0.25">
      <c r="A221" s="17">
        <v>360</v>
      </c>
      <c r="B221" t="s">
        <v>2255</v>
      </c>
      <c r="C221" t="s">
        <v>2257</v>
      </c>
      <c r="D221" t="s">
        <v>2256</v>
      </c>
      <c r="I221" t="str">
        <f t="array" ref="I221">IF(VALUE(P221)&gt;0,"Crafted",IF(OR(EXACT(A221,'LibSets constants'!$G$2:$G$99)),"Monster",IF(OR(EXACT(A221,'LibSets constants'!$I$2:$I$99)),"Trial",IF(OR(EXACT(A221,'LibSets constants'!$K$2:$K$99)),"Arena",IF(OR(EXACT(A221,'LibSets constants'!$M$2:$M$99)),"Overland","")))))</f>
        <v/>
      </c>
      <c r="K221" t="s">
        <v>102</v>
      </c>
      <c r="L221" t="s">
        <v>102</v>
      </c>
      <c r="M221">
        <v>-1</v>
      </c>
      <c r="N221">
        <v>-1</v>
      </c>
      <c r="O221">
        <v>-1</v>
      </c>
      <c r="P221">
        <v>0</v>
      </c>
      <c r="Q221" s="3" t="str">
        <f>IF(R221&lt;&gt;"",VLOOKUP(R221,'ESO zone constants'!$E$3:$J$1002,6,FALSE),"")</f>
        <v/>
      </c>
      <c r="S221" s="3">
        <v>0</v>
      </c>
      <c r="T221" t="str">
        <f>VLOOKUP(S221,'LibSets constants'!$A$2:$B$16,2,FALSE)</f>
        <v>Included in base game</v>
      </c>
      <c r="U221" s="3" t="str">
        <f>IF(V221&lt;&gt;"",VLOOKUP(V221,'ESO zone constants'!$E$3:$J$1002,6,FALSE),"")</f>
        <v/>
      </c>
      <c r="W221" s="3" t="str">
        <f>IF(X221&lt;&gt;"",VLOOKUP(X221,'ESO zone constants'!$E$3:$J$1002,6,FALSE),"")</f>
        <v/>
      </c>
      <c r="Y221" s="7" t="str">
        <f t="shared" si="9"/>
        <v>[360] = {wayshrines={-1,-1,-1,}, dlcId=0</v>
      </c>
      <c r="Z221" s="7" t="str">
        <f>IF(A221&lt;&gt;"",IF(Q221&lt;&gt;"",CONCATENATE(", zoneIds={",Q221),"")&amp;IF(U221&lt;&gt;"",CONCATENATE(",",U221),"")&amp;IF(W221&lt;&gt;"",CONCATENATE(",",W221),"")&amp;IF(Q221&lt;&gt;"",CONCATENATE("}",""),"")&amp;IF(OR(K221="true",K221="false",K221&lt;&gt;""), CONCATENATE(", veteran=", K221), ""),"")</f>
        <v>, veteran=false</v>
      </c>
      <c r="AA221" s="7" t="str">
        <f>IF(A221&lt;&gt;"",IF(I221="Trial",", isTrial=true",IF(I221="Arena",", isArena=true", IF(I221="Monster",", isMonster=true",""))) &amp; IF(L221="true", CONCATENATE(", multiTrialSet=true"), ""),"")</f>
        <v/>
      </c>
      <c r="AB221" s="7" t="str">
        <f t="shared" si="10"/>
        <v xml:space="preserve"> --Piercing Spray (Perfected) / Durchdringende Salve (vollendet)</v>
      </c>
      <c r="AC221" s="7" t="str">
        <f t="shared" si="11"/>
        <v/>
      </c>
    </row>
    <row r="222" spans="1:29" x14ac:dyDescent="0.25">
      <c r="A222" s="17">
        <v>336</v>
      </c>
      <c r="B222" t="s">
        <v>2193</v>
      </c>
      <c r="C222" t="s">
        <v>2195</v>
      </c>
      <c r="D222" t="s">
        <v>2194</v>
      </c>
      <c r="I222" t="str">
        <f t="array" ref="I222">IF(VALUE(P222)&gt;0,"Crafted",IF(OR(EXACT(A222,'LibSets constants'!$G$2:$G$99)),"Monster",IF(OR(EXACT(A222,'LibSets constants'!$I$2:$I$99)),"Trial",IF(OR(EXACT(A222,'LibSets constants'!$K$2:$K$99)),"Arena",IF(OR(EXACT(A222,'LibSets constants'!$M$2:$M$99)),"Overland","")))))</f>
        <v/>
      </c>
      <c r="K222" t="s">
        <v>102</v>
      </c>
      <c r="L222" t="s">
        <v>102</v>
      </c>
      <c r="M222">
        <v>-1</v>
      </c>
      <c r="N222">
        <v>-1</v>
      </c>
      <c r="O222">
        <v>-1</v>
      </c>
      <c r="P222">
        <v>0</v>
      </c>
      <c r="Q222" s="3" t="str">
        <f>IF(R222&lt;&gt;"",VLOOKUP(R222,'ESO zone constants'!$E$3:$J$1002,6,FALSE),"")</f>
        <v/>
      </c>
      <c r="S222" s="3">
        <v>0</v>
      </c>
      <c r="T222" t="str">
        <f>VLOOKUP(S222,'LibSets constants'!$A$2:$B$16,2,FALSE)</f>
        <v>Included in base game</v>
      </c>
      <c r="U222" s="3" t="str">
        <f>IF(V222&lt;&gt;"",VLOOKUP(V222,'ESO zone constants'!$E$3:$J$1002,6,FALSE),"")</f>
        <v/>
      </c>
      <c r="W222" s="3" t="str">
        <f>IF(X222&lt;&gt;"",VLOOKUP(X222,'ESO zone constants'!$E$3:$J$1002,6,FALSE),"")</f>
        <v/>
      </c>
      <c r="Y222" s="7" t="str">
        <f t="shared" si="9"/>
        <v>[336] = {wayshrines={-1,-1,-1,}, dlcId=0</v>
      </c>
      <c r="Z222" s="7" t="str">
        <f>IF(A222&lt;&gt;"",IF(Q222&lt;&gt;"",CONCATENATE(", zoneIds={",Q222),"")&amp;IF(U222&lt;&gt;"",CONCATENATE(",",U222),"")&amp;IF(W222&lt;&gt;"",CONCATENATE(",",W222),"")&amp;IF(Q222&lt;&gt;"",CONCATENATE("}",""),"")&amp;IF(OR(K222="true",K222="false",K222&lt;&gt;""), CONCATENATE(", veteran=", K222), ""),"")</f>
        <v>, veteran=false</v>
      </c>
      <c r="AA222" s="7" t="str">
        <f>IF(A222&lt;&gt;"",IF(I222="Trial",", isTrial=true",IF(I222="Arena",", isArena=true", IF(I222="Monster",", isMonster=true",""))) &amp; IF(L222="true", CONCATENATE(", multiTrialSet=true"), ""),"")</f>
        <v/>
      </c>
      <c r="AB222" s="7" t="str">
        <f t="shared" si="10"/>
        <v xml:space="preserve"> --Pillar of Nirn / Säulen von Nirn</v>
      </c>
      <c r="AC222" s="7" t="str">
        <f t="shared" si="11"/>
        <v/>
      </c>
    </row>
    <row r="223" spans="1:29" x14ac:dyDescent="0.25">
      <c r="A223" s="17">
        <v>277</v>
      </c>
      <c r="B223" t="s">
        <v>2032</v>
      </c>
      <c r="C223" t="s">
        <v>17</v>
      </c>
      <c r="D223" t="s">
        <v>2033</v>
      </c>
      <c r="I223" t="str">
        <f t="array" ref="I223">IF(VALUE(P223)&gt;0,"Crafted",IF(OR(EXACT(A223,'LibSets constants'!$G$2:$G$99)),"Monster",IF(OR(EXACT(A223,'LibSets constants'!$I$2:$I$99)),"Trial",IF(OR(EXACT(A223,'LibSets constants'!$K$2:$K$99)),"Arena",IF(OR(EXACT(A223,'LibSets constants'!$M$2:$M$99)),"Overland","")))))</f>
        <v>Monster</v>
      </c>
      <c r="J223">
        <v>1</v>
      </c>
      <c r="K223" t="s">
        <v>2475</v>
      </c>
      <c r="L223" t="s">
        <v>102</v>
      </c>
      <c r="M223">
        <v>-1</v>
      </c>
      <c r="N223">
        <v>-1</v>
      </c>
      <c r="O223">
        <v>-1</v>
      </c>
      <c r="P223">
        <v>0</v>
      </c>
      <c r="Q223" s="3" t="str">
        <f>IF(R223&lt;&gt;"",VLOOKUP(R223,'ESO zone constants'!$E$3:$J$1002,6,FALSE),"")</f>
        <v/>
      </c>
      <c r="S223" s="3">
        <v>0</v>
      </c>
      <c r="T223" t="str">
        <f>VLOOKUP(S223,'LibSets constants'!$A$2:$B$16,2,FALSE)</f>
        <v>Included in base game</v>
      </c>
      <c r="U223" s="3" t="str">
        <f>IF(V223&lt;&gt;"",VLOOKUP(V223,'ESO zone constants'!$E$3:$J$1002,6,FALSE),"")</f>
        <v/>
      </c>
      <c r="W223" s="3" t="str">
        <f>IF(X223&lt;&gt;"",VLOOKUP(X223,'ESO zone constants'!$E$3:$J$1002,6,FALSE),"")</f>
        <v/>
      </c>
      <c r="Y223" s="7" t="str">
        <f t="shared" si="9"/>
        <v>[277] = {wayshrines={-1,-1,-1,}, dlcId=0</v>
      </c>
      <c r="Z223" s="7" t="str">
        <f>IF(A223&lt;&gt;"",IF(Q223&lt;&gt;"",CONCATENATE(", zoneIds={",Q223),"")&amp;IF(U223&lt;&gt;"",CONCATENATE(",",U223),"")&amp;IF(W223&lt;&gt;"",CONCATENATE(",",W223),"")&amp;IF(Q223&lt;&gt;"",CONCATENATE("}",""),"")&amp;IF(OR(K223="true",K223="false",K223&lt;&gt;""), CONCATENATE(", veteran=", K223), ""),"")</f>
        <v>, veteran={EQUIP_TYPE_HEAD=true, EQUIP_TYPE_SHOULDERS=false}</v>
      </c>
      <c r="AA223" s="7" t="str">
        <f>IF(A223&lt;&gt;"",IF(I223="Trial",", isTrial=true",IF(I223="Arena",", isArena=true", IF(I223="Monster",", isMonster=true",""))) &amp; IF(L223="true", CONCATENATE(", multiTrialSet=true"), ""),"")</f>
        <v>, isMonster=true</v>
      </c>
      <c r="AB223" s="7" t="str">
        <f t="shared" si="10"/>
        <v xml:space="preserve"> --Pirate Skeleton / Piratenskelett</v>
      </c>
      <c r="AC223" s="7" t="str">
        <f t="shared" si="11"/>
        <v/>
      </c>
    </row>
    <row r="224" spans="1:29" x14ac:dyDescent="0.25">
      <c r="A224" s="17">
        <v>293</v>
      </c>
      <c r="B224" t="s">
        <v>2074</v>
      </c>
      <c r="C224" t="s">
        <v>2076</v>
      </c>
      <c r="D224" t="s">
        <v>2075</v>
      </c>
      <c r="I224" t="str">
        <f t="array" ref="I224">IF(VALUE(P224)&gt;0,"Crafted",IF(OR(EXACT(A224,'LibSets constants'!$G$2:$G$99)),"Monster",IF(OR(EXACT(A224,'LibSets constants'!$I$2:$I$99)),"Trial",IF(OR(EXACT(A224,'LibSets constants'!$K$2:$K$99)),"Arena",IF(OR(EXACT(A224,'LibSets constants'!$M$2:$M$99)),"Overland","")))))</f>
        <v/>
      </c>
      <c r="K224" t="s">
        <v>102</v>
      </c>
      <c r="L224" t="s">
        <v>102</v>
      </c>
      <c r="M224">
        <v>-1</v>
      </c>
      <c r="N224">
        <v>-1</v>
      </c>
      <c r="O224">
        <v>-1</v>
      </c>
      <c r="P224">
        <v>0</v>
      </c>
      <c r="Q224" s="3" t="str">
        <f>IF(R224&lt;&gt;"",VLOOKUP(R224,'ESO zone constants'!$E$3:$J$1002,6,FALSE),"")</f>
        <v/>
      </c>
      <c r="S224" s="3">
        <v>0</v>
      </c>
      <c r="T224" t="str">
        <f>VLOOKUP(S224,'LibSets constants'!$A$2:$B$16,2,FALSE)</f>
        <v>Included in base game</v>
      </c>
      <c r="U224" s="3" t="str">
        <f>IF(V224&lt;&gt;"",VLOOKUP(V224,'ESO zone constants'!$E$3:$J$1002,6,FALSE),"")</f>
        <v/>
      </c>
      <c r="W224" s="3" t="str">
        <f>IF(X224&lt;&gt;"",VLOOKUP(X224,'ESO zone constants'!$E$3:$J$1002,6,FALSE),"")</f>
        <v/>
      </c>
      <c r="Y224" s="7" t="str">
        <f t="shared" si="9"/>
        <v>[293] = {wayshrines={-1,-1,-1,}, dlcId=0</v>
      </c>
      <c r="Z224" s="7" t="str">
        <f>IF(A224&lt;&gt;"",IF(Q224&lt;&gt;"",CONCATENATE(", zoneIds={",Q224),"")&amp;IF(U224&lt;&gt;"",CONCATENATE(",",U224),"")&amp;IF(W224&lt;&gt;"",CONCATENATE(",",W224),"")&amp;IF(Q224&lt;&gt;"",CONCATENATE("}",""),"")&amp;IF(OR(K224="true",K224="false",K224&lt;&gt;""), CONCATENATE(", veteran=", K224), ""),"")</f>
        <v>, veteran=false</v>
      </c>
      <c r="AA224" s="7" t="str">
        <f>IF(A224&lt;&gt;"",IF(I224="Trial",", isTrial=true",IF(I224="Arena",", isArena=true", IF(I224="Monster",", isMonster=true",""))) &amp; IF(L224="true", CONCATENATE(", multiTrialSet=true"), ""),"")</f>
        <v/>
      </c>
      <c r="AB224" s="7" t="str">
        <f t="shared" si="10"/>
        <v xml:space="preserve"> --Plague Doctor / Seuchendoktor</v>
      </c>
      <c r="AC224" s="7" t="str">
        <f t="shared" si="11"/>
        <v/>
      </c>
    </row>
    <row r="225" spans="1:29" x14ac:dyDescent="0.25">
      <c r="A225" s="17">
        <v>347</v>
      </c>
      <c r="B225" t="s">
        <v>2222</v>
      </c>
      <c r="C225" t="s">
        <v>2224</v>
      </c>
      <c r="D225" t="s">
        <v>2223</v>
      </c>
      <c r="I225" t="str">
        <f t="array" ref="I225">IF(VALUE(P225)&gt;0,"Crafted",IF(OR(EXACT(A225,'LibSets constants'!$G$2:$G$99)),"Monster",IF(OR(EXACT(A225,'LibSets constants'!$I$2:$I$99)),"Trial",IF(OR(EXACT(A225,'LibSets constants'!$K$2:$K$99)),"Arena",IF(OR(EXACT(A225,'LibSets constants'!$M$2:$M$99)),"Overland","")))))</f>
        <v/>
      </c>
      <c r="K225" t="s">
        <v>102</v>
      </c>
      <c r="L225" t="s">
        <v>102</v>
      </c>
      <c r="M225">
        <v>-1</v>
      </c>
      <c r="N225">
        <v>-1</v>
      </c>
      <c r="O225">
        <v>-1</v>
      </c>
      <c r="P225">
        <v>0</v>
      </c>
      <c r="Q225" s="3" t="str">
        <f>IF(R225&lt;&gt;"",VLOOKUP(R225,'ESO zone constants'!$E$3:$J$1002,6,FALSE),"")</f>
        <v/>
      </c>
      <c r="S225" s="3">
        <v>0</v>
      </c>
      <c r="T225" t="str">
        <f>VLOOKUP(S225,'LibSets constants'!$A$2:$B$16,2,FALSE)</f>
        <v>Included in base game</v>
      </c>
      <c r="U225" s="3" t="str">
        <f>IF(V225&lt;&gt;"",VLOOKUP(V225,'ESO zone constants'!$E$3:$J$1002,6,FALSE),"")</f>
        <v/>
      </c>
      <c r="W225" s="3" t="str">
        <f>IF(X225&lt;&gt;"",VLOOKUP(X225,'ESO zone constants'!$E$3:$J$1002,6,FALSE),"")</f>
        <v/>
      </c>
      <c r="Y225" s="7" t="str">
        <f t="shared" si="9"/>
        <v>[347] = {wayshrines={-1,-1,-1,}, dlcId=0</v>
      </c>
      <c r="Z225" s="7" t="str">
        <f>IF(A225&lt;&gt;"",IF(Q225&lt;&gt;"",CONCATENATE(", zoneIds={",Q225),"")&amp;IF(U225&lt;&gt;"",CONCATENATE(",",U225),"")&amp;IF(W225&lt;&gt;"",CONCATENATE(",",W225),"")&amp;IF(Q225&lt;&gt;"",CONCATENATE("}",""),"")&amp;IF(OR(K225="true",K225="false",K225&lt;&gt;""), CONCATENATE(", veteran=", K225), ""),"")</f>
        <v>, veteran=false</v>
      </c>
      <c r="AA225" s="7" t="str">
        <f>IF(A225&lt;&gt;"",IF(I225="Trial",", isTrial=true",IF(I225="Arena",", isArena=true", IF(I225="Monster",", isMonster=true",""))) &amp; IF(L225="true", CONCATENATE(", multiTrialSet=true"), ""),"")</f>
        <v/>
      </c>
      <c r="AB225" s="7" t="str">
        <f t="shared" si="10"/>
        <v xml:space="preserve"> --Plague Slinger / Seuchenschleuder</v>
      </c>
      <c r="AC225" s="7" t="str">
        <f t="shared" si="11"/>
        <v/>
      </c>
    </row>
    <row r="226" spans="1:29" x14ac:dyDescent="0.25">
      <c r="A226" s="17">
        <v>143</v>
      </c>
      <c r="B226" t="s">
        <v>1750</v>
      </c>
      <c r="C226" t="s">
        <v>1752</v>
      </c>
      <c r="D226" t="s">
        <v>1751</v>
      </c>
      <c r="I226" t="str">
        <f t="array" ref="I226">IF(VALUE(P226)&gt;0,"Crafted",IF(OR(EXACT(A226,'LibSets constants'!$G$2:$G$99)),"Monster",IF(OR(EXACT(A226,'LibSets constants'!$I$2:$I$99)),"Trial",IF(OR(EXACT(A226,'LibSets constants'!$K$2:$K$99)),"Arena",IF(OR(EXACT(A226,'LibSets constants'!$M$2:$M$99)),"Overland","")))))</f>
        <v/>
      </c>
      <c r="K226" t="s">
        <v>102</v>
      </c>
      <c r="L226" t="s">
        <v>102</v>
      </c>
      <c r="M226">
        <v>-1</v>
      </c>
      <c r="N226">
        <v>-1</v>
      </c>
      <c r="O226">
        <v>-1</v>
      </c>
      <c r="P226">
        <v>0</v>
      </c>
      <c r="Q226" s="3" t="str">
        <f>IF(R226&lt;&gt;"",VLOOKUP(R226,'ESO zone constants'!$E$3:$J$1002,6,FALSE),"")</f>
        <v/>
      </c>
      <c r="S226" s="3">
        <v>0</v>
      </c>
      <c r="T226" t="str">
        <f>VLOOKUP(S226,'LibSets constants'!$A$2:$B$16,2,FALSE)</f>
        <v>Included in base game</v>
      </c>
      <c r="U226" s="3" t="str">
        <f>IF(V226&lt;&gt;"",VLOOKUP(V226,'ESO zone constants'!$E$3:$J$1002,6,FALSE),"")</f>
        <v/>
      </c>
      <c r="W226" s="3" t="str">
        <f>IF(X226&lt;&gt;"",VLOOKUP(X226,'ESO zone constants'!$E$3:$J$1002,6,FALSE),"")</f>
        <v/>
      </c>
      <c r="Y226" s="7" t="str">
        <f t="shared" si="9"/>
        <v>[143] = {wayshrines={-1,-1,-1,}, dlcId=0</v>
      </c>
      <c r="Z226" s="7" t="str">
        <f>IF(A226&lt;&gt;"",IF(Q226&lt;&gt;"",CONCATENATE(", zoneIds={",Q226),"")&amp;IF(U226&lt;&gt;"",CONCATENATE(",",U226),"")&amp;IF(W226&lt;&gt;"",CONCATENATE(",",W226),"")&amp;IF(Q226&lt;&gt;"",CONCATENATE("}",""),"")&amp;IF(OR(K226="true",K226="false",K226&lt;&gt;""), CONCATENATE(", veteran=", K226), ""),"")</f>
        <v>, veteran=false</v>
      </c>
      <c r="AA226" s="7" t="str">
        <f>IF(A226&lt;&gt;"",IF(I226="Trial",", isTrial=true",IF(I226="Arena",", isArena=true", IF(I226="Monster",", isMonster=true",""))) &amp; IF(L226="true", CONCATENATE(", multiTrialSet=true"), ""),"")</f>
        <v/>
      </c>
      <c r="AB226" s="7" t="str">
        <f t="shared" si="10"/>
        <v xml:space="preserve"> --Poisonous Serpent / Giftschlange</v>
      </c>
      <c r="AC226" s="7" t="str">
        <f t="shared" si="11"/>
        <v/>
      </c>
    </row>
    <row r="227" spans="1:29" x14ac:dyDescent="0.25">
      <c r="A227" s="17">
        <v>180</v>
      </c>
      <c r="B227" t="s">
        <v>1825</v>
      </c>
      <c r="C227" t="s">
        <v>1827</v>
      </c>
      <c r="D227" t="s">
        <v>1826</v>
      </c>
      <c r="I227" t="str">
        <f t="array" ref="I227">IF(VALUE(P227)&gt;0,"Crafted",IF(OR(EXACT(A227,'LibSets constants'!$G$2:$G$99)),"Monster",IF(OR(EXACT(A227,'LibSets constants'!$I$2:$I$99)),"Trial",IF(OR(EXACT(A227,'LibSets constants'!$K$2:$K$99)),"Arena",IF(OR(EXACT(A227,'LibSets constants'!$M$2:$M$99)),"Overland","")))))</f>
        <v>Overland</v>
      </c>
      <c r="K227" t="s">
        <v>102</v>
      </c>
      <c r="L227" t="s">
        <v>102</v>
      </c>
      <c r="M227">
        <v>-1</v>
      </c>
      <c r="N227">
        <v>-1</v>
      </c>
      <c r="O227">
        <v>-1</v>
      </c>
      <c r="P227">
        <v>0</v>
      </c>
      <c r="Q227" s="3">
        <f>IF(R227&lt;&gt;"",VLOOKUP(R227,'ESO zone constants'!$E$3:$J$1002,6,FALSE),"")</f>
        <v>63</v>
      </c>
      <c r="R227" s="3" t="s">
        <v>61</v>
      </c>
      <c r="S227" s="3">
        <v>0</v>
      </c>
      <c r="T227" t="str">
        <f>VLOOKUP(S227,'LibSets constants'!$A$2:$B$16,2,FALSE)</f>
        <v>Included in base game</v>
      </c>
      <c r="U227" s="3" t="str">
        <f>IF(V227&lt;&gt;"",VLOOKUP(V227,'ESO zone constants'!$E$3:$J$1002,6,FALSE),"")</f>
        <v/>
      </c>
      <c r="W227" s="3" t="str">
        <f>IF(X227&lt;&gt;"",VLOOKUP(X227,'ESO zone constants'!$E$3:$J$1002,6,FALSE),"")</f>
        <v/>
      </c>
      <c r="Y227" s="7" t="str">
        <f t="shared" si="9"/>
        <v>[180] = {wayshrines={-1,-1,-1,}, dlcId=0</v>
      </c>
      <c r="Z227" s="7" t="str">
        <f>IF(A227&lt;&gt;"",IF(Q227&lt;&gt;"",CONCATENATE(", zoneIds={",Q227),"")&amp;IF(U227&lt;&gt;"",CONCATENATE(",",U227),"")&amp;IF(W227&lt;&gt;"",CONCATENATE(",",W227),"")&amp;IF(Q227&lt;&gt;"",CONCATENATE("}",""),"")&amp;IF(OR(K227="true",K227="false",K227&lt;&gt;""), CONCATENATE(", veteran=", K227), ""),"")</f>
        <v>, zoneIds={63}, veteran=false</v>
      </c>
      <c r="AA227" s="7" t="str">
        <f>IF(A227&lt;&gt;"",IF(I227="Trial",", isTrial=true",IF(I227="Arena",", isArena=true", IF(I227="Monster",", isMonster=true",""))) &amp; IF(L227="true", CONCATENATE(", multiTrialSet=true"), ""),"")</f>
        <v/>
      </c>
      <c r="AB227" s="7" t="str">
        <f t="shared" si="10"/>
        <v xml:space="preserve"> --Powerful Assault / Kraftvoller Ansturm</v>
      </c>
      <c r="AC227" s="7" t="str">
        <f t="shared" si="11"/>
        <v/>
      </c>
    </row>
    <row r="228" spans="1:29" x14ac:dyDescent="0.25">
      <c r="A228" s="17">
        <v>55</v>
      </c>
      <c r="B228" t="s">
        <v>1490</v>
      </c>
      <c r="C228" t="s">
        <v>1492</v>
      </c>
      <c r="D228" t="s">
        <v>1491</v>
      </c>
      <c r="I228" t="str">
        <f t="array" ref="I228">IF(VALUE(P228)&gt;0,"Crafted",IF(OR(EXACT(A228,'LibSets constants'!$G$2:$G$99)),"Monster",IF(OR(EXACT(A228,'LibSets constants'!$I$2:$I$99)),"Trial",IF(OR(EXACT(A228,'LibSets constants'!$K$2:$K$99)),"Arena",IF(OR(EXACT(A228,'LibSets constants'!$M$2:$M$99)),"Overland","")))))</f>
        <v/>
      </c>
      <c r="K228" t="s">
        <v>102</v>
      </c>
      <c r="L228" t="s">
        <v>102</v>
      </c>
      <c r="M228">
        <v>-1</v>
      </c>
      <c r="N228">
        <v>-1</v>
      </c>
      <c r="O228">
        <v>-1</v>
      </c>
      <c r="P228">
        <v>0</v>
      </c>
      <c r="Q228" s="3" t="str">
        <f>IF(R228&lt;&gt;"",VLOOKUP(R228,'ESO zone constants'!$E$3:$J$1002,6,FALSE),"")</f>
        <v/>
      </c>
      <c r="S228" s="3">
        <v>0</v>
      </c>
      <c r="T228" t="str">
        <f>VLOOKUP(S228,'LibSets constants'!$A$2:$B$16,2,FALSE)</f>
        <v>Included in base game</v>
      </c>
      <c r="U228" s="3" t="str">
        <f>IF(V228&lt;&gt;"",VLOOKUP(V228,'ESO zone constants'!$E$3:$J$1002,6,FALSE),"")</f>
        <v/>
      </c>
      <c r="W228" s="3" t="str">
        <f>IF(X228&lt;&gt;"",VLOOKUP(X228,'ESO zone constants'!$E$3:$J$1002,6,FALSE),"")</f>
        <v/>
      </c>
      <c r="Y228" s="7" t="str">
        <f t="shared" si="9"/>
        <v>[55] = {wayshrines={-1,-1,-1,}, dlcId=0</v>
      </c>
      <c r="Z228" s="7" t="str">
        <f>IF(A228&lt;&gt;"",IF(Q228&lt;&gt;"",CONCATENATE(", zoneIds={",Q228),"")&amp;IF(U228&lt;&gt;"",CONCATENATE(",",U228),"")&amp;IF(W228&lt;&gt;"",CONCATENATE(",",W228),"")&amp;IF(Q228&lt;&gt;"",CONCATENATE("}",""),"")&amp;IF(OR(K228="true",K228="false",K228&lt;&gt;""), CONCATENATE(", veteran=", K228), ""),"")</f>
        <v>, veteran=false</v>
      </c>
      <c r="AA228" s="7" t="str">
        <f>IF(A228&lt;&gt;"",IF(I228="Trial",", isTrial=true",IF(I228="Arena",", isArena=true", IF(I228="Monster",", isMonster=true",""))) &amp; IF(L228="true", CONCATENATE(", multiTrialSet=true"), ""),"")</f>
        <v/>
      </c>
      <c r="AB228" s="7" t="str">
        <f t="shared" si="10"/>
        <v xml:space="preserve"> --Prayer Shawl / Gebetstuch</v>
      </c>
      <c r="AC228" s="7" t="str">
        <f t="shared" si="11"/>
        <v/>
      </c>
    </row>
    <row r="229" spans="1:29" x14ac:dyDescent="0.25">
      <c r="A229" s="17">
        <v>374</v>
      </c>
      <c r="B229" t="s">
        <v>2296</v>
      </c>
      <c r="C229" t="s">
        <v>2298</v>
      </c>
      <c r="D229" t="s">
        <v>2297</v>
      </c>
      <c r="I229" t="str">
        <f t="array" ref="I229">IF(VALUE(P229)&gt;0,"Crafted",IF(OR(EXACT(A229,'LibSets constants'!$G$2:$G$99)),"Monster",IF(OR(EXACT(A229,'LibSets constants'!$I$2:$I$99)),"Trial",IF(OR(EXACT(A229,'LibSets constants'!$K$2:$K$99)),"Arena",IF(OR(EXACT(A229,'LibSets constants'!$M$2:$M$99)),"Overland","")))))</f>
        <v/>
      </c>
      <c r="K229" t="s">
        <v>102</v>
      </c>
      <c r="L229" t="s">
        <v>102</v>
      </c>
      <c r="M229">
        <v>-1</v>
      </c>
      <c r="N229">
        <v>-1</v>
      </c>
      <c r="O229">
        <v>-1</v>
      </c>
      <c r="P229">
        <v>0</v>
      </c>
      <c r="Q229" s="3" t="str">
        <f>IF(R229&lt;&gt;"",VLOOKUP(R229,'ESO zone constants'!$E$3:$J$1002,6,FALSE),"")</f>
        <v/>
      </c>
      <c r="S229" s="3">
        <v>0</v>
      </c>
      <c r="T229" t="str">
        <f>VLOOKUP(S229,'LibSets constants'!$A$2:$B$16,2,FALSE)</f>
        <v>Included in base game</v>
      </c>
      <c r="U229" s="3" t="str">
        <f>IF(V229&lt;&gt;"",VLOOKUP(V229,'ESO zone constants'!$E$3:$J$1002,6,FALSE),"")</f>
        <v/>
      </c>
      <c r="W229" s="3" t="str">
        <f>IF(X229&lt;&gt;"",VLOOKUP(X229,'ESO zone constants'!$E$3:$J$1002,6,FALSE),"")</f>
        <v/>
      </c>
      <c r="Y229" s="7" t="str">
        <f t="shared" si="9"/>
        <v>[374] = {wayshrines={-1,-1,-1,}, dlcId=0</v>
      </c>
      <c r="Z229" s="7" t="str">
        <f>IF(A229&lt;&gt;"",IF(Q229&lt;&gt;"",CONCATENATE(", zoneIds={",Q229),"")&amp;IF(U229&lt;&gt;"",CONCATENATE(",",U229),"")&amp;IF(W229&lt;&gt;"",CONCATENATE(",",W229),"")&amp;IF(Q229&lt;&gt;"",CONCATENATE("}",""),"")&amp;IF(OR(K229="true",K229="false",K229&lt;&gt;""), CONCATENATE(", veteran=", K229), ""),"")</f>
        <v>, veteran=false</v>
      </c>
      <c r="AA229" s="7" t="str">
        <f>IF(A229&lt;&gt;"",IF(I229="Trial",", isTrial=true",IF(I229="Arena",", isArena=true", IF(I229="Monster",", isMonster=true",""))) &amp; IF(L229="true", CONCATENATE(", multiTrialSet=true"), ""),"")</f>
        <v/>
      </c>
      <c r="AB229" s="7" t="str">
        <f t="shared" si="10"/>
        <v xml:space="preserve"> --Precise Regeneration / Präzise Regeneration</v>
      </c>
      <c r="AC229" s="7" t="str">
        <f t="shared" si="11"/>
        <v/>
      </c>
    </row>
    <row r="230" spans="1:29" x14ac:dyDescent="0.25">
      <c r="A230" s="17">
        <v>26</v>
      </c>
      <c r="B230" t="s">
        <v>1415</v>
      </c>
      <c r="C230" t="s">
        <v>1417</v>
      </c>
      <c r="D230" t="s">
        <v>1416</v>
      </c>
      <c r="I230" t="str">
        <f t="array" ref="I230">IF(VALUE(P230)&gt;0,"Crafted",IF(OR(EXACT(A230,'LibSets constants'!$G$2:$G$99)),"Monster",IF(OR(EXACT(A230,'LibSets constants'!$I$2:$I$99)),"Trial",IF(OR(EXACT(A230,'LibSets constants'!$K$2:$K$99)),"Arena",IF(OR(EXACT(A230,'LibSets constants'!$M$2:$M$99)),"Overland","")))))</f>
        <v>Overland</v>
      </c>
      <c r="K230" t="s">
        <v>102</v>
      </c>
      <c r="L230" t="s">
        <v>102</v>
      </c>
      <c r="M230">
        <v>-1</v>
      </c>
      <c r="N230">
        <v>-1</v>
      </c>
      <c r="O230">
        <v>-1</v>
      </c>
      <c r="P230">
        <v>0</v>
      </c>
      <c r="Q230" s="3" t="str">
        <f>IF(R230&lt;&gt;"",VLOOKUP(R230,'ESO zone constants'!$E$3:$J$1002,6,FALSE),"")</f>
        <v/>
      </c>
      <c r="S230" s="3">
        <v>0</v>
      </c>
      <c r="T230" t="str">
        <f>VLOOKUP(S230,'LibSets constants'!$A$2:$B$16,2,FALSE)</f>
        <v>Included in base game</v>
      </c>
      <c r="U230" s="3" t="str">
        <f>IF(V230&lt;&gt;"",VLOOKUP(V230,'ESO zone constants'!$E$3:$J$1002,6,FALSE),"")</f>
        <v/>
      </c>
      <c r="W230" s="3" t="str">
        <f>IF(X230&lt;&gt;"",VLOOKUP(X230,'ESO zone constants'!$E$3:$J$1002,6,FALSE),"")</f>
        <v/>
      </c>
      <c r="Y230" s="7" t="str">
        <f t="shared" si="9"/>
        <v>[26] = {wayshrines={-1,-1,-1,}, dlcId=0</v>
      </c>
      <c r="Z230" s="7" t="str">
        <f>IF(A230&lt;&gt;"",IF(Q230&lt;&gt;"",CONCATENATE(", zoneIds={",Q230),"")&amp;IF(U230&lt;&gt;"",CONCATENATE(",",U230),"")&amp;IF(W230&lt;&gt;"",CONCATENATE(",",W230),"")&amp;IF(Q230&lt;&gt;"",CONCATENATE("}",""),"")&amp;IF(OR(K230="true",K230="false",K230&lt;&gt;""), CONCATENATE(", veteran=", K230), ""),"")</f>
        <v>, veteran=false</v>
      </c>
      <c r="AA230" s="7" t="str">
        <f>IF(A230&lt;&gt;"",IF(I230="Trial",", isTrial=true",IF(I230="Arena",", isArena=true", IF(I230="Monster",", isMonster=true",""))) &amp; IF(L230="true", CONCATENATE(", multiTrialSet=true"), ""),"")</f>
        <v/>
      </c>
      <c r="AB230" s="7" t="str">
        <f t="shared" si="10"/>
        <v xml:space="preserve"> --Prisoner's Rags / Lumpen des Gefangenen</v>
      </c>
      <c r="AC230" s="7" t="str">
        <f t="shared" si="11"/>
        <v/>
      </c>
    </row>
    <row r="231" spans="1:29" x14ac:dyDescent="0.25">
      <c r="A231" s="17">
        <v>380</v>
      </c>
      <c r="B231" t="s">
        <v>2299</v>
      </c>
      <c r="C231" t="s">
        <v>2301</v>
      </c>
      <c r="D231" t="s">
        <v>2300</v>
      </c>
      <c r="I231" t="str">
        <f t="array" ref="I231">IF(VALUE(P231)&gt;0,"Crafted",IF(OR(EXACT(A231,'LibSets constants'!$G$2:$G$99)),"Monster",IF(OR(EXACT(A231,'LibSets constants'!$I$2:$I$99)),"Trial",IF(OR(EXACT(A231,'LibSets constants'!$K$2:$K$99)),"Arena",IF(OR(EXACT(A231,'LibSets constants'!$M$2:$M$99)),"Overland","")))))</f>
        <v/>
      </c>
      <c r="K231" t="s">
        <v>102</v>
      </c>
      <c r="L231" t="s">
        <v>102</v>
      </c>
      <c r="M231">
        <v>-1</v>
      </c>
      <c r="N231">
        <v>-1</v>
      </c>
      <c r="O231">
        <v>-1</v>
      </c>
      <c r="P231">
        <v>0</v>
      </c>
      <c r="Q231" s="3" t="str">
        <f>IF(R231&lt;&gt;"",VLOOKUP(R231,'ESO zone constants'!$E$3:$J$1002,6,FALSE),"")</f>
        <v/>
      </c>
      <c r="S231" s="3">
        <v>0</v>
      </c>
      <c r="T231" t="str">
        <f>VLOOKUP(S231,'LibSets constants'!$A$2:$B$16,2,FALSE)</f>
        <v>Included in base game</v>
      </c>
      <c r="U231" s="3" t="str">
        <f>IF(V231&lt;&gt;"",VLOOKUP(V231,'ESO zone constants'!$E$3:$J$1002,6,FALSE),"")</f>
        <v/>
      </c>
      <c r="W231" s="3" t="str">
        <f>IF(X231&lt;&gt;"",VLOOKUP(X231,'ESO zone constants'!$E$3:$J$1002,6,FALSE),"")</f>
        <v/>
      </c>
      <c r="Y231" s="7" t="str">
        <f t="shared" si="9"/>
        <v>[380] = {wayshrines={-1,-1,-1,}, dlcId=0</v>
      </c>
      <c r="Z231" s="7" t="str">
        <f>IF(A231&lt;&gt;"",IF(Q231&lt;&gt;"",CONCATENATE(", zoneIds={",Q231),"")&amp;IF(U231&lt;&gt;"",CONCATENATE(",",U231),"")&amp;IF(W231&lt;&gt;"",CONCATENATE(",",W231),"")&amp;IF(Q231&lt;&gt;"",CONCATENATE("}",""),"")&amp;IF(OR(K231="true",K231="false",K231&lt;&gt;""), CONCATENATE(", veteran=", K231), ""),"")</f>
        <v>, veteran=false</v>
      </c>
      <c r="AA231" s="7" t="str">
        <f>IF(A231&lt;&gt;"",IF(I231="Trial",", isTrial=true",IF(I231="Arena",", isArena=true", IF(I231="Monster",", isMonster=true",""))) &amp; IF(L231="true", CONCATENATE(", multiTrialSet=true"), ""),"")</f>
        <v/>
      </c>
      <c r="AB231" s="7" t="str">
        <f t="shared" si="10"/>
        <v xml:space="preserve"> --Prophet's / Prophet</v>
      </c>
      <c r="AC231" s="7" t="str">
        <f t="shared" si="11"/>
        <v/>
      </c>
    </row>
    <row r="232" spans="1:29" x14ac:dyDescent="0.25">
      <c r="A232" s="17">
        <v>314</v>
      </c>
      <c r="B232" t="s">
        <v>2130</v>
      </c>
      <c r="C232" t="s">
        <v>2132</v>
      </c>
      <c r="D232" t="s">
        <v>2131</v>
      </c>
      <c r="I232" t="s">
        <v>2478</v>
      </c>
      <c r="K232" t="s">
        <v>103</v>
      </c>
      <c r="L232" t="s">
        <v>102</v>
      </c>
      <c r="M232">
        <v>-1</v>
      </c>
      <c r="N232">
        <v>-1</v>
      </c>
      <c r="O232">
        <v>-1</v>
      </c>
      <c r="P232">
        <v>0</v>
      </c>
      <c r="Q232" s="3">
        <f>IF(R232&lt;&gt;"",VLOOKUP(R232,'ESO zone constants'!$E$3:$J$1002,6,FALSE),"")</f>
        <v>635</v>
      </c>
      <c r="R232" s="3" t="s">
        <v>490</v>
      </c>
      <c r="S232" s="3">
        <v>0</v>
      </c>
      <c r="T232" t="str">
        <f>VLOOKUP(S232,'LibSets constants'!$A$2:$B$16,2,FALSE)</f>
        <v>Included in base game</v>
      </c>
      <c r="U232" s="3" t="str">
        <f>IF(V232&lt;&gt;"",VLOOKUP(V232,'ESO zone constants'!$E$3:$J$1002,6,FALSE),"")</f>
        <v/>
      </c>
      <c r="W232" s="3" t="str">
        <f>IF(X232&lt;&gt;"",VLOOKUP(X232,'ESO zone constants'!$E$3:$J$1002,6,FALSE),"")</f>
        <v/>
      </c>
      <c r="Y232" s="7" t="str">
        <f t="shared" si="9"/>
        <v>[314] = {wayshrines={-1,-1,-1,}, dlcId=0</v>
      </c>
      <c r="Z232" s="7" t="str">
        <f>IF(A232&lt;&gt;"",IF(Q232&lt;&gt;"",CONCATENATE(", zoneIds={",Q232),"")&amp;IF(U232&lt;&gt;"",CONCATENATE(",",U232),"")&amp;IF(W232&lt;&gt;"",CONCATENATE(",",W232),"")&amp;IF(Q232&lt;&gt;"",CONCATENATE("}",""),"")&amp;IF(OR(K232="true",K232="false",K232&lt;&gt;""), CONCATENATE(", veteran=", K232), ""),"")</f>
        <v>, zoneIds={635}, veteran=true</v>
      </c>
      <c r="AA232" s="7" t="str">
        <f>IF(A232&lt;&gt;"",IF(I232="Trial",", isTrial=true",IF(I232="Arena",", isArena=true", IF(I232="Monster",", isMonster=true",""))) &amp; IF(L232="true", CONCATENATE(", multiTrialSet=true"), ""),"")</f>
        <v>, isArena=true</v>
      </c>
      <c r="AB232" s="7" t="str">
        <f t="shared" si="10"/>
        <v xml:space="preserve"> --Puncturing Remedy / Durchschlagende Genesung</v>
      </c>
      <c r="AC232" s="7" t="str">
        <f t="shared" si="11"/>
        <v/>
      </c>
    </row>
    <row r="233" spans="1:29" x14ac:dyDescent="0.25">
      <c r="A233" s="17">
        <v>86</v>
      </c>
      <c r="B233" t="s">
        <v>1583</v>
      </c>
      <c r="C233" t="s">
        <v>1585</v>
      </c>
      <c r="D233" t="s">
        <v>1584</v>
      </c>
      <c r="I233" t="str">
        <f t="array" ref="I233">IF(VALUE(P233)&gt;0,"Crafted",IF(OR(EXACT(A233,'LibSets constants'!$G$2:$G$99)),"Monster",IF(OR(EXACT(A233,'LibSets constants'!$I$2:$I$99)),"Trial",IF(OR(EXACT(A233,'LibSets constants'!$K$2:$K$99)),"Arena",IF(OR(EXACT(A233,'LibSets constants'!$M$2:$M$99)),"Overland","")))))</f>
        <v>Overland</v>
      </c>
      <c r="K233" t="s">
        <v>102</v>
      </c>
      <c r="L233" t="s">
        <v>102</v>
      </c>
      <c r="M233">
        <v>-1</v>
      </c>
      <c r="N233">
        <v>-1</v>
      </c>
      <c r="O233">
        <v>-1</v>
      </c>
      <c r="P233">
        <v>0</v>
      </c>
      <c r="Q233" s="3" t="str">
        <f>IF(R233&lt;&gt;"",VLOOKUP(R233,'ESO zone constants'!$E$3:$J$1002,6,FALSE),"")</f>
        <v/>
      </c>
      <c r="S233" s="3">
        <v>0</v>
      </c>
      <c r="T233" t="str">
        <f>VLOOKUP(S233,'LibSets constants'!$A$2:$B$16,2,FALSE)</f>
        <v>Included in base game</v>
      </c>
      <c r="U233" s="3" t="str">
        <f>IF(V233&lt;&gt;"",VLOOKUP(V233,'ESO zone constants'!$E$3:$J$1002,6,FALSE),"")</f>
        <v/>
      </c>
      <c r="W233" s="3" t="str">
        <f>IF(X233&lt;&gt;"",VLOOKUP(X233,'ESO zone constants'!$E$3:$J$1002,6,FALSE),"")</f>
        <v/>
      </c>
      <c r="Y233" s="7" t="str">
        <f t="shared" si="9"/>
        <v>[86] = {wayshrines={-1,-1,-1,}, dlcId=0</v>
      </c>
      <c r="Z233" s="7" t="str">
        <f>IF(A233&lt;&gt;"",IF(Q233&lt;&gt;"",CONCATENATE(", zoneIds={",Q233),"")&amp;IF(U233&lt;&gt;"",CONCATENATE(",",U233),"")&amp;IF(W233&lt;&gt;"",CONCATENATE(",",W233),"")&amp;IF(Q233&lt;&gt;"",CONCATENATE("}",""),"")&amp;IF(OR(K233="true",K233="false",K233&lt;&gt;""), CONCATENATE(", veteran=", K233), ""),"")</f>
        <v>, veteran=false</v>
      </c>
      <c r="AA233" s="7" t="str">
        <f>IF(A233&lt;&gt;"",IF(I233="Trial",", isTrial=true",IF(I233="Arena",", isArena=true", IF(I233="Monster",", isMonster=true",""))) &amp; IF(L233="true", CONCATENATE(", multiTrialSet=true"), ""),"")</f>
        <v/>
      </c>
      <c r="AB233" s="7" t="str">
        <f t="shared" si="10"/>
        <v xml:space="preserve"> --Queen's Elegance / Eleganz der Königin</v>
      </c>
      <c r="AC233" s="7" t="str">
        <f t="shared" si="11"/>
        <v/>
      </c>
    </row>
    <row r="234" spans="1:29" x14ac:dyDescent="0.25">
      <c r="A234" s="17">
        <v>142</v>
      </c>
      <c r="B234" t="s">
        <v>1747</v>
      </c>
      <c r="C234" t="s">
        <v>1749</v>
      </c>
      <c r="D234" t="s">
        <v>1748</v>
      </c>
      <c r="I234" t="str">
        <f t="array" ref="I234">IF(VALUE(P234)&gt;0,"Crafted",IF(OR(EXACT(A234,'LibSets constants'!$G$2:$G$99)),"Monster",IF(OR(EXACT(A234,'LibSets constants'!$I$2:$I$99)),"Trial",IF(OR(EXACT(A234,'LibSets constants'!$K$2:$K$99)),"Arena",IF(OR(EXACT(A234,'LibSets constants'!$M$2:$M$99)),"Overland","")))))</f>
        <v/>
      </c>
      <c r="K234" t="s">
        <v>102</v>
      </c>
      <c r="L234" t="s">
        <v>102</v>
      </c>
      <c r="M234">
        <v>-1</v>
      </c>
      <c r="N234">
        <v>-1</v>
      </c>
      <c r="O234">
        <v>-1</v>
      </c>
      <c r="P234">
        <v>0</v>
      </c>
      <c r="Q234" s="3" t="str">
        <f>IF(R234&lt;&gt;"",VLOOKUP(R234,'ESO zone constants'!$E$3:$J$1002,6,FALSE),"")</f>
        <v/>
      </c>
      <c r="S234" s="3">
        <v>0</v>
      </c>
      <c r="T234" t="str">
        <f>VLOOKUP(S234,'LibSets constants'!$A$2:$B$16,2,FALSE)</f>
        <v>Included in base game</v>
      </c>
      <c r="U234" s="3" t="str">
        <f>IF(V234&lt;&gt;"",VLOOKUP(V234,'ESO zone constants'!$E$3:$J$1002,6,FALSE),"")</f>
        <v/>
      </c>
      <c r="W234" s="3" t="str">
        <f>IF(X234&lt;&gt;"",VLOOKUP(X234,'ESO zone constants'!$E$3:$J$1002,6,FALSE),"")</f>
        <v/>
      </c>
      <c r="Y234" s="7" t="str">
        <f t="shared" si="9"/>
        <v>[142] = {wayshrines={-1,-1,-1,}, dlcId=0</v>
      </c>
      <c r="Z234" s="7" t="str">
        <f>IF(A234&lt;&gt;"",IF(Q234&lt;&gt;"",CONCATENATE(", zoneIds={",Q234),"")&amp;IF(U234&lt;&gt;"",CONCATENATE(",",U234),"")&amp;IF(W234&lt;&gt;"",CONCATENATE(",",W234),"")&amp;IF(Q234&lt;&gt;"",CONCATENATE("}",""),"")&amp;IF(OR(K234="true",K234="false",K234&lt;&gt;""), CONCATENATE(", veteran=", K234), ""),"")</f>
        <v>, veteran=false</v>
      </c>
      <c r="AA234" s="7" t="str">
        <f>IF(A234&lt;&gt;"",IF(I234="Trial",", isTrial=true",IF(I234="Arena",", isArena=true", IF(I234="Monster",", isMonster=true",""))) &amp; IF(L234="true", CONCATENATE(", multiTrialSet=true"), ""),"")</f>
        <v/>
      </c>
      <c r="AB234" s="7" t="str">
        <f t="shared" si="10"/>
        <v xml:space="preserve"> --Quick Serpent / Flinke Schlange</v>
      </c>
      <c r="AC234" s="7" t="str">
        <f t="shared" si="11"/>
        <v/>
      </c>
    </row>
    <row r="235" spans="1:29" x14ac:dyDescent="0.25">
      <c r="A235" s="17">
        <v>412</v>
      </c>
      <c r="B235" t="s">
        <v>2386</v>
      </c>
      <c r="C235" t="s">
        <v>2388</v>
      </c>
      <c r="D235" t="s">
        <v>2387</v>
      </c>
      <c r="I235" t="s">
        <v>2478</v>
      </c>
      <c r="K235" t="s">
        <v>102</v>
      </c>
      <c r="L235" t="s">
        <v>102</v>
      </c>
      <c r="M235">
        <v>-1</v>
      </c>
      <c r="N235">
        <v>-1</v>
      </c>
      <c r="O235">
        <v>-1</v>
      </c>
      <c r="P235">
        <v>0</v>
      </c>
      <c r="Q235" s="3">
        <f>IF(R235&lt;&gt;"",VLOOKUP(R235,'ESO zone constants'!$E$3:$J$1002,6,FALSE),"")</f>
        <v>1082</v>
      </c>
      <c r="R235" s="3" t="s">
        <v>805</v>
      </c>
      <c r="S235" s="3">
        <v>0</v>
      </c>
      <c r="T235" t="str">
        <f>VLOOKUP(S235,'LibSets constants'!$A$2:$B$16,2,FALSE)</f>
        <v>Included in base game</v>
      </c>
      <c r="U235" s="3" t="str">
        <f>IF(V235&lt;&gt;"",VLOOKUP(V235,'ESO zone constants'!$E$3:$J$1002,6,FALSE),"")</f>
        <v/>
      </c>
      <c r="W235" s="3" t="str">
        <f>IF(X235&lt;&gt;"",VLOOKUP(X235,'ESO zone constants'!$E$3:$J$1002,6,FALSE),"")</f>
        <v/>
      </c>
      <c r="Y235" s="7" t="str">
        <f t="shared" si="9"/>
        <v>[412] = {wayshrines={-1,-1,-1,}, dlcId=0</v>
      </c>
      <c r="Z235" s="7" t="str">
        <f>IF(A235&lt;&gt;"",IF(Q235&lt;&gt;"",CONCATENATE(", zoneIds={",Q235),"")&amp;IF(U235&lt;&gt;"",CONCATENATE(",",U235),"")&amp;IF(W235&lt;&gt;"",CONCATENATE(",",W235),"")&amp;IF(Q235&lt;&gt;"",CONCATENATE("}",""),"")&amp;IF(OR(K235="true",K235="false",K235&lt;&gt;""), CONCATENATE(", veteran=", K235), ""),"")</f>
        <v>, zoneIds={1082}, veteran=false</v>
      </c>
      <c r="AA235" s="7" t="str">
        <f>IF(A235&lt;&gt;"",IF(I235="Trial",", isTrial=true",IF(I235="Arena",", isArena=true", IF(I235="Monster",", isMonster=true",""))) &amp; IF(L235="true", CONCATENATE(", multiTrialSet=true"), ""),"")</f>
        <v>, isArena=true</v>
      </c>
      <c r="AB235" s="7" t="str">
        <f t="shared" si="10"/>
        <v xml:space="preserve"> --Radial Uppercut / Rundum-Aufwärtsschnitt</v>
      </c>
      <c r="AC235" s="7" t="str">
        <f t="shared" si="11"/>
        <v/>
      </c>
    </row>
    <row r="236" spans="1:29" x14ac:dyDescent="0.25">
      <c r="A236" s="17">
        <v>370</v>
      </c>
      <c r="B236" t="s">
        <v>2284</v>
      </c>
      <c r="C236" t="s">
        <v>2286</v>
      </c>
      <c r="D236" t="s">
        <v>2285</v>
      </c>
      <c r="I236" t="str">
        <f t="array" ref="I236">IF(VALUE(P236)&gt;0,"Crafted",IF(OR(EXACT(A236,'LibSets constants'!$G$2:$G$99)),"Monster",IF(OR(EXACT(A236,'LibSets constants'!$I$2:$I$99)),"Trial",IF(OR(EXACT(A236,'LibSets constants'!$K$2:$K$99)),"Arena",IF(OR(EXACT(A236,'LibSets constants'!$M$2:$M$99)),"Overland","")))))</f>
        <v/>
      </c>
      <c r="K236" t="s">
        <v>102</v>
      </c>
      <c r="L236" t="s">
        <v>102</v>
      </c>
      <c r="M236">
        <v>-1</v>
      </c>
      <c r="N236">
        <v>-1</v>
      </c>
      <c r="O236">
        <v>-1</v>
      </c>
      <c r="P236">
        <v>0</v>
      </c>
      <c r="Q236" s="3" t="str">
        <f>IF(R236&lt;&gt;"",VLOOKUP(R236,'ESO zone constants'!$E$3:$J$1002,6,FALSE),"")</f>
        <v/>
      </c>
      <c r="S236" s="3">
        <v>0</v>
      </c>
      <c r="T236" t="str">
        <f>VLOOKUP(S236,'LibSets constants'!$A$2:$B$16,2,FALSE)</f>
        <v>Included in base game</v>
      </c>
      <c r="U236" s="3" t="str">
        <f>IF(V236&lt;&gt;"",VLOOKUP(V236,'ESO zone constants'!$E$3:$J$1002,6,FALSE),"")</f>
        <v/>
      </c>
      <c r="W236" s="3" t="str">
        <f>IF(X236&lt;&gt;"",VLOOKUP(X236,'ESO zone constants'!$E$3:$J$1002,6,FALSE),"")</f>
        <v/>
      </c>
      <c r="Y236" s="7" t="str">
        <f t="shared" si="9"/>
        <v>[370] = {wayshrines={-1,-1,-1,}, dlcId=0</v>
      </c>
      <c r="Z236" s="7" t="str">
        <f>IF(A236&lt;&gt;"",IF(Q236&lt;&gt;"",CONCATENATE(", zoneIds={",Q236),"")&amp;IF(U236&lt;&gt;"",CONCATENATE(",",U236),"")&amp;IF(W236&lt;&gt;"",CONCATENATE(",",W236),"")&amp;IF(Q236&lt;&gt;"",CONCATENATE("}",""),"")&amp;IF(OR(K236="true",K236="false",K236&lt;&gt;""), CONCATENATE(", veteran=", K236), ""),"")</f>
        <v>, veteran=false</v>
      </c>
      <c r="AA236" s="7" t="str">
        <f>IF(A236&lt;&gt;"",IF(I236="Trial",", isTrial=true",IF(I236="Arena",", isArena=true", IF(I236="Monster",", isMonster=true",""))) &amp; IF(L236="true", CONCATENATE(", multiTrialSet=true"), ""),"")</f>
        <v/>
      </c>
      <c r="AB236" s="7" t="str">
        <f t="shared" si="10"/>
        <v xml:space="preserve"> --Rampaging Slash / Tobender Schnitt</v>
      </c>
      <c r="AC236" s="7" t="str">
        <f t="shared" si="11"/>
        <v/>
      </c>
    </row>
    <row r="237" spans="1:29" x14ac:dyDescent="0.25">
      <c r="A237" s="17">
        <v>69</v>
      </c>
      <c r="B237" t="s">
        <v>1532</v>
      </c>
      <c r="C237" t="s">
        <v>1534</v>
      </c>
      <c r="D237" t="s">
        <v>1533</v>
      </c>
      <c r="I237" t="str">
        <f t="array" ref="I237">IF(VALUE(P237)&gt;0,"Crafted",IF(OR(EXACT(A237,'LibSets constants'!$G$2:$G$99)),"Monster",IF(OR(EXACT(A237,'LibSets constants'!$I$2:$I$99)),"Trial",IF(OR(EXACT(A237,'LibSets constants'!$K$2:$K$99)),"Arena",IF(OR(EXACT(A237,'LibSets constants'!$M$2:$M$99)),"Overland","")))))</f>
        <v>Overland</v>
      </c>
      <c r="K237" t="s">
        <v>102</v>
      </c>
      <c r="L237" t="s">
        <v>102</v>
      </c>
      <c r="M237">
        <v>-1</v>
      </c>
      <c r="N237">
        <v>-1</v>
      </c>
      <c r="O237">
        <v>-1</v>
      </c>
      <c r="P237">
        <v>0</v>
      </c>
      <c r="Q237" s="3" t="str">
        <f>IF(R237&lt;&gt;"",VLOOKUP(R237,'ESO zone constants'!$E$3:$J$1002,6,FALSE),"")</f>
        <v/>
      </c>
      <c r="S237" s="3">
        <v>0</v>
      </c>
      <c r="T237" t="str">
        <f>VLOOKUP(S237,'LibSets constants'!$A$2:$B$16,2,FALSE)</f>
        <v>Included in base game</v>
      </c>
      <c r="U237" s="3" t="str">
        <f>IF(V237&lt;&gt;"",VLOOKUP(V237,'ESO zone constants'!$E$3:$J$1002,6,FALSE),"")</f>
        <v/>
      </c>
      <c r="W237" s="3" t="str">
        <f>IF(X237&lt;&gt;"",VLOOKUP(X237,'ESO zone constants'!$E$3:$J$1002,6,FALSE),"")</f>
        <v/>
      </c>
      <c r="Y237" s="7" t="str">
        <f t="shared" si="9"/>
        <v>[69] = {wayshrines={-1,-1,-1,}, dlcId=0</v>
      </c>
      <c r="Z237" s="7" t="str">
        <f>IF(A237&lt;&gt;"",IF(Q237&lt;&gt;"",CONCATENATE(", zoneIds={",Q237),"")&amp;IF(U237&lt;&gt;"",CONCATENATE(",",U237),"")&amp;IF(W237&lt;&gt;"",CONCATENATE(",",W237),"")&amp;IF(Q237&lt;&gt;"",CONCATENATE("}",""),"")&amp;IF(OR(K237="true",K237="false",K237&lt;&gt;""), CONCATENATE(", veteran=", K237), ""),"")</f>
        <v>, veteran=false</v>
      </c>
      <c r="AA237" s="7" t="str">
        <f>IF(A237&lt;&gt;"",IF(I237="Trial",", isTrial=true",IF(I237="Arena",", isArena=true", IF(I237="Monster",", isMonster=true",""))) &amp; IF(L237="true", CONCATENATE(", multiTrialSet=true"), ""),"")</f>
        <v/>
      </c>
      <c r="AB237" s="7" t="str">
        <f t="shared" si="10"/>
        <v xml:space="preserve"> --Ranger's Gait / Laufstil des Waldläufers</v>
      </c>
      <c r="AC237" s="7" t="str">
        <f t="shared" si="11"/>
        <v/>
      </c>
    </row>
    <row r="238" spans="1:29" x14ac:dyDescent="0.25">
      <c r="A238" s="17">
        <v>311</v>
      </c>
      <c r="B238" t="s">
        <v>2124</v>
      </c>
      <c r="C238" t="s">
        <v>2126</v>
      </c>
      <c r="D238" t="s">
        <v>2125</v>
      </c>
      <c r="I238" t="str">
        <f t="array" ref="I238">IF(VALUE(P238)&gt;0,"Crafted",IF(OR(EXACT(A238,'LibSets constants'!$G$2:$G$99)),"Monster",IF(OR(EXACT(A238,'LibSets constants'!$I$2:$I$99)),"Trial",IF(OR(EXACT(A238,'LibSets constants'!$K$2:$K$99)),"Arena",IF(OR(EXACT(A238,'LibSets constants'!$M$2:$M$99)),"Overland","")))))</f>
        <v/>
      </c>
      <c r="K238" t="s">
        <v>102</v>
      </c>
      <c r="L238" t="s">
        <v>102</v>
      </c>
      <c r="M238">
        <v>-1</v>
      </c>
      <c r="N238">
        <v>-1</v>
      </c>
      <c r="O238">
        <v>-1</v>
      </c>
      <c r="P238">
        <v>0</v>
      </c>
      <c r="Q238" s="3" t="str">
        <f>IF(R238&lt;&gt;"",VLOOKUP(R238,'ESO zone constants'!$E$3:$J$1002,6,FALSE),"")</f>
        <v/>
      </c>
      <c r="S238" s="3">
        <v>0</v>
      </c>
      <c r="T238" t="str">
        <f>VLOOKUP(S238,'LibSets constants'!$A$2:$B$16,2,FALSE)</f>
        <v>Included in base game</v>
      </c>
      <c r="U238" s="3" t="str">
        <f>IF(V238&lt;&gt;"",VLOOKUP(V238,'ESO zone constants'!$E$3:$J$1002,6,FALSE),"")</f>
        <v/>
      </c>
      <c r="W238" s="3" t="str">
        <f>IF(X238&lt;&gt;"",VLOOKUP(X238,'ESO zone constants'!$E$3:$J$1002,6,FALSE),"")</f>
        <v/>
      </c>
      <c r="Y238" s="7" t="str">
        <f t="shared" si="9"/>
        <v>[311] = {wayshrines={-1,-1,-1,}, dlcId=0</v>
      </c>
      <c r="Z238" s="7" t="str">
        <f>IF(A238&lt;&gt;"",IF(Q238&lt;&gt;"",CONCATENATE(", zoneIds={",Q238),"")&amp;IF(U238&lt;&gt;"",CONCATENATE(",",U238),"")&amp;IF(W238&lt;&gt;"",CONCATENATE(",",W238),"")&amp;IF(Q238&lt;&gt;"",CONCATENATE("}",""),"")&amp;IF(OR(K238="true",K238="false",K238&lt;&gt;""), CONCATENATE(", veteran=", K238), ""),"")</f>
        <v>, veteran=false</v>
      </c>
      <c r="AA238" s="7" t="str">
        <f>IF(A238&lt;&gt;"",IF(I238="Trial",", isTrial=true",IF(I238="Arena",", isArena=true", IF(I238="Monster",", isMonster=true",""))) &amp; IF(L238="true", CONCATENATE(", multiTrialSet=true"), ""),"")</f>
        <v/>
      </c>
      <c r="AB238" s="7" t="str">
        <f t="shared" si="10"/>
        <v xml:space="preserve"> --Rattlecage / Klapperkäfig</v>
      </c>
      <c r="AC238" s="7" t="str">
        <f t="shared" si="11"/>
        <v/>
      </c>
    </row>
    <row r="239" spans="1:29" x14ac:dyDescent="0.25">
      <c r="A239" s="17">
        <v>108</v>
      </c>
      <c r="B239" t="s">
        <v>1648</v>
      </c>
      <c r="C239" t="s">
        <v>1650</v>
      </c>
      <c r="D239" t="s">
        <v>1649</v>
      </c>
      <c r="I239" t="str">
        <f t="array" ref="I239">IF(VALUE(P239)&gt;0,"Crafted",IF(OR(EXACT(A239,'LibSets constants'!$G$2:$G$99)),"Monster",IF(OR(EXACT(A239,'LibSets constants'!$I$2:$I$99)),"Trial",IF(OR(EXACT(A239,'LibSets constants'!$K$2:$K$99)),"Arena",IF(OR(EXACT(A239,'LibSets constants'!$M$2:$M$99)),"Overland","")))))</f>
        <v>Overland</v>
      </c>
      <c r="K239" t="s">
        <v>102</v>
      </c>
      <c r="L239" t="s">
        <v>102</v>
      </c>
      <c r="M239">
        <v>-1</v>
      </c>
      <c r="N239">
        <v>-1</v>
      </c>
      <c r="O239">
        <v>-1</v>
      </c>
      <c r="P239">
        <v>0</v>
      </c>
      <c r="Q239" s="3" t="str">
        <f>IF(R239&lt;&gt;"",VLOOKUP(R239,'ESO zone constants'!$E$3:$J$1002,6,FALSE),"")</f>
        <v/>
      </c>
      <c r="S239" s="3">
        <v>0</v>
      </c>
      <c r="T239" t="str">
        <f>VLOOKUP(S239,'LibSets constants'!$A$2:$B$16,2,FALSE)</f>
        <v>Included in base game</v>
      </c>
      <c r="U239" s="3" t="str">
        <f>IF(V239&lt;&gt;"",VLOOKUP(V239,'ESO zone constants'!$E$3:$J$1002,6,FALSE),"")</f>
        <v/>
      </c>
      <c r="W239" s="3" t="str">
        <f>IF(X239&lt;&gt;"",VLOOKUP(X239,'ESO zone constants'!$E$3:$J$1002,6,FALSE),"")</f>
        <v/>
      </c>
      <c r="Y239" s="7" t="str">
        <f t="shared" si="9"/>
        <v>[108] = {wayshrines={-1,-1,-1,}, dlcId=0</v>
      </c>
      <c r="Z239" s="7" t="str">
        <f>IF(A239&lt;&gt;"",IF(Q239&lt;&gt;"",CONCATENATE(", zoneIds={",Q239),"")&amp;IF(U239&lt;&gt;"",CONCATENATE(",",U239),"")&amp;IF(W239&lt;&gt;"",CONCATENATE(",",W239),"")&amp;IF(Q239&lt;&gt;"",CONCATENATE("}",""),"")&amp;IF(OR(K239="true",K239="false",K239&lt;&gt;""), CONCATENATE(", veteran=", K239), ""),"")</f>
        <v>, veteran=false</v>
      </c>
      <c r="AA239" s="7" t="str">
        <f>IF(A239&lt;&gt;"",IF(I239="Trial",", isTrial=true",IF(I239="Arena",", isArena=true", IF(I239="Monster",", isMonster=true",""))) &amp; IF(L239="true", CONCATENATE(", multiTrialSet=true"), ""),"")</f>
        <v/>
      </c>
      <c r="AB239" s="7" t="str">
        <f t="shared" si="10"/>
        <v xml:space="preserve"> --Ravager / Verwüster</v>
      </c>
      <c r="AC239" s="7" t="str">
        <f t="shared" si="11"/>
        <v/>
      </c>
    </row>
    <row r="240" spans="1:29" x14ac:dyDescent="0.25">
      <c r="A240" s="17">
        <v>201</v>
      </c>
      <c r="B240" t="s">
        <v>1873</v>
      </c>
      <c r="C240" t="s">
        <v>1875</v>
      </c>
      <c r="D240" t="s">
        <v>1874</v>
      </c>
      <c r="I240" t="str">
        <f t="array" ref="I240">IF(VALUE(P240)&gt;0,"Crafted",IF(OR(EXACT(A240,'LibSets constants'!$G$2:$G$99)),"Monster",IF(OR(EXACT(A240,'LibSets constants'!$I$2:$I$99)),"Trial",IF(OR(EXACT(A240,'LibSets constants'!$K$2:$K$99)),"Arena",IF(OR(EXACT(A240,'LibSets constants'!$M$2:$M$99)),"Overland","")))))</f>
        <v>Overland</v>
      </c>
      <c r="K240" t="s">
        <v>102</v>
      </c>
      <c r="L240" t="s">
        <v>102</v>
      </c>
      <c r="M240">
        <v>-1</v>
      </c>
      <c r="N240">
        <v>-1</v>
      </c>
      <c r="O240">
        <v>-1</v>
      </c>
      <c r="P240">
        <v>0</v>
      </c>
      <c r="Q240" s="3">
        <f>IF(R240&lt;&gt;"",VLOOKUP(R240,'ESO zone constants'!$E$3:$J$1002,6,FALSE),"")</f>
        <v>1055</v>
      </c>
      <c r="R240" s="3" t="s">
        <v>41</v>
      </c>
      <c r="S240" s="3">
        <v>0</v>
      </c>
      <c r="T240" t="str">
        <f>VLOOKUP(S240,'LibSets constants'!$A$2:$B$16,2,FALSE)</f>
        <v>Included in base game</v>
      </c>
      <c r="U240" s="3" t="str">
        <f>IF(V240&lt;&gt;"",VLOOKUP(V240,'ESO zone constants'!$E$3:$J$1002,6,FALSE),"")</f>
        <v/>
      </c>
      <c r="W240" s="3" t="str">
        <f>IF(X240&lt;&gt;"",VLOOKUP(X240,'ESO zone constants'!$E$3:$J$1002,6,FALSE),"")</f>
        <v/>
      </c>
      <c r="Y240" s="7" t="str">
        <f t="shared" si="9"/>
        <v>[201] = {wayshrines={-1,-1,-1,}, dlcId=0</v>
      </c>
      <c r="Z240" s="7" t="str">
        <f>IF(A240&lt;&gt;"",IF(Q240&lt;&gt;"",CONCATENATE(", zoneIds={",Q240),"")&amp;IF(U240&lt;&gt;"",CONCATENATE(",",U240),"")&amp;IF(W240&lt;&gt;"",CONCATENATE(",",W240),"")&amp;IF(Q240&lt;&gt;"",CONCATENATE("}",""),"")&amp;IF(OR(K240="true",K240="false",K240&lt;&gt;""), CONCATENATE(", veteran=", K240), ""),"")</f>
        <v>, zoneIds={1055}, veteran=false</v>
      </c>
      <c r="AA240" s="7" t="str">
        <f>IF(A240&lt;&gt;"",IF(I240="Trial",", isTrial=true",IF(I240="Arena",", isArena=true", IF(I240="Monster",", isMonster=true",""))) &amp; IF(L240="true", CONCATENATE(", multiTrialSet=true"), ""),"")</f>
        <v/>
      </c>
      <c r="AB240" s="7" t="str">
        <f t="shared" si="10"/>
        <v xml:space="preserve"> --Reactive Armor / Reaktive Rüstung</v>
      </c>
      <c r="AC240" s="7" t="str">
        <f t="shared" si="11"/>
        <v/>
      </c>
    </row>
    <row r="241" spans="1:29" x14ac:dyDescent="0.25">
      <c r="A241" s="6">
        <v>177</v>
      </c>
      <c r="B241" t="s">
        <v>1816</v>
      </c>
      <c r="C241" t="s">
        <v>1818</v>
      </c>
      <c r="D241" t="s">
        <v>1817</v>
      </c>
      <c r="I241" t="str">
        <f t="array" ref="I241">IF(VALUE(P241)&gt;0,"Crafted",IF(OR(EXACT(A241,'LibSets constants'!$G$2:$G$99)),"Monster",IF(OR(EXACT(A241,'LibSets constants'!$I$2:$I$99)),"Trial",IF(OR(EXACT(A241,'LibSets constants'!$K$2:$K$99)),"Arena",IF(OR(EXACT(A241,'LibSets constants'!$M$2:$M$99)),"Overland","")))))</f>
        <v>Crafted</v>
      </c>
      <c r="K241" t="s">
        <v>102</v>
      </c>
      <c r="L241" t="s">
        <v>102</v>
      </c>
      <c r="M241">
        <v>199</v>
      </c>
      <c r="N241">
        <v>201</v>
      </c>
      <c r="O241">
        <v>203</v>
      </c>
      <c r="P241">
        <v>5</v>
      </c>
      <c r="Q241" s="3" t="str">
        <f>IF(R241&lt;&gt;"",VLOOKUP(R241,'ESO zone constants'!$E$3:$J$1002,6,FALSE),"")</f>
        <v/>
      </c>
      <c r="S241" s="3">
        <v>2</v>
      </c>
      <c r="T241" t="str">
        <f>VLOOKUP(S241,'LibSets constants'!$A$2:$B$16,2,FALSE)</f>
        <v>Orsinium</v>
      </c>
      <c r="U241" s="3" t="str">
        <f>IF(V241&lt;&gt;"",VLOOKUP(V241,'ESO zone constants'!$E$3:$J$1002,6,FALSE),"")</f>
        <v/>
      </c>
      <c r="W241" s="3" t="str">
        <f>IF(X241&lt;&gt;"",VLOOKUP(X241,'ESO zone constants'!$E$3:$J$1002,6,FALSE),"")</f>
        <v/>
      </c>
      <c r="Y241" s="7" t="str">
        <f t="shared" si="9"/>
        <v>[177] = {wayshrines={199,201,203,}, traitsNeeded=5, dlcId=2</v>
      </c>
      <c r="Z241" s="7" t="str">
        <f>IF(A241&lt;&gt;"",IF(Q241&lt;&gt;"",CONCATENATE(", zoneIds={",Q241),"")&amp;IF(U241&lt;&gt;"",CONCATENATE(",",U241),"")&amp;IF(W241&lt;&gt;"",CONCATENATE(",",W241),"")&amp;IF(Q241&lt;&gt;"",CONCATENATE("}",""),"")&amp;IF(OR(K241="true",K241="false",K241&lt;&gt;""), CONCATENATE(", veteran=", K241), ""),"")</f>
        <v>, veteran=false</v>
      </c>
      <c r="AA241" s="7" t="str">
        <f>IF(A241&lt;&gt;"",IF(I241="Trial",", isTrial=true",IF(I241="Arena",", isArena=true", IF(I241="Monster",", isMonster=true",""))) &amp; IF(L241="true", CONCATENATE(", multiTrialSet=true"), ""),"")</f>
        <v/>
      </c>
      <c r="AB241" s="7" t="str">
        <f t="shared" si="10"/>
        <v xml:space="preserve"> --Redistributor / Umverteilung</v>
      </c>
      <c r="AC241" s="7" t="str">
        <f t="shared" si="11"/>
        <v>[177] = true,        --Redistributor / Umverteilung</v>
      </c>
    </row>
    <row r="242" spans="1:29" x14ac:dyDescent="0.25">
      <c r="A242" s="17">
        <v>117</v>
      </c>
      <c r="B242" t="s">
        <v>1672</v>
      </c>
      <c r="C242" t="s">
        <v>1674</v>
      </c>
      <c r="D242" t="s">
        <v>1673</v>
      </c>
      <c r="I242" t="str">
        <f t="array" ref="I242">IF(VALUE(P242)&gt;0,"Crafted",IF(OR(EXACT(A242,'LibSets constants'!$G$2:$G$99)),"Monster",IF(OR(EXACT(A242,'LibSets constants'!$I$2:$I$99)),"Trial",IF(OR(EXACT(A242,'LibSets constants'!$K$2:$K$99)),"Arena",IF(OR(EXACT(A242,'LibSets constants'!$M$2:$M$99)),"Overland","")))))</f>
        <v/>
      </c>
      <c r="K242" t="s">
        <v>102</v>
      </c>
      <c r="L242" t="s">
        <v>102</v>
      </c>
      <c r="M242">
        <v>-1</v>
      </c>
      <c r="N242">
        <v>-1</v>
      </c>
      <c r="O242">
        <v>-1</v>
      </c>
      <c r="P242">
        <v>0</v>
      </c>
      <c r="Q242" s="3" t="str">
        <f>IF(R242&lt;&gt;"",VLOOKUP(R242,'ESO zone constants'!$E$3:$J$1002,6,FALSE),"")</f>
        <v/>
      </c>
      <c r="S242" s="3">
        <v>0</v>
      </c>
      <c r="T242" t="str">
        <f>VLOOKUP(S242,'LibSets constants'!$A$2:$B$16,2,FALSE)</f>
        <v>Included in base game</v>
      </c>
      <c r="U242" s="3" t="str">
        <f>IF(V242&lt;&gt;"",VLOOKUP(V242,'ESO zone constants'!$E$3:$J$1002,6,FALSE),"")</f>
        <v/>
      </c>
      <c r="W242" s="3" t="str">
        <f>IF(X242&lt;&gt;"",VLOOKUP(X242,'ESO zone constants'!$E$3:$J$1002,6,FALSE),"")</f>
        <v/>
      </c>
      <c r="Y242" s="7" t="str">
        <f t="shared" si="9"/>
        <v>[117] = {wayshrines={-1,-1,-1,}, dlcId=0</v>
      </c>
      <c r="Z242" s="7" t="str">
        <f>IF(A242&lt;&gt;"",IF(Q242&lt;&gt;"",CONCATENATE(", zoneIds={",Q242),"")&amp;IF(U242&lt;&gt;"",CONCATENATE(",",U242),"")&amp;IF(W242&lt;&gt;"",CONCATENATE(",",W242),"")&amp;IF(Q242&lt;&gt;"",CONCATENATE("}",""),"")&amp;IF(OR(K242="true",K242="false",K242&lt;&gt;""), CONCATENATE(", veteran=", K242), ""),"")</f>
        <v>, veteran=false</v>
      </c>
      <c r="AA242" s="7" t="str">
        <f>IF(A242&lt;&gt;"",IF(I242="Trial",", isTrial=true",IF(I242="Arena",", isArena=true", IF(I242="Monster",", isMonster=true",""))) &amp; IF(L242="true", CONCATENATE(", multiTrialSet=true"), ""),"")</f>
        <v/>
      </c>
      <c r="AB242" s="7" t="str">
        <f t="shared" si="10"/>
        <v xml:space="preserve"> --Relics of the Physician / Relikte des Mediziners Ansur</v>
      </c>
      <c r="AC242" s="7" t="str">
        <f t="shared" si="11"/>
        <v/>
      </c>
    </row>
    <row r="243" spans="1:29" s="21" customFormat="1" x14ac:dyDescent="0.25">
      <c r="A243" s="17">
        <v>119</v>
      </c>
      <c r="B243" t="s">
        <v>1678</v>
      </c>
      <c r="C243" t="s">
        <v>1680</v>
      </c>
      <c r="D243" t="s">
        <v>1679</v>
      </c>
      <c r="E243"/>
      <c r="F243"/>
      <c r="G243"/>
      <c r="H243"/>
      <c r="I243" t="str">
        <f t="array" ref="I243">IF(VALUE(P243)&gt;0,"Crafted",IF(OR(EXACT(A243,'LibSets constants'!$G$2:$G$99)),"Monster",IF(OR(EXACT(A243,'LibSets constants'!$I$2:$I$99)),"Trial",IF(OR(EXACT(A243,'LibSets constants'!$K$2:$K$99)),"Arena",IF(OR(EXACT(A243,'LibSets constants'!$M$2:$M$99)),"Overland","")))))</f>
        <v/>
      </c>
      <c r="J243"/>
      <c r="K243" t="s">
        <v>102</v>
      </c>
      <c r="L243" t="s">
        <v>102</v>
      </c>
      <c r="M243">
        <v>-1</v>
      </c>
      <c r="N243">
        <v>-1</v>
      </c>
      <c r="O243">
        <v>-1</v>
      </c>
      <c r="P243">
        <v>0</v>
      </c>
      <c r="Q243" s="3" t="str">
        <f>IF(R243&lt;&gt;"",VLOOKUP(R243,'ESO zone constants'!$E$3:$J$1002,6,FALSE),"")</f>
        <v/>
      </c>
      <c r="R243" s="3"/>
      <c r="S243" s="3">
        <v>0</v>
      </c>
      <c r="T243" t="str">
        <f>VLOOKUP(S243,'LibSets constants'!$A$2:$B$16,2,FALSE)</f>
        <v>Included in base game</v>
      </c>
      <c r="U243" s="3" t="str">
        <f>IF(V243&lt;&gt;"",VLOOKUP(V243,'ESO zone constants'!$E$3:$J$1002,6,FALSE),"")</f>
        <v/>
      </c>
      <c r="V243" s="3"/>
      <c r="W243" s="3" t="str">
        <f>IF(X243&lt;&gt;"",VLOOKUP(X243,'ESO zone constants'!$E$3:$J$1002,6,FALSE),"")</f>
        <v/>
      </c>
      <c r="X243" s="3"/>
      <c r="Y243" s="7" t="str">
        <f t="shared" si="9"/>
        <v>[119] = {wayshrines={-1,-1,-1,}, dlcId=0</v>
      </c>
      <c r="Z243" s="7" t="str">
        <f>IF(A243&lt;&gt;"",IF(Q243&lt;&gt;"",CONCATENATE(", zoneIds={",Q243),"")&amp;IF(U243&lt;&gt;"",CONCATENATE(",",U243),"")&amp;IF(W243&lt;&gt;"",CONCATENATE(",",W243),"")&amp;IF(Q243&lt;&gt;"",CONCATENATE("}",""),"")&amp;IF(OR(K243="true",K243="false",K243&lt;&gt;""), CONCATENATE(", veteran=", K243), ""),"")</f>
        <v>, veteran=false</v>
      </c>
      <c r="AA243" s="7" t="str">
        <f>IF(A243&lt;&gt;"",IF(I243="Trial",", isTrial=true",IF(I243="Arena",", isArena=true", IF(I243="Monster",", isMonster=true",""))) &amp; IF(L243="true", CONCATENATE(", multiTrialSet=true"), ""),"")</f>
        <v/>
      </c>
      <c r="AB243" s="7" t="str">
        <f t="shared" si="10"/>
        <v xml:space="preserve"> --Relics of the Rebellion / Relikte der Rebellion</v>
      </c>
      <c r="AC243" s="7" t="str">
        <f t="shared" si="11"/>
        <v/>
      </c>
    </row>
    <row r="244" spans="1:29" x14ac:dyDescent="0.25">
      <c r="A244" s="17">
        <v>232</v>
      </c>
      <c r="B244" t="s">
        <v>1940</v>
      </c>
      <c r="C244" t="s">
        <v>1942</v>
      </c>
      <c r="D244" t="s">
        <v>1941</v>
      </c>
      <c r="I244" t="str">
        <f t="array" ref="I244">IF(VALUE(P244)&gt;0,"Crafted",IF(OR(EXACT(A244,'LibSets constants'!$G$2:$G$99)),"Monster",IF(OR(EXACT(A244,'LibSets constants'!$I$2:$I$99)),"Trial",IF(OR(EXACT(A244,'LibSets constants'!$K$2:$K$99)),"Arena",IF(OR(EXACT(A244,'LibSets constants'!$M$2:$M$99)),"Overland","")))))</f>
        <v/>
      </c>
      <c r="K244" t="s">
        <v>102</v>
      </c>
      <c r="L244" t="s">
        <v>102</v>
      </c>
      <c r="M244">
        <v>-1</v>
      </c>
      <c r="N244">
        <v>-1</v>
      </c>
      <c r="O244">
        <v>-1</v>
      </c>
      <c r="P244">
        <v>0</v>
      </c>
      <c r="Q244" s="3" t="str">
        <f>IF(R244&lt;&gt;"",VLOOKUP(R244,'ESO zone constants'!$E$3:$J$1002,6,FALSE),"")</f>
        <v/>
      </c>
      <c r="S244" s="3">
        <v>0</v>
      </c>
      <c r="T244" t="str">
        <f>VLOOKUP(S244,'LibSets constants'!$A$2:$B$16,2,FALSE)</f>
        <v>Included in base game</v>
      </c>
      <c r="U244" s="3" t="str">
        <f>IF(V244&lt;&gt;"",VLOOKUP(V244,'ESO zone constants'!$E$3:$J$1002,6,FALSE),"")</f>
        <v/>
      </c>
      <c r="W244" s="3" t="str">
        <f>IF(X244&lt;&gt;"",VLOOKUP(X244,'ESO zone constants'!$E$3:$J$1002,6,FALSE),"")</f>
        <v/>
      </c>
      <c r="Y244" s="7" t="str">
        <f t="shared" si="9"/>
        <v>[232] = {wayshrines={-1,-1,-1,}, dlcId=0</v>
      </c>
      <c r="Z244" s="7" t="str">
        <f>IF(A244&lt;&gt;"",IF(Q244&lt;&gt;"",CONCATENATE(", zoneIds={",Q244),"")&amp;IF(U244&lt;&gt;"",CONCATENATE(",",U244),"")&amp;IF(W244&lt;&gt;"",CONCATENATE(",",W244),"")&amp;IF(Q244&lt;&gt;"",CONCATENATE("}",""),"")&amp;IF(OR(K244="true",K244="false",K244&lt;&gt;""), CONCATENATE(", veteran=", K244), ""),"")</f>
        <v>, veteran=false</v>
      </c>
      <c r="AA244" s="7" t="str">
        <f>IF(A244&lt;&gt;"",IF(I244="Trial",", isTrial=true",IF(I244="Arena",", isArena=true", IF(I244="Monster",", isMonster=true",""))) &amp; IF(L244="true", CONCATENATE(", multiTrialSet=true"), ""),"")</f>
        <v/>
      </c>
      <c r="AB244" s="7" t="str">
        <f t="shared" si="10"/>
        <v xml:space="preserve"> --Roar of Alkosh / Brüllen von Alkosh</v>
      </c>
      <c r="AC244" s="7" t="str">
        <f t="shared" si="11"/>
        <v/>
      </c>
    </row>
    <row r="245" spans="1:29" x14ac:dyDescent="0.25">
      <c r="A245" s="17">
        <v>76</v>
      </c>
      <c r="B245" t="s">
        <v>1553</v>
      </c>
      <c r="C245" t="s">
        <v>1555</v>
      </c>
      <c r="D245" t="s">
        <v>1554</v>
      </c>
      <c r="I245" t="str">
        <f t="array" ref="I245">IF(VALUE(P245)&gt;0,"Crafted",IF(OR(EXACT(A245,'LibSets constants'!$G$2:$G$99)),"Monster",IF(OR(EXACT(A245,'LibSets constants'!$I$2:$I$99)),"Trial",IF(OR(EXACT(A245,'LibSets constants'!$K$2:$K$99)),"Arena",IF(OR(EXACT(A245,'LibSets constants'!$M$2:$M$99)),"Overland","")))))</f>
        <v>Overland</v>
      </c>
      <c r="K245" t="s">
        <v>102</v>
      </c>
      <c r="L245" t="s">
        <v>102</v>
      </c>
      <c r="M245">
        <v>-1</v>
      </c>
      <c r="N245">
        <v>-1</v>
      </c>
      <c r="O245">
        <v>-1</v>
      </c>
      <c r="P245">
        <v>0</v>
      </c>
      <c r="Q245" s="3" t="str">
        <f>IF(R245&lt;&gt;"",VLOOKUP(R245,'ESO zone constants'!$E$3:$J$1002,6,FALSE),"")</f>
        <v/>
      </c>
      <c r="S245" s="3">
        <v>0</v>
      </c>
      <c r="T245" t="str">
        <f>VLOOKUP(S245,'LibSets constants'!$A$2:$B$16,2,FALSE)</f>
        <v>Included in base game</v>
      </c>
      <c r="U245" s="3" t="str">
        <f>IF(V245&lt;&gt;"",VLOOKUP(V245,'ESO zone constants'!$E$3:$J$1002,6,FALSE),"")</f>
        <v/>
      </c>
      <c r="W245" s="3" t="str">
        <f>IF(X245&lt;&gt;"",VLOOKUP(X245,'ESO zone constants'!$E$3:$J$1002,6,FALSE),"")</f>
        <v/>
      </c>
      <c r="Y245" s="7" t="str">
        <f t="shared" si="9"/>
        <v>[76] = {wayshrines={-1,-1,-1,}, dlcId=0</v>
      </c>
      <c r="Z245" s="7" t="str">
        <f>IF(A245&lt;&gt;"",IF(Q245&lt;&gt;"",CONCATENATE(", zoneIds={",Q245),"")&amp;IF(U245&lt;&gt;"",CONCATENATE(",",U245),"")&amp;IF(W245&lt;&gt;"",CONCATENATE(",",W245),"")&amp;IF(Q245&lt;&gt;"",CONCATENATE("}",""),"")&amp;IF(OR(K245="true",K245="false",K245&lt;&gt;""), CONCATENATE(", veteran=", K245), ""),"")</f>
        <v>, veteran=false</v>
      </c>
      <c r="AA245" s="7" t="str">
        <f>IF(A245&lt;&gt;"",IF(I245="Trial",", isTrial=true",IF(I245="Arena",", isArena=true", IF(I245="Monster",", isMonster=true",""))) &amp; IF(L245="true", CONCATENATE(", multiTrialSet=true"), ""),"")</f>
        <v/>
      </c>
      <c r="AB245" s="7" t="str">
        <f t="shared" si="10"/>
        <v xml:space="preserve"> --Robes of Alteration Mastery / Roben der Veränderungsbeherrschung</v>
      </c>
      <c r="AC245" s="7" t="str">
        <f t="shared" si="11"/>
        <v/>
      </c>
    </row>
    <row r="246" spans="1:29" x14ac:dyDescent="0.25">
      <c r="A246" s="17">
        <v>88</v>
      </c>
      <c r="B246" t="s">
        <v>1589</v>
      </c>
      <c r="C246" t="s">
        <v>1591</v>
      </c>
      <c r="D246" t="s">
        <v>1590</v>
      </c>
      <c r="I246" t="s">
        <v>2478</v>
      </c>
      <c r="K246" t="s">
        <v>102</v>
      </c>
      <c r="L246" t="s">
        <v>102</v>
      </c>
      <c r="M246">
        <v>-1</v>
      </c>
      <c r="N246">
        <v>-1</v>
      </c>
      <c r="O246">
        <v>-1</v>
      </c>
      <c r="P246">
        <v>0</v>
      </c>
      <c r="Q246" s="3">
        <f>IF(R246&lt;&gt;"",VLOOKUP(R246,'ESO zone constants'!$E$3:$J$1002,6,FALSE),"")</f>
        <v>635</v>
      </c>
      <c r="R246" s="3" t="s">
        <v>490</v>
      </c>
      <c r="S246" s="3">
        <v>0</v>
      </c>
      <c r="T246" t="str">
        <f>VLOOKUP(S246,'LibSets constants'!$A$2:$B$16,2,FALSE)</f>
        <v>Included in base game</v>
      </c>
      <c r="U246" s="3" t="str">
        <f>IF(V246&lt;&gt;"",VLOOKUP(V246,'ESO zone constants'!$E$3:$J$1002,6,FALSE),"")</f>
        <v/>
      </c>
      <c r="W246" s="3" t="str">
        <f>IF(X246&lt;&gt;"",VLOOKUP(X246,'ESO zone constants'!$E$3:$J$1002,6,FALSE),"")</f>
        <v/>
      </c>
      <c r="Y246" s="7" t="str">
        <f t="shared" si="9"/>
        <v>[88] = {wayshrines={-1,-1,-1,}, dlcId=0</v>
      </c>
      <c r="Z246" s="7" t="str">
        <f>IF(A246&lt;&gt;"",IF(Q246&lt;&gt;"",CONCATENATE(", zoneIds={",Q246),"")&amp;IF(U246&lt;&gt;"",CONCATENATE(",",U246),"")&amp;IF(W246&lt;&gt;"",CONCATENATE(",",W246),"")&amp;IF(Q246&lt;&gt;"",CONCATENATE("}",""),"")&amp;IF(OR(K246="true",K246="false",K246&lt;&gt;""), CONCATENATE(", veteran=", K246), ""),"")</f>
        <v>, zoneIds={635}, veteran=false</v>
      </c>
      <c r="AA246" s="7" t="str">
        <f>IF(A246&lt;&gt;"",IF(I246="Trial",", isTrial=true",IF(I246="Arena",", isArena=true", IF(I246="Monster",", isMonster=true",""))) &amp; IF(L246="true", CONCATENATE(", multiTrialSet=true"), ""),"")</f>
        <v>, isArena=true</v>
      </c>
      <c r="AB246" s="7" t="str">
        <f t="shared" si="10"/>
        <v xml:space="preserve"> --Robes of Destruction Mastery / Roben der Zerstörungsbeherrschung</v>
      </c>
      <c r="AC246" s="7" t="str">
        <f t="shared" si="11"/>
        <v/>
      </c>
    </row>
    <row r="247" spans="1:29" x14ac:dyDescent="0.25">
      <c r="A247" s="17">
        <v>66</v>
      </c>
      <c r="B247" t="s">
        <v>1523</v>
      </c>
      <c r="C247" t="s">
        <v>1525</v>
      </c>
      <c r="D247" t="s">
        <v>1524</v>
      </c>
      <c r="I247" t="str">
        <f t="array" ref="I247">IF(VALUE(P247)&gt;0,"Crafted",IF(OR(EXACT(A247,'LibSets constants'!$G$2:$G$99)),"Monster",IF(OR(EXACT(A247,'LibSets constants'!$I$2:$I$99)),"Trial",IF(OR(EXACT(A247,'LibSets constants'!$K$2:$K$99)),"Arena",IF(OR(EXACT(A247,'LibSets constants'!$M$2:$M$99)),"Overland","")))))</f>
        <v>Overland</v>
      </c>
      <c r="K247" t="s">
        <v>102</v>
      </c>
      <c r="L247" t="s">
        <v>102</v>
      </c>
      <c r="M247">
        <v>-1</v>
      </c>
      <c r="N247">
        <v>-1</v>
      </c>
      <c r="O247">
        <v>-1</v>
      </c>
      <c r="P247">
        <v>0</v>
      </c>
      <c r="Q247" s="3" t="str">
        <f>IF(R247&lt;&gt;"",VLOOKUP(R247,'ESO zone constants'!$E$3:$J$1002,6,FALSE),"")</f>
        <v/>
      </c>
      <c r="S247" s="3">
        <v>0</v>
      </c>
      <c r="T247" t="str">
        <f>VLOOKUP(S247,'LibSets constants'!$A$2:$B$16,2,FALSE)</f>
        <v>Included in base game</v>
      </c>
      <c r="U247" s="3" t="str">
        <f>IF(V247&lt;&gt;"",VLOOKUP(V247,'ESO zone constants'!$E$3:$J$1002,6,FALSE),"")</f>
        <v/>
      </c>
      <c r="W247" s="3" t="str">
        <f>IF(X247&lt;&gt;"",VLOOKUP(X247,'ESO zone constants'!$E$3:$J$1002,6,FALSE),"")</f>
        <v/>
      </c>
      <c r="Y247" s="7" t="str">
        <f t="shared" si="9"/>
        <v>[66] = {wayshrines={-1,-1,-1,}, dlcId=0</v>
      </c>
      <c r="Z247" s="7" t="str">
        <f>IF(A247&lt;&gt;"",IF(Q247&lt;&gt;"",CONCATENATE(", zoneIds={",Q247),"")&amp;IF(U247&lt;&gt;"",CONCATENATE(",",U247),"")&amp;IF(W247&lt;&gt;"",CONCATENATE(",",W247),"")&amp;IF(Q247&lt;&gt;"",CONCATENATE("}",""),"")&amp;IF(OR(K247="true",K247="false",K247&lt;&gt;""), CONCATENATE(", veteran=", K247), ""),"")</f>
        <v>, veteran=false</v>
      </c>
      <c r="AA247" s="7" t="str">
        <f>IF(A247&lt;&gt;"",IF(I247="Trial",", isTrial=true",IF(I247="Arena",", isArena=true", IF(I247="Monster",", isMonster=true",""))) &amp; IF(L247="true", CONCATENATE(", multiTrialSet=true"), ""),"")</f>
        <v/>
      </c>
      <c r="AB247" s="7" t="str">
        <f t="shared" si="10"/>
        <v xml:space="preserve"> --Robes of the Hist / Roben des Hist</v>
      </c>
      <c r="AC247" s="7" t="str">
        <f t="shared" si="11"/>
        <v/>
      </c>
    </row>
    <row r="248" spans="1:29" x14ac:dyDescent="0.25">
      <c r="A248" s="17">
        <v>47</v>
      </c>
      <c r="B248" t="s">
        <v>1466</v>
      </c>
      <c r="C248" t="s">
        <v>1468</v>
      </c>
      <c r="D248" t="s">
        <v>1467</v>
      </c>
      <c r="I248" t="str">
        <f t="array" ref="I248">IF(VALUE(P248)&gt;0,"Crafted",IF(OR(EXACT(A248,'LibSets constants'!$G$2:$G$99)),"Monster",IF(OR(EXACT(A248,'LibSets constants'!$I$2:$I$99)),"Trial",IF(OR(EXACT(A248,'LibSets constants'!$K$2:$K$99)),"Arena",IF(OR(EXACT(A248,'LibSets constants'!$M$2:$M$99)),"Overland","")))))</f>
        <v>Overland</v>
      </c>
      <c r="K248" t="s">
        <v>102</v>
      </c>
      <c r="L248" t="s">
        <v>102</v>
      </c>
      <c r="M248">
        <v>-1</v>
      </c>
      <c r="N248">
        <v>-1</v>
      </c>
      <c r="O248">
        <v>-1</v>
      </c>
      <c r="P248">
        <v>0</v>
      </c>
      <c r="Q248" s="3" t="str">
        <f>IF(R248&lt;&gt;"",VLOOKUP(R248,'ESO zone constants'!$E$3:$J$1002,6,FALSE),"")</f>
        <v/>
      </c>
      <c r="S248" s="3">
        <v>0</v>
      </c>
      <c r="T248" t="str">
        <f>VLOOKUP(S248,'LibSets constants'!$A$2:$B$16,2,FALSE)</f>
        <v>Included in base game</v>
      </c>
      <c r="U248" s="3" t="str">
        <f>IF(V248&lt;&gt;"",VLOOKUP(V248,'ESO zone constants'!$E$3:$J$1002,6,FALSE),"")</f>
        <v/>
      </c>
      <c r="W248" s="3" t="str">
        <f>IF(X248&lt;&gt;"",VLOOKUP(X248,'ESO zone constants'!$E$3:$J$1002,6,FALSE),"")</f>
        <v/>
      </c>
      <c r="Y248" s="7" t="str">
        <f t="shared" si="9"/>
        <v>[47] = {wayshrines={-1,-1,-1,}, dlcId=0</v>
      </c>
      <c r="Z248" s="7" t="str">
        <f>IF(A248&lt;&gt;"",IF(Q248&lt;&gt;"",CONCATENATE(", zoneIds={",Q248),"")&amp;IF(U248&lt;&gt;"",CONCATENATE(",",U248),"")&amp;IF(W248&lt;&gt;"",CONCATENATE(",",W248),"")&amp;IF(Q248&lt;&gt;"",CONCATENATE("}",""),"")&amp;IF(OR(K248="true",K248="false",K248&lt;&gt;""), CONCATENATE(", veteran=", K248), ""),"")</f>
        <v>, veteran=false</v>
      </c>
      <c r="AA248" s="7" t="str">
        <f>IF(A248&lt;&gt;"",IF(I248="Trial",", isTrial=true",IF(I248="Arena",", isArena=true", IF(I248="Monster",", isMonster=true",""))) &amp; IF(L248="true", CONCATENATE(", multiTrialSet=true"), ""),"")</f>
        <v/>
      </c>
      <c r="AB248" s="7" t="str">
        <f t="shared" si="10"/>
        <v xml:space="preserve"> --Robes of the Withered Hand / Roben der Verdorrten Hand</v>
      </c>
      <c r="AC248" s="7" t="str">
        <f t="shared" si="11"/>
        <v/>
      </c>
    </row>
    <row r="249" spans="1:29" x14ac:dyDescent="0.25">
      <c r="A249" s="17">
        <v>235</v>
      </c>
      <c r="B249" t="s">
        <v>1946</v>
      </c>
      <c r="C249" t="s">
        <v>1948</v>
      </c>
      <c r="D249" t="s">
        <v>1947</v>
      </c>
      <c r="I249" t="str">
        <f t="array" ref="I249">IF(VALUE(P249)&gt;0,"Crafted",IF(OR(EXACT(A249,'LibSets constants'!$G$2:$G$99)),"Monster",IF(OR(EXACT(A249,'LibSets constants'!$I$2:$I$99)),"Trial",IF(OR(EXACT(A249,'LibSets constants'!$K$2:$K$99)),"Arena",IF(OR(EXACT(A249,'LibSets constants'!$M$2:$M$99)),"Overland","")))))</f>
        <v>Overland</v>
      </c>
      <c r="K249" t="s">
        <v>102</v>
      </c>
      <c r="L249" t="s">
        <v>102</v>
      </c>
      <c r="M249">
        <v>-1</v>
      </c>
      <c r="N249">
        <v>-1</v>
      </c>
      <c r="O249">
        <v>-1</v>
      </c>
      <c r="P249">
        <v>0</v>
      </c>
      <c r="Q249" s="3" t="str">
        <f>IF(R249&lt;&gt;"",VLOOKUP(R249,'ESO zone constants'!$E$3:$J$1002,6,FALSE),"")</f>
        <v/>
      </c>
      <c r="S249" s="3">
        <v>0</v>
      </c>
      <c r="T249" t="str">
        <f>VLOOKUP(S249,'LibSets constants'!$A$2:$B$16,2,FALSE)</f>
        <v>Included in base game</v>
      </c>
      <c r="U249" s="3" t="str">
        <f>IF(V249&lt;&gt;"",VLOOKUP(V249,'ESO zone constants'!$E$3:$J$1002,6,FALSE),"")</f>
        <v/>
      </c>
      <c r="W249" s="3" t="str">
        <f>IF(X249&lt;&gt;"",VLOOKUP(X249,'ESO zone constants'!$E$3:$J$1002,6,FALSE),"")</f>
        <v/>
      </c>
      <c r="Y249" s="7" t="str">
        <f t="shared" si="9"/>
        <v>[235] = {wayshrines={-1,-1,-1,}, dlcId=0</v>
      </c>
      <c r="Z249" s="7" t="str">
        <f>IF(A249&lt;&gt;"",IF(Q249&lt;&gt;"",CONCATENATE(", zoneIds={",Q249),"")&amp;IF(U249&lt;&gt;"",CONCATENATE(",",U249),"")&amp;IF(W249&lt;&gt;"",CONCATENATE(",",W249),"")&amp;IF(Q249&lt;&gt;"",CONCATENATE("}",""),"")&amp;IF(OR(K249="true",K249="false",K249&lt;&gt;""), CONCATENATE(", veteran=", K249), ""),"")</f>
        <v>, veteran=false</v>
      </c>
      <c r="AA249" s="7" t="str">
        <f>IF(A249&lt;&gt;"",IF(I249="Trial",", isTrial=true",IF(I249="Arena",", isArena=true", IF(I249="Monster",", isMonster=true",""))) &amp; IF(L249="true", CONCATENATE(", multiTrialSet=true"), ""),"")</f>
        <v/>
      </c>
      <c r="AB249" s="7" t="str">
        <f t="shared" si="10"/>
        <v xml:space="preserve"> --Robes of Transmutation / Roben der Transmutation</v>
      </c>
      <c r="AC249" s="7" t="str">
        <f t="shared" si="11"/>
        <v/>
      </c>
    </row>
    <row r="250" spans="1:29" x14ac:dyDescent="0.25">
      <c r="A250" s="17">
        <v>99</v>
      </c>
      <c r="B250" t="s">
        <v>1622</v>
      </c>
      <c r="C250" t="s">
        <v>1624</v>
      </c>
      <c r="D250" t="s">
        <v>1623</v>
      </c>
      <c r="I250" t="str">
        <f t="array" ref="I250">IF(VALUE(P250)&gt;0,"Crafted",IF(OR(EXACT(A250,'LibSets constants'!$G$2:$G$99)),"Monster",IF(OR(EXACT(A250,'LibSets constants'!$I$2:$I$99)),"Trial",IF(OR(EXACT(A250,'LibSets constants'!$K$2:$K$99)),"Arena",IF(OR(EXACT(A250,'LibSets constants'!$M$2:$M$99)),"Overland","")))))</f>
        <v>Overland</v>
      </c>
      <c r="K250" t="s">
        <v>102</v>
      </c>
      <c r="L250" t="s">
        <v>102</v>
      </c>
      <c r="M250">
        <v>-1</v>
      </c>
      <c r="N250">
        <v>-1</v>
      </c>
      <c r="O250">
        <v>-1</v>
      </c>
      <c r="P250">
        <v>0</v>
      </c>
      <c r="Q250" s="3" t="str">
        <f>IF(R250&lt;&gt;"",VLOOKUP(R250,'ESO zone constants'!$E$3:$J$1002,6,FALSE),"")</f>
        <v/>
      </c>
      <c r="S250" s="3">
        <v>0</v>
      </c>
      <c r="T250" t="str">
        <f>VLOOKUP(S250,'LibSets constants'!$A$2:$B$16,2,FALSE)</f>
        <v>Included in base game</v>
      </c>
      <c r="U250" s="3" t="str">
        <f>IF(V250&lt;&gt;"",VLOOKUP(V250,'ESO zone constants'!$E$3:$J$1002,6,FALSE),"")</f>
        <v/>
      </c>
      <c r="W250" s="3" t="str">
        <f>IF(X250&lt;&gt;"",VLOOKUP(X250,'ESO zone constants'!$E$3:$J$1002,6,FALSE),"")</f>
        <v/>
      </c>
      <c r="Y250" s="7" t="str">
        <f t="shared" si="9"/>
        <v>[99] = {wayshrines={-1,-1,-1,}, dlcId=0</v>
      </c>
      <c r="Z250" s="7" t="str">
        <f>IF(A250&lt;&gt;"",IF(Q250&lt;&gt;"",CONCATENATE(", zoneIds={",Q250),"")&amp;IF(U250&lt;&gt;"",CONCATENATE(",",U250),"")&amp;IF(W250&lt;&gt;"",CONCATENATE(",",W250),"")&amp;IF(Q250&lt;&gt;"",CONCATENATE("}",""),"")&amp;IF(OR(K250="true",K250="false",K250&lt;&gt;""), CONCATENATE(", veteran=", K250), ""),"")</f>
        <v>, veteran=false</v>
      </c>
      <c r="AA250" s="7" t="str">
        <f>IF(A250&lt;&gt;"",IF(I250="Trial",", isTrial=true",IF(I250="Arena",", isArena=true", IF(I250="Monster",", isMonster=true",""))) &amp; IF(L250="true", CONCATENATE(", multiTrialSet=true"), ""),"")</f>
        <v/>
      </c>
      <c r="AB250" s="7" t="str">
        <f t="shared" si="10"/>
        <v xml:space="preserve"> --Salvation / Erlösung</v>
      </c>
      <c r="AC250" s="7" t="str">
        <f t="shared" si="11"/>
        <v/>
      </c>
    </row>
    <row r="251" spans="1:29" x14ac:dyDescent="0.25">
      <c r="A251" s="17">
        <v>110</v>
      </c>
      <c r="B251" t="s">
        <v>1654</v>
      </c>
      <c r="C251" t="s">
        <v>1656</v>
      </c>
      <c r="D251" t="s">
        <v>1655</v>
      </c>
      <c r="I251" t="str">
        <f t="array" ref="I251">IF(VALUE(P251)&gt;0,"Crafted",IF(OR(EXACT(A251,'LibSets constants'!$G$2:$G$99)),"Monster",IF(OR(EXACT(A251,'LibSets constants'!$I$2:$I$99)),"Trial",IF(OR(EXACT(A251,'LibSets constants'!$K$2:$K$99)),"Arena",IF(OR(EXACT(A251,'LibSets constants'!$M$2:$M$99)),"Overland","")))))</f>
        <v/>
      </c>
      <c r="K251" t="s">
        <v>102</v>
      </c>
      <c r="L251" t="s">
        <v>102</v>
      </c>
      <c r="M251">
        <v>-1</v>
      </c>
      <c r="N251">
        <v>-1</v>
      </c>
      <c r="O251">
        <v>-1</v>
      </c>
      <c r="P251">
        <v>0</v>
      </c>
      <c r="Q251" s="3" t="str">
        <f>IF(R251&lt;&gt;"",VLOOKUP(R251,'ESO zone constants'!$E$3:$J$1002,6,FALSE),"")</f>
        <v/>
      </c>
      <c r="S251" s="3">
        <v>0</v>
      </c>
      <c r="T251" t="str">
        <f>VLOOKUP(S251,'LibSets constants'!$A$2:$B$16,2,FALSE)</f>
        <v>Included in base game</v>
      </c>
      <c r="U251" s="3" t="str">
        <f>IF(V251&lt;&gt;"",VLOOKUP(V251,'ESO zone constants'!$E$3:$J$1002,6,FALSE),"")</f>
        <v/>
      </c>
      <c r="W251" s="3" t="str">
        <f>IF(X251&lt;&gt;"",VLOOKUP(X251,'ESO zone constants'!$E$3:$J$1002,6,FALSE),"")</f>
        <v/>
      </c>
      <c r="Y251" s="7" t="str">
        <f t="shared" si="9"/>
        <v>[110] = {wayshrines={-1,-1,-1,}, dlcId=0</v>
      </c>
      <c r="Z251" s="7" t="str">
        <f>IF(A251&lt;&gt;"",IF(Q251&lt;&gt;"",CONCATENATE(", zoneIds={",Q251),"")&amp;IF(U251&lt;&gt;"",CONCATENATE(",",U251),"")&amp;IF(W251&lt;&gt;"",CONCATENATE(",",W251),"")&amp;IF(Q251&lt;&gt;"",CONCATENATE("}",""),"")&amp;IF(OR(K251="true",K251="false",K251&lt;&gt;""), CONCATENATE(", veteran=", K251), ""),"")</f>
        <v>, veteran=false</v>
      </c>
      <c r="AA251" s="7" t="str">
        <f>IF(A251&lt;&gt;"",IF(I251="Trial",", isTrial=true",IF(I251="Arena",", isArena=true", IF(I251="Monster",", isMonster=true",""))) &amp; IF(L251="true", CONCATENATE(", multiTrialSet=true"), ""),"")</f>
        <v/>
      </c>
      <c r="AB251" s="7" t="str">
        <f t="shared" si="10"/>
        <v xml:space="preserve"> --Sanctuary / Heiligtum</v>
      </c>
      <c r="AC251" s="7" t="str">
        <f t="shared" si="11"/>
        <v/>
      </c>
    </row>
    <row r="252" spans="1:29" x14ac:dyDescent="0.25">
      <c r="A252" s="17">
        <v>403</v>
      </c>
      <c r="B252" t="s">
        <v>2359</v>
      </c>
      <c r="C252" t="s">
        <v>2361</v>
      </c>
      <c r="D252" t="s">
        <v>2360</v>
      </c>
      <c r="I252" t="str">
        <f t="array" ref="I252">IF(VALUE(P252)&gt;0,"Crafted",IF(OR(EXACT(A252,'LibSets constants'!$G$2:$G$99)),"Monster",IF(OR(EXACT(A252,'LibSets constants'!$I$2:$I$99)),"Trial",IF(OR(EXACT(A252,'LibSets constants'!$K$2:$K$99)),"Arena",IF(OR(EXACT(A252,'LibSets constants'!$M$2:$M$99)),"Overland","")))))</f>
        <v/>
      </c>
      <c r="K252" t="s">
        <v>102</v>
      </c>
      <c r="L252" t="s">
        <v>102</v>
      </c>
      <c r="M252">
        <v>-1</v>
      </c>
      <c r="N252">
        <v>-1</v>
      </c>
      <c r="O252">
        <v>-1</v>
      </c>
      <c r="P252">
        <v>0</v>
      </c>
      <c r="Q252" s="3" t="str">
        <f>IF(R252&lt;&gt;"",VLOOKUP(R252,'ESO zone constants'!$E$3:$J$1002,6,FALSE),"")</f>
        <v/>
      </c>
      <c r="S252" s="3">
        <v>0</v>
      </c>
      <c r="T252" t="str">
        <f>VLOOKUP(S252,'LibSets constants'!$A$2:$B$16,2,FALSE)</f>
        <v>Included in base game</v>
      </c>
      <c r="U252" s="3" t="str">
        <f>IF(V252&lt;&gt;"",VLOOKUP(V252,'ESO zone constants'!$E$3:$J$1002,6,FALSE),"")</f>
        <v/>
      </c>
      <c r="W252" s="3" t="str">
        <f>IF(X252&lt;&gt;"",VLOOKUP(X252,'ESO zone constants'!$E$3:$J$1002,6,FALSE),"")</f>
        <v/>
      </c>
      <c r="Y252" s="7" t="str">
        <f t="shared" si="9"/>
        <v>[403] = {wayshrines={-1,-1,-1,}, dlcId=0</v>
      </c>
      <c r="Z252" s="7" t="str">
        <f>IF(A252&lt;&gt;"",IF(Q252&lt;&gt;"",CONCATENATE(", zoneIds={",Q252),"")&amp;IF(U252&lt;&gt;"",CONCATENATE(",",U252),"")&amp;IF(W252&lt;&gt;"",CONCATENATE(",",W252),"")&amp;IF(Q252&lt;&gt;"",CONCATENATE("}",""),"")&amp;IF(OR(K252="true",K252="false",K252&lt;&gt;""), CONCATENATE(", veteran=", K252), ""),"")</f>
        <v>, veteran=false</v>
      </c>
      <c r="AA252" s="7" t="str">
        <f>IF(A252&lt;&gt;"",IF(I252="Trial",", isTrial=true",IF(I252="Arena",", isArena=true", IF(I252="Monster",", isMonster=true",""))) &amp; IF(L252="true", CONCATENATE(", multiTrialSet=true"), ""),"")</f>
        <v/>
      </c>
      <c r="AB252" s="7" t="str">
        <f t="shared" si="10"/>
        <v xml:space="preserve"> --Savage Werewolf / Wilder Werwolf</v>
      </c>
      <c r="AC252" s="7" t="str">
        <f t="shared" si="11"/>
        <v/>
      </c>
    </row>
    <row r="253" spans="1:29" x14ac:dyDescent="0.25">
      <c r="A253" s="17">
        <v>190</v>
      </c>
      <c r="B253" t="s">
        <v>1846</v>
      </c>
      <c r="C253" t="s">
        <v>1848</v>
      </c>
      <c r="D253" t="s">
        <v>1847</v>
      </c>
      <c r="I253" t="str">
        <f t="array" ref="I253">IF(VALUE(P253)&gt;0,"Crafted",IF(OR(EXACT(A253,'LibSets constants'!$G$2:$G$99)),"Monster",IF(OR(EXACT(A253,'LibSets constants'!$I$2:$I$99)),"Trial",IF(OR(EXACT(A253,'LibSets constants'!$K$2:$K$99)),"Arena",IF(OR(EXACT(A253,'LibSets constants'!$M$2:$M$99)),"Overland","")))))</f>
        <v/>
      </c>
      <c r="K253" t="s">
        <v>102</v>
      </c>
      <c r="L253" t="s">
        <v>102</v>
      </c>
      <c r="M253">
        <v>-1</v>
      </c>
      <c r="N253">
        <v>-1</v>
      </c>
      <c r="O253">
        <v>-1</v>
      </c>
      <c r="P253">
        <v>0</v>
      </c>
      <c r="Q253" s="3">
        <f>IF(R253&lt;&gt;"",VLOOKUP(R253,'ESO zone constants'!$E$3:$J$1002,6,FALSE),"")</f>
        <v>22</v>
      </c>
      <c r="R253" s="3" t="s">
        <v>68</v>
      </c>
      <c r="S253" s="3">
        <v>0</v>
      </c>
      <c r="T253" t="str">
        <f>VLOOKUP(S253,'LibSets constants'!$A$2:$B$16,2,FALSE)</f>
        <v>Included in base game</v>
      </c>
      <c r="U253" s="3" t="str">
        <f>IF(V253&lt;&gt;"",VLOOKUP(V253,'ESO zone constants'!$E$3:$J$1002,6,FALSE),"")</f>
        <v/>
      </c>
      <c r="W253" s="3" t="str">
        <f>IF(X253&lt;&gt;"",VLOOKUP(X253,'ESO zone constants'!$E$3:$J$1002,6,FALSE),"")</f>
        <v/>
      </c>
      <c r="Y253" s="7" t="str">
        <f t="shared" si="9"/>
        <v>[190] = {wayshrines={-1,-1,-1,}, dlcId=0</v>
      </c>
      <c r="Z253" s="7" t="str">
        <f>IF(A253&lt;&gt;"",IF(Q253&lt;&gt;"",CONCATENATE(", zoneIds={",Q253),"")&amp;IF(U253&lt;&gt;"",CONCATENATE(",",U253),"")&amp;IF(W253&lt;&gt;"",CONCATENATE(",",W253),"")&amp;IF(Q253&lt;&gt;"",CONCATENATE("}",""),"")&amp;IF(OR(K253="true",K253="false",K253&lt;&gt;""), CONCATENATE(", veteran=", K253), ""),"")</f>
        <v>, zoneIds={22}, veteran=false</v>
      </c>
      <c r="AA253" s="7" t="str">
        <f>IF(A253&lt;&gt;"",IF(I253="Trial",", isTrial=true",IF(I253="Arena",", isArena=true", IF(I253="Monster",", isMonster=true",""))) &amp; IF(L253="true", CONCATENATE(", multiTrialSet=true"), ""),"")</f>
        <v/>
      </c>
      <c r="AB253" s="7" t="str">
        <f t="shared" si="10"/>
        <v xml:space="preserve"> --Scathing Mage / Verletzender Magier</v>
      </c>
      <c r="AC253" s="7" t="str">
        <f t="shared" si="11"/>
        <v/>
      </c>
    </row>
    <row r="254" spans="1:29" x14ac:dyDescent="0.25">
      <c r="A254" s="17">
        <v>434</v>
      </c>
      <c r="B254" t="s">
        <v>2451</v>
      </c>
      <c r="C254" t="s">
        <v>2453</v>
      </c>
      <c r="D254" t="s">
        <v>2452</v>
      </c>
      <c r="I254" t="str">
        <f t="array" ref="I254">IF(VALUE(P254)&gt;0,"Crafted",IF(OR(EXACT(A254,'LibSets constants'!$G$2:$G$99)),"Monster",IF(OR(EXACT(A254,'LibSets constants'!$I$2:$I$99)),"Trial",IF(OR(EXACT(A254,'LibSets constants'!$K$2:$K$99)),"Arena",IF(OR(EXACT(A254,'LibSets constants'!$M$2:$M$99)),"Overland","")))))</f>
        <v/>
      </c>
      <c r="K254" t="s">
        <v>102</v>
      </c>
      <c r="L254" t="s">
        <v>102</v>
      </c>
      <c r="M254">
        <v>-1</v>
      </c>
      <c r="N254">
        <v>-1</v>
      </c>
      <c r="O254">
        <v>-1</v>
      </c>
      <c r="P254">
        <v>0</v>
      </c>
      <c r="Q254" s="3" t="str">
        <f>IF(R254&lt;&gt;"",VLOOKUP(R254,'ESO zone constants'!$E$3:$J$1002,6,FALSE),"")</f>
        <v/>
      </c>
      <c r="S254" s="3">
        <v>0</v>
      </c>
      <c r="T254" t="str">
        <f>VLOOKUP(S254,'LibSets constants'!$A$2:$B$16,2,FALSE)</f>
        <v>Included in base game</v>
      </c>
      <c r="U254" s="3" t="str">
        <f>IF(V254&lt;&gt;"",VLOOKUP(V254,'ESO zone constants'!$E$3:$J$1002,6,FALSE),"")</f>
        <v/>
      </c>
      <c r="W254" s="3" t="str">
        <f>IF(X254&lt;&gt;"",VLOOKUP(X254,'ESO zone constants'!$E$3:$J$1002,6,FALSE),"")</f>
        <v/>
      </c>
      <c r="Y254" s="7" t="str">
        <f t="shared" si="9"/>
        <v>[434] = {wayshrines={-1,-1,-1,}, dlcId=0</v>
      </c>
      <c r="Z254" s="7" t="str">
        <f>IF(A254&lt;&gt;"",IF(Q254&lt;&gt;"",CONCATENATE(", zoneIds={",Q254),"")&amp;IF(U254&lt;&gt;"",CONCATENATE(",",U254),"")&amp;IF(W254&lt;&gt;"",CONCATENATE(",",W254),"")&amp;IF(Q254&lt;&gt;"",CONCATENATE("}",""),"")&amp;IF(OR(K254="true",K254="false",K254&lt;&gt;""), CONCATENATE(", veteran=", K254), ""),"")</f>
        <v>, veteran=false</v>
      </c>
      <c r="AA254" s="7" t="str">
        <f>IF(A254&lt;&gt;"",IF(I254="Trial",", isTrial=true",IF(I254="Arena",", isArena=true", IF(I254="Monster",", isMonster=true",""))) &amp; IF(L254="true", CONCATENATE(", multiTrialSet=true"), ""),"")</f>
        <v/>
      </c>
      <c r="AB254" s="7" t="str">
        <f t="shared" si="10"/>
        <v xml:space="preserve"> --Scavenging Demise / Ausbeutender Niedergang</v>
      </c>
      <c r="AC254" s="7" t="str">
        <f t="shared" si="11"/>
        <v/>
      </c>
    </row>
    <row r="255" spans="1:29" x14ac:dyDescent="0.25">
      <c r="A255" s="17">
        <v>165</v>
      </c>
      <c r="B255" t="s">
        <v>1795</v>
      </c>
      <c r="C255" t="s">
        <v>18</v>
      </c>
      <c r="D255" t="s">
        <v>1796</v>
      </c>
      <c r="I255" t="str">
        <f t="array" ref="I255">IF(VALUE(P255)&gt;0,"Crafted",IF(OR(EXACT(A255,'LibSets constants'!$G$2:$G$99)),"Monster",IF(OR(EXACT(A255,'LibSets constants'!$I$2:$I$99)),"Trial",IF(OR(EXACT(A255,'LibSets constants'!$K$2:$K$99)),"Arena",IF(OR(EXACT(A255,'LibSets constants'!$M$2:$M$99)),"Overland","")))))</f>
        <v>Monster</v>
      </c>
      <c r="J255">
        <v>2</v>
      </c>
      <c r="K255" t="s">
        <v>2475</v>
      </c>
      <c r="L255" t="s">
        <v>102</v>
      </c>
      <c r="M255">
        <v>-1</v>
      </c>
      <c r="N255">
        <v>-1</v>
      </c>
      <c r="O255">
        <v>-1</v>
      </c>
      <c r="P255">
        <v>0</v>
      </c>
      <c r="Q255" s="3" t="str">
        <f>IF(R255&lt;&gt;"",VLOOKUP(R255,'ESO zone constants'!$E$3:$J$1002,6,FALSE),"")</f>
        <v/>
      </c>
      <c r="S255" s="3">
        <v>0</v>
      </c>
      <c r="T255" t="str">
        <f>VLOOKUP(S255,'LibSets constants'!$A$2:$B$16,2,FALSE)</f>
        <v>Included in base game</v>
      </c>
      <c r="U255" s="3" t="str">
        <f>IF(V255&lt;&gt;"",VLOOKUP(V255,'ESO zone constants'!$E$3:$J$1002,6,FALSE),"")</f>
        <v/>
      </c>
      <c r="W255" s="3" t="str">
        <f>IF(X255&lt;&gt;"",VLOOKUP(X255,'ESO zone constants'!$E$3:$J$1002,6,FALSE),"")</f>
        <v/>
      </c>
      <c r="Y255" s="7" t="str">
        <f t="shared" si="9"/>
        <v>[165] = {wayshrines={-1,-1,-1,}, dlcId=0</v>
      </c>
      <c r="Z255" s="7" t="str">
        <f>IF(A255&lt;&gt;"",IF(Q255&lt;&gt;"",CONCATENATE(", zoneIds={",Q255),"")&amp;IF(U255&lt;&gt;"",CONCATENATE(",",U255),"")&amp;IF(W255&lt;&gt;"",CONCATENATE(",",W255),"")&amp;IF(Q255&lt;&gt;"",CONCATENATE("}",""),"")&amp;IF(OR(K255="true",K255="false",K255&lt;&gt;""), CONCATENATE(", veteran=", K255), ""),"")</f>
        <v>, veteran={EQUIP_TYPE_HEAD=true, EQUIP_TYPE_SHOULDERS=false}</v>
      </c>
      <c r="AA255" s="7" t="str">
        <f>IF(A255&lt;&gt;"",IF(I255="Trial",", isTrial=true",IF(I255="Arena",", isArena=true", IF(I255="Monster",", isMonster=true",""))) &amp; IF(L255="true", CONCATENATE(", multiTrialSet=true"), ""),"")</f>
        <v>, isMonster=true</v>
      </c>
      <c r="AB255" s="7" t="str">
        <f t="shared" si="10"/>
        <v xml:space="preserve"> --Scourge Harvester / Geißelernter</v>
      </c>
      <c r="AC255" s="7" t="str">
        <f t="shared" si="11"/>
        <v/>
      </c>
    </row>
    <row r="256" spans="1:29" x14ac:dyDescent="0.25">
      <c r="A256" s="17">
        <v>279</v>
      </c>
      <c r="B256" t="s">
        <v>19</v>
      </c>
      <c r="C256" t="s">
        <v>19</v>
      </c>
      <c r="D256" t="s">
        <v>2037</v>
      </c>
      <c r="I256" t="str">
        <f t="array" ref="I256">IF(VALUE(P256)&gt;0,"Crafted",IF(OR(EXACT(A256,'LibSets constants'!$G$2:$G$99)),"Monster",IF(OR(EXACT(A256,'LibSets constants'!$I$2:$I$99)),"Trial",IF(OR(EXACT(A256,'LibSets constants'!$K$2:$K$99)),"Arena",IF(OR(EXACT(A256,'LibSets constants'!$M$2:$M$99)),"Overland","")))))</f>
        <v>Monster</v>
      </c>
      <c r="J256">
        <v>1</v>
      </c>
      <c r="K256" t="s">
        <v>2475</v>
      </c>
      <c r="L256" t="s">
        <v>102</v>
      </c>
      <c r="M256">
        <v>-1</v>
      </c>
      <c r="N256">
        <v>-1</v>
      </c>
      <c r="O256">
        <v>-1</v>
      </c>
      <c r="P256">
        <v>0</v>
      </c>
      <c r="Q256" s="3" t="str">
        <f>IF(R256&lt;&gt;"",VLOOKUP(R256,'ESO zone constants'!$E$3:$J$1002,6,FALSE),"")</f>
        <v/>
      </c>
      <c r="S256" s="3">
        <v>0</v>
      </c>
      <c r="T256" t="str">
        <f>VLOOKUP(S256,'LibSets constants'!$A$2:$B$16,2,FALSE)</f>
        <v>Included in base game</v>
      </c>
      <c r="U256" s="3" t="str">
        <f>IF(V256&lt;&gt;"",VLOOKUP(V256,'ESO zone constants'!$E$3:$J$1002,6,FALSE),"")</f>
        <v/>
      </c>
      <c r="W256" s="3" t="str">
        <f>IF(X256&lt;&gt;"",VLOOKUP(X256,'ESO zone constants'!$E$3:$J$1002,6,FALSE),"")</f>
        <v/>
      </c>
      <c r="Y256" s="7" t="str">
        <f t="shared" si="9"/>
        <v>[279] = {wayshrines={-1,-1,-1,}, dlcId=0</v>
      </c>
      <c r="Z256" s="7" t="str">
        <f>IF(A256&lt;&gt;"",IF(Q256&lt;&gt;"",CONCATENATE(", zoneIds={",Q256),"")&amp;IF(U256&lt;&gt;"",CONCATENATE(",",U256),"")&amp;IF(W256&lt;&gt;"",CONCATENATE(",",W256),"")&amp;IF(Q256&lt;&gt;"",CONCATENATE("}",""),"")&amp;IF(OR(K256="true",K256="false",K256&lt;&gt;""), CONCATENATE(", veteran=", K256), ""),"")</f>
        <v>, veteran={EQUIP_TYPE_HEAD=true, EQUIP_TYPE_SHOULDERS=false}</v>
      </c>
      <c r="AA256" s="7" t="str">
        <f>IF(A256&lt;&gt;"",IF(I256="Trial",", isTrial=true",IF(I256="Arena",", isArena=true", IF(I256="Monster",", isMonster=true",""))) &amp; IF(L256="true", CONCATENATE(", multiTrialSet=true"), ""),"")</f>
        <v>, isMonster=true</v>
      </c>
      <c r="AB256" s="7" t="str">
        <f t="shared" si="10"/>
        <v xml:space="preserve"> --Selene / Selene</v>
      </c>
      <c r="AC256" s="7" t="str">
        <f t="shared" si="11"/>
        <v/>
      </c>
    </row>
    <row r="257" spans="1:29" x14ac:dyDescent="0.25">
      <c r="A257" s="17">
        <v>271</v>
      </c>
      <c r="B257" t="s">
        <v>20</v>
      </c>
      <c r="C257" t="s">
        <v>20</v>
      </c>
      <c r="D257" t="s">
        <v>20</v>
      </c>
      <c r="I257" t="str">
        <f t="array" ref="I257">IF(VALUE(P257)&gt;0,"Crafted",IF(OR(EXACT(A257,'LibSets constants'!$G$2:$G$99)),"Monster",IF(OR(EXACT(A257,'LibSets constants'!$I$2:$I$99)),"Trial",IF(OR(EXACT(A257,'LibSets constants'!$K$2:$K$99)),"Arena",IF(OR(EXACT(A257,'LibSets constants'!$M$2:$M$99)),"Overland","")))))</f>
        <v>Monster</v>
      </c>
      <c r="J257">
        <v>1</v>
      </c>
      <c r="K257" t="s">
        <v>2475</v>
      </c>
      <c r="L257" t="s">
        <v>102</v>
      </c>
      <c r="M257">
        <v>-1</v>
      </c>
      <c r="N257">
        <v>-1</v>
      </c>
      <c r="O257">
        <v>-1</v>
      </c>
      <c r="P257">
        <v>0</v>
      </c>
      <c r="Q257" s="3" t="str">
        <f>IF(R257&lt;&gt;"",VLOOKUP(R257,'ESO zone constants'!$E$3:$J$1002,6,FALSE),"")</f>
        <v/>
      </c>
      <c r="S257" s="3">
        <v>0</v>
      </c>
      <c r="T257" t="str">
        <f>VLOOKUP(S257,'LibSets constants'!$A$2:$B$16,2,FALSE)</f>
        <v>Included in base game</v>
      </c>
      <c r="U257" s="3" t="str">
        <f>IF(V257&lt;&gt;"",VLOOKUP(V257,'ESO zone constants'!$E$3:$J$1002,6,FALSE),"")</f>
        <v/>
      </c>
      <c r="W257" s="3" t="str">
        <f>IF(X257&lt;&gt;"",VLOOKUP(X257,'ESO zone constants'!$E$3:$J$1002,6,FALSE),"")</f>
        <v/>
      </c>
      <c r="Y257" s="7" t="str">
        <f t="shared" si="9"/>
        <v>[271] = {wayshrines={-1,-1,-1,}, dlcId=0</v>
      </c>
      <c r="Z257" s="7" t="str">
        <f>IF(A257&lt;&gt;"",IF(Q257&lt;&gt;"",CONCATENATE(", zoneIds={",Q257),"")&amp;IF(U257&lt;&gt;"",CONCATENATE(",",U257),"")&amp;IF(W257&lt;&gt;"",CONCATENATE(",",W257),"")&amp;IF(Q257&lt;&gt;"",CONCATENATE("}",""),"")&amp;IF(OR(K257="true",K257="false",K257&lt;&gt;""), CONCATENATE(", veteran=", K257), ""),"")</f>
        <v>, veteran={EQUIP_TYPE_HEAD=true, EQUIP_TYPE_SHOULDERS=false}</v>
      </c>
      <c r="AA257" s="7" t="str">
        <f>IF(A257&lt;&gt;"",IF(I257="Trial",", isTrial=true",IF(I257="Arena",", isArena=true", IF(I257="Monster",", isMonster=true",""))) &amp; IF(L257="true", CONCATENATE(", multiTrialSet=true"), ""),"")</f>
        <v>, isMonster=true</v>
      </c>
      <c r="AB257" s="7" t="str">
        <f t="shared" si="10"/>
        <v xml:space="preserve"> --Sellistrix / Sellistrix</v>
      </c>
      <c r="AC257" s="7" t="str">
        <f t="shared" si="11"/>
        <v/>
      </c>
    </row>
    <row r="258" spans="1:29" x14ac:dyDescent="0.25">
      <c r="A258" s="17">
        <v>90</v>
      </c>
      <c r="B258" t="s">
        <v>1595</v>
      </c>
      <c r="C258" t="s">
        <v>1597</v>
      </c>
      <c r="D258" t="s">
        <v>1596</v>
      </c>
      <c r="I258" t="str">
        <f t="array" ref="I258">IF(VALUE(P258)&gt;0,"Crafted",IF(OR(EXACT(A258,'LibSets constants'!$G$2:$G$99)),"Monster",IF(OR(EXACT(A258,'LibSets constants'!$I$2:$I$99)),"Trial",IF(OR(EXACT(A258,'LibSets constants'!$K$2:$K$99)),"Arena",IF(OR(EXACT(A258,'LibSets constants'!$M$2:$M$99)),"Overland","")))))</f>
        <v>Overland</v>
      </c>
      <c r="K258" t="s">
        <v>102</v>
      </c>
      <c r="L258" t="s">
        <v>102</v>
      </c>
      <c r="M258">
        <v>-1</v>
      </c>
      <c r="N258">
        <v>-1</v>
      </c>
      <c r="O258">
        <v>-1</v>
      </c>
      <c r="P258">
        <v>0</v>
      </c>
      <c r="Q258" s="3" t="str">
        <f>IF(R258&lt;&gt;"",VLOOKUP(R258,'ESO zone constants'!$E$3:$J$1002,6,FALSE),"")</f>
        <v/>
      </c>
      <c r="S258" s="3">
        <v>0</v>
      </c>
      <c r="T258" t="str">
        <f>VLOOKUP(S258,'LibSets constants'!$A$2:$B$16,2,FALSE)</f>
        <v>Included in base game</v>
      </c>
      <c r="U258" s="3" t="str">
        <f>IF(V258&lt;&gt;"",VLOOKUP(V258,'ESO zone constants'!$E$3:$J$1002,6,FALSE),"")</f>
        <v/>
      </c>
      <c r="W258" s="3" t="str">
        <f>IF(X258&lt;&gt;"",VLOOKUP(X258,'ESO zone constants'!$E$3:$J$1002,6,FALSE),"")</f>
        <v/>
      </c>
      <c r="Y258" s="7" t="str">
        <f t="shared" si="9"/>
        <v>[90] = {wayshrines={-1,-1,-1,}, dlcId=0</v>
      </c>
      <c r="Z258" s="7" t="str">
        <f>IF(A258&lt;&gt;"",IF(Q258&lt;&gt;"",CONCATENATE(", zoneIds={",Q258),"")&amp;IF(U258&lt;&gt;"",CONCATENATE(",",U258),"")&amp;IF(W258&lt;&gt;"",CONCATENATE(",",W258),"")&amp;IF(Q258&lt;&gt;"",CONCATENATE("}",""),"")&amp;IF(OR(K258="true",K258="false",K258&lt;&gt;""), CONCATENATE(", veteran=", K258), ""),"")</f>
        <v>, veteran=false</v>
      </c>
      <c r="AA258" s="7" t="str">
        <f>IF(A258&lt;&gt;"",IF(I258="Trial",", isTrial=true",IF(I258="Arena",", isArena=true", IF(I258="Monster",", isMonster=true",""))) &amp; IF(L258="true", CONCATENATE(", multiTrialSet=true"), ""),"")</f>
        <v/>
      </c>
      <c r="AB258" s="7" t="str">
        <f t="shared" si="10"/>
        <v xml:space="preserve"> --Senche's Bite / Biss des Senche</v>
      </c>
      <c r="AC258" s="7" t="str">
        <f t="shared" si="11"/>
        <v/>
      </c>
    </row>
    <row r="259" spans="1:29" x14ac:dyDescent="0.25">
      <c r="A259" s="17">
        <v>268</v>
      </c>
      <c r="B259" t="s">
        <v>2018</v>
      </c>
      <c r="C259" t="s">
        <v>21</v>
      </c>
      <c r="D259" t="s">
        <v>2019</v>
      </c>
      <c r="I259" t="str">
        <f t="array" ref="I259">IF(VALUE(P259)&gt;0,"Crafted",IF(OR(EXACT(A259,'LibSets constants'!$G$2:$G$99)),"Monster",IF(OR(EXACT(A259,'LibSets constants'!$I$2:$I$99)),"Trial",IF(OR(EXACT(A259,'LibSets constants'!$K$2:$K$99)),"Arena",IF(OR(EXACT(A259,'LibSets constants'!$M$2:$M$99)),"Overland","")))))</f>
        <v>Monster</v>
      </c>
      <c r="J259">
        <v>2</v>
      </c>
      <c r="K259" t="s">
        <v>2475</v>
      </c>
      <c r="L259" t="s">
        <v>102</v>
      </c>
      <c r="M259">
        <v>-1</v>
      </c>
      <c r="N259">
        <v>-1</v>
      </c>
      <c r="O259">
        <v>-1</v>
      </c>
      <c r="P259">
        <v>0</v>
      </c>
      <c r="Q259" s="3" t="str">
        <f>IF(R259&lt;&gt;"",VLOOKUP(R259,'ESO zone constants'!$E$3:$J$1002,6,FALSE),"")</f>
        <v/>
      </c>
      <c r="S259" s="3">
        <v>0</v>
      </c>
      <c r="T259" t="str">
        <f>VLOOKUP(S259,'LibSets constants'!$A$2:$B$16,2,FALSE)</f>
        <v>Included in base game</v>
      </c>
      <c r="U259" s="3" t="str">
        <f>IF(V259&lt;&gt;"",VLOOKUP(V259,'ESO zone constants'!$E$3:$J$1002,6,FALSE),"")</f>
        <v/>
      </c>
      <c r="W259" s="3" t="str">
        <f>IF(X259&lt;&gt;"",VLOOKUP(X259,'ESO zone constants'!$E$3:$J$1002,6,FALSE),"")</f>
        <v/>
      </c>
      <c r="Y259" s="7" t="str">
        <f t="shared" ref="Y259:Y322" si="12">IF(A259&lt;&gt;"",CONCATENATE("[",A259,"] = {wayshrines={")&amp;IF(M259&lt;&gt;"",CONCATENATE(M259,","),"")&amp;IF(N259&lt;&gt;"",CONCATENATE(N259,","),"")&amp;IF(O259&lt;&gt;"",CONCATENATE(O259,","),"")&amp;CONCATENATE("}")&amp;IF(VALUE(P259)&gt;0,CONCATENATE(", traitsNeeded=",P259),"")&amp;CONCATENATE(", dlcId=",S259,),"")</f>
        <v>[268] = {wayshrines={-1,-1,-1,}, dlcId=0</v>
      </c>
      <c r="Z259" s="7" t="str">
        <f>IF(A259&lt;&gt;"",IF(Q259&lt;&gt;"",CONCATENATE(", zoneIds={",Q259),"")&amp;IF(U259&lt;&gt;"",CONCATENATE(",",U259),"")&amp;IF(W259&lt;&gt;"",CONCATENATE(",",W259),"")&amp;IF(Q259&lt;&gt;"",CONCATENATE("}",""),"")&amp;IF(OR(K259="true",K259="false",K259&lt;&gt;""), CONCATENATE(", veteran=", K259), ""),"")</f>
        <v>, veteran={EQUIP_TYPE_HEAD=true, EQUIP_TYPE_SHOULDERS=false}</v>
      </c>
      <c r="AA259" s="7" t="str">
        <f>IF(A259&lt;&gt;"",IF(I259="Trial",", isTrial=true",IF(I259="Arena",", isArena=true", IF(I259="Monster",", isMonster=true",""))) &amp; IF(L259="true", CONCATENATE(", multiTrialSet=true"), ""),"")</f>
        <v>, isMonster=true</v>
      </c>
      <c r="AB259" s="7" t="str">
        <f t="shared" ref="AB259:AB322" si="13">IF(C259&lt;&gt;"",CONCATENATE(" --",C259," / ",B259),"")</f>
        <v xml:space="preserve"> --Sentinel of Rkugamz / Wachposten von Rkugamz</v>
      </c>
      <c r="AC259" s="7" t="str">
        <f t="shared" ref="AC259:AC322" si="14">IF(A259&lt;&gt;"",IF(VALUE(P259)&gt;0,CONCATENATE("[",A259,"] = true,        --",C259, " / ", B259), ""),"")</f>
        <v/>
      </c>
    </row>
    <row r="260" spans="1:29" x14ac:dyDescent="0.25">
      <c r="A260" s="17">
        <v>89</v>
      </c>
      <c r="B260" t="s">
        <v>1592</v>
      </c>
      <c r="C260" t="s">
        <v>1594</v>
      </c>
      <c r="D260" t="s">
        <v>1593</v>
      </c>
      <c r="I260" t="str">
        <f t="array" ref="I260">IF(VALUE(P260)&gt;0,"Crafted",IF(OR(EXACT(A260,'LibSets constants'!$G$2:$G$99)),"Monster",IF(OR(EXACT(A260,'LibSets constants'!$I$2:$I$99)),"Trial",IF(OR(EXACT(A260,'LibSets constants'!$K$2:$K$99)),"Arena",IF(OR(EXACT(A260,'LibSets constants'!$M$2:$M$99)),"Overland","")))))</f>
        <v>Overland</v>
      </c>
      <c r="K260" t="s">
        <v>102</v>
      </c>
      <c r="L260" t="s">
        <v>102</v>
      </c>
      <c r="M260">
        <v>-1</v>
      </c>
      <c r="N260">
        <v>-1</v>
      </c>
      <c r="O260">
        <v>-1</v>
      </c>
      <c r="P260">
        <v>0</v>
      </c>
      <c r="Q260" s="3" t="str">
        <f>IF(R260&lt;&gt;"",VLOOKUP(R260,'ESO zone constants'!$E$3:$J$1002,6,FALSE),"")</f>
        <v/>
      </c>
      <c r="S260" s="3">
        <v>0</v>
      </c>
      <c r="T260" t="str">
        <f>VLOOKUP(S260,'LibSets constants'!$A$2:$B$16,2,FALSE)</f>
        <v>Included in base game</v>
      </c>
      <c r="U260" s="3" t="str">
        <f>IF(V260&lt;&gt;"",VLOOKUP(V260,'ESO zone constants'!$E$3:$J$1002,6,FALSE),"")</f>
        <v/>
      </c>
      <c r="W260" s="3" t="str">
        <f>IF(X260&lt;&gt;"",VLOOKUP(X260,'ESO zone constants'!$E$3:$J$1002,6,FALSE),"")</f>
        <v/>
      </c>
      <c r="Y260" s="7" t="str">
        <f t="shared" si="12"/>
        <v>[89] = {wayshrines={-1,-1,-1,}, dlcId=0</v>
      </c>
      <c r="Z260" s="7" t="str">
        <f>IF(A260&lt;&gt;"",IF(Q260&lt;&gt;"",CONCATENATE(", zoneIds={",Q260),"")&amp;IF(U260&lt;&gt;"",CONCATENATE(",",U260),"")&amp;IF(W260&lt;&gt;"",CONCATENATE(",",W260),"")&amp;IF(Q260&lt;&gt;"",CONCATENATE("}",""),"")&amp;IF(OR(K260="true",K260="false",K260&lt;&gt;""), CONCATENATE(", veteran=", K260), ""),"")</f>
        <v>, veteran=false</v>
      </c>
      <c r="AA260" s="7" t="str">
        <f>IF(A260&lt;&gt;"",IF(I260="Trial",", isTrial=true",IF(I260="Arena",", isArena=true", IF(I260="Monster",", isMonster=true",""))) &amp; IF(L260="true", CONCATENATE(", multiTrialSet=true"), ""),"")</f>
        <v/>
      </c>
      <c r="AB260" s="7" t="str">
        <f t="shared" si="13"/>
        <v xml:space="preserve"> --Sentry / Wachposten</v>
      </c>
      <c r="AC260" s="7" t="str">
        <f t="shared" si="14"/>
        <v/>
      </c>
    </row>
    <row r="261" spans="1:29" x14ac:dyDescent="0.25">
      <c r="A261" s="17">
        <v>29</v>
      </c>
      <c r="B261" t="s">
        <v>1424</v>
      </c>
      <c r="C261" t="s">
        <v>1426</v>
      </c>
      <c r="D261" t="s">
        <v>1425</v>
      </c>
      <c r="I261" t="str">
        <f t="array" ref="I261">IF(VALUE(P261)&gt;0,"Crafted",IF(OR(EXACT(A261,'LibSets constants'!$G$2:$G$99)),"Monster",IF(OR(EXACT(A261,'LibSets constants'!$I$2:$I$99)),"Trial",IF(OR(EXACT(A261,'LibSets constants'!$K$2:$K$99)),"Arena",IF(OR(EXACT(A261,'LibSets constants'!$M$2:$M$99)),"Overland","")))))</f>
        <v/>
      </c>
      <c r="K261" t="s">
        <v>102</v>
      </c>
      <c r="L261" t="s">
        <v>102</v>
      </c>
      <c r="M261">
        <v>-1</v>
      </c>
      <c r="N261">
        <v>-1</v>
      </c>
      <c r="O261">
        <v>-1</v>
      </c>
      <c r="P261">
        <v>0</v>
      </c>
      <c r="Q261" s="3" t="str">
        <f>IF(R261&lt;&gt;"",VLOOKUP(R261,'ESO zone constants'!$E$3:$J$1002,6,FALSE),"")</f>
        <v/>
      </c>
      <c r="S261" s="3">
        <v>0</v>
      </c>
      <c r="T261" t="str">
        <f>VLOOKUP(S261,'LibSets constants'!$A$2:$B$16,2,FALSE)</f>
        <v>Included in base game</v>
      </c>
      <c r="U261" s="3" t="str">
        <f>IF(V261&lt;&gt;"",VLOOKUP(V261,'ESO zone constants'!$E$3:$J$1002,6,FALSE),"")</f>
        <v/>
      </c>
      <c r="W261" s="3" t="str">
        <f>IF(X261&lt;&gt;"",VLOOKUP(X261,'ESO zone constants'!$E$3:$J$1002,6,FALSE),"")</f>
        <v/>
      </c>
      <c r="Y261" s="7" t="str">
        <f t="shared" si="12"/>
        <v>[29] = {wayshrines={-1,-1,-1,}, dlcId=0</v>
      </c>
      <c r="Z261" s="7" t="str">
        <f>IF(A261&lt;&gt;"",IF(Q261&lt;&gt;"",CONCATENATE(", zoneIds={",Q261),"")&amp;IF(U261&lt;&gt;"",CONCATENATE(",",U261),"")&amp;IF(W261&lt;&gt;"",CONCATENATE(",",W261),"")&amp;IF(Q261&lt;&gt;"",CONCATENATE("}",""),"")&amp;IF(OR(K261="true",K261="false",K261&lt;&gt;""), CONCATENATE(", veteran=", K261), ""),"")</f>
        <v>, veteran=false</v>
      </c>
      <c r="AA261" s="7" t="str">
        <f>IF(A261&lt;&gt;"",IF(I261="Trial",", isTrial=true",IF(I261="Arena",", isArena=true", IF(I261="Monster",", isMonster=true",""))) &amp; IF(L261="true", CONCATENATE(", multiTrialSet=true"), ""),"")</f>
        <v/>
      </c>
      <c r="AB261" s="7" t="str">
        <f t="shared" si="13"/>
        <v xml:space="preserve"> --Sergeant's Mail / Rüstung des Feldwebels</v>
      </c>
      <c r="AC261" s="7" t="str">
        <f t="shared" si="14"/>
        <v/>
      </c>
    </row>
    <row r="262" spans="1:29" x14ac:dyDescent="0.25">
      <c r="A262" s="17">
        <v>70</v>
      </c>
      <c r="B262" t="s">
        <v>1535</v>
      </c>
      <c r="C262" t="s">
        <v>1537</v>
      </c>
      <c r="D262" t="s">
        <v>1536</v>
      </c>
      <c r="I262" t="str">
        <f t="array" ref="I262">IF(VALUE(P262)&gt;0,"Crafted",IF(OR(EXACT(A262,'LibSets constants'!$G$2:$G$99)),"Monster",IF(OR(EXACT(A262,'LibSets constants'!$I$2:$I$99)),"Trial",IF(OR(EXACT(A262,'LibSets constants'!$K$2:$K$99)),"Arena",IF(OR(EXACT(A262,'LibSets constants'!$M$2:$M$99)),"Overland","")))))</f>
        <v>Overland</v>
      </c>
      <c r="K262" t="s">
        <v>102</v>
      </c>
      <c r="L262" t="s">
        <v>102</v>
      </c>
      <c r="M262">
        <v>-1</v>
      </c>
      <c r="N262">
        <v>-1</v>
      </c>
      <c r="O262">
        <v>-1</v>
      </c>
      <c r="P262">
        <v>0</v>
      </c>
      <c r="Q262" s="3" t="str">
        <f>IF(R262&lt;&gt;"",VLOOKUP(R262,'ESO zone constants'!$E$3:$J$1002,6,FALSE),"")</f>
        <v/>
      </c>
      <c r="S262" s="3">
        <v>0</v>
      </c>
      <c r="T262" t="str">
        <f>VLOOKUP(S262,'LibSets constants'!$A$2:$B$16,2,FALSE)</f>
        <v>Included in base game</v>
      </c>
      <c r="U262" s="3" t="str">
        <f>IF(V262&lt;&gt;"",VLOOKUP(V262,'ESO zone constants'!$E$3:$J$1002,6,FALSE),"")</f>
        <v/>
      </c>
      <c r="W262" s="3" t="str">
        <f>IF(X262&lt;&gt;"",VLOOKUP(X262,'ESO zone constants'!$E$3:$J$1002,6,FALSE),"")</f>
        <v/>
      </c>
      <c r="Y262" s="7" t="str">
        <f t="shared" si="12"/>
        <v>[70] = {wayshrines={-1,-1,-1,}, dlcId=0</v>
      </c>
      <c r="Z262" s="7" t="str">
        <f>IF(A262&lt;&gt;"",IF(Q262&lt;&gt;"",CONCATENATE(", zoneIds={",Q262),"")&amp;IF(U262&lt;&gt;"",CONCATENATE(",",U262),"")&amp;IF(W262&lt;&gt;"",CONCATENATE(",",W262),"")&amp;IF(Q262&lt;&gt;"",CONCATENATE("}",""),"")&amp;IF(OR(K262="true",K262="false",K262&lt;&gt;""), CONCATENATE(", veteran=", K262), ""),"")</f>
        <v>, veteran=false</v>
      </c>
      <c r="AA262" s="7" t="str">
        <f>IF(A262&lt;&gt;"",IF(I262="Trial",", isTrial=true",IF(I262="Arena",", isArena=true", IF(I262="Monster",", isMonster=true",""))) &amp; IF(L262="true", CONCATENATE(", multiTrialSet=true"), ""),"")</f>
        <v/>
      </c>
      <c r="AB262" s="7" t="str">
        <f t="shared" si="13"/>
        <v xml:space="preserve"> --Seventh Legion Brute / Rohling der siebten Legion</v>
      </c>
      <c r="AC262" s="7" t="str">
        <f t="shared" si="14"/>
        <v/>
      </c>
    </row>
    <row r="263" spans="1:29" x14ac:dyDescent="0.25">
      <c r="A263" s="6">
        <v>325</v>
      </c>
      <c r="B263" t="s">
        <v>2160</v>
      </c>
      <c r="C263" t="s">
        <v>2162</v>
      </c>
      <c r="D263" t="s">
        <v>2161</v>
      </c>
      <c r="I263" t="str">
        <f t="array" ref="I263">IF(VALUE(P263)&gt;0,"Crafted",IF(OR(EXACT(A263,'LibSets constants'!$G$2:$G$99)),"Monster",IF(OR(EXACT(A263,'LibSets constants'!$I$2:$I$99)),"Trial",IF(OR(EXACT(A263,'LibSets constants'!$K$2:$K$99)),"Arena",IF(OR(EXACT(A263,'LibSets constants'!$M$2:$M$99)),"Overland","")))))</f>
        <v>Crafted</v>
      </c>
      <c r="K263" t="s">
        <v>102</v>
      </c>
      <c r="L263" t="s">
        <v>102</v>
      </c>
      <c r="M263">
        <v>282</v>
      </c>
      <c r="N263">
        <v>282</v>
      </c>
      <c r="O263">
        <v>282</v>
      </c>
      <c r="P263">
        <v>6</v>
      </c>
      <c r="Q263" s="3" t="str">
        <f>IF(R263&lt;&gt;"",VLOOKUP(R263,'ESO zone constants'!$E$3:$J$1002,6,FALSE),"")</f>
        <v/>
      </c>
      <c r="S263" s="3">
        <v>6</v>
      </c>
      <c r="T263" t="str">
        <f>VLOOKUP(S263,'LibSets constants'!$A$2:$B$16,2,FALSE)</f>
        <v>Morrowind</v>
      </c>
      <c r="U263" s="3" t="str">
        <f>IF(V263&lt;&gt;"",VLOOKUP(V263,'ESO zone constants'!$E$3:$J$1002,6,FALSE),"")</f>
        <v/>
      </c>
      <c r="W263" s="3" t="str">
        <f>IF(X263&lt;&gt;"",VLOOKUP(X263,'ESO zone constants'!$E$3:$J$1002,6,FALSE),"")</f>
        <v/>
      </c>
      <c r="Y263" s="7" t="str">
        <f t="shared" si="12"/>
        <v>[325] = {wayshrines={282,282,282,}, traitsNeeded=6, dlcId=6</v>
      </c>
      <c r="Z263" s="7" t="str">
        <f>IF(A263&lt;&gt;"",IF(Q263&lt;&gt;"",CONCATENATE(", zoneIds={",Q263),"")&amp;IF(U263&lt;&gt;"",CONCATENATE(",",U263),"")&amp;IF(W263&lt;&gt;"",CONCATENATE(",",W263),"")&amp;IF(Q263&lt;&gt;"",CONCATENATE("}",""),"")&amp;IF(OR(K263="true",K263="false",K263&lt;&gt;""), CONCATENATE(", veteran=", K263), ""),"")</f>
        <v>, veteran=false</v>
      </c>
      <c r="AA263" s="7" t="str">
        <f>IF(A263&lt;&gt;"",IF(I263="Trial",", isTrial=true",IF(I263="Arena",", isArena=true", IF(I263="Monster",", isMonster=true",""))) &amp; IF(L263="true", CONCATENATE(", multiTrialSet=true"), ""),"")</f>
        <v/>
      </c>
      <c r="AB263" s="7" t="str">
        <f t="shared" si="13"/>
        <v xml:space="preserve"> --Shacklebreaker / Kettensprenger</v>
      </c>
      <c r="AC263" s="7" t="str">
        <f t="shared" si="14"/>
        <v>[325] = true,        --Shacklebreaker / Kettensprenger</v>
      </c>
    </row>
    <row r="264" spans="1:29" x14ac:dyDescent="0.25">
      <c r="A264" s="17">
        <v>64</v>
      </c>
      <c r="B264" t="s">
        <v>1517</v>
      </c>
      <c r="C264" t="s">
        <v>1519</v>
      </c>
      <c r="D264" t="s">
        <v>1518</v>
      </c>
      <c r="I264" t="str">
        <f t="array" ref="I264">IF(VALUE(P264)&gt;0,"Crafted",IF(OR(EXACT(A264,'LibSets constants'!$G$2:$G$99)),"Monster",IF(OR(EXACT(A264,'LibSets constants'!$I$2:$I$99)),"Trial",IF(OR(EXACT(A264,'LibSets constants'!$K$2:$K$99)),"Arena",IF(OR(EXACT(A264,'LibSets constants'!$M$2:$M$99)),"Overland","")))))</f>
        <v>Overland</v>
      </c>
      <c r="K264" t="s">
        <v>102</v>
      </c>
      <c r="L264" t="s">
        <v>102</v>
      </c>
      <c r="M264">
        <v>-1</v>
      </c>
      <c r="N264">
        <v>-1</v>
      </c>
      <c r="O264">
        <v>-1</v>
      </c>
      <c r="P264">
        <v>0</v>
      </c>
      <c r="Q264" s="3" t="str">
        <f>IF(R264&lt;&gt;"",VLOOKUP(R264,'ESO zone constants'!$E$3:$J$1002,6,FALSE),"")</f>
        <v/>
      </c>
      <c r="S264" s="3">
        <v>0</v>
      </c>
      <c r="T264" t="str">
        <f>VLOOKUP(S264,'LibSets constants'!$A$2:$B$16,2,FALSE)</f>
        <v>Included in base game</v>
      </c>
      <c r="U264" s="3" t="str">
        <f>IF(V264&lt;&gt;"",VLOOKUP(V264,'ESO zone constants'!$E$3:$J$1002,6,FALSE),"")</f>
        <v/>
      </c>
      <c r="W264" s="3" t="str">
        <f>IF(X264&lt;&gt;"",VLOOKUP(X264,'ESO zone constants'!$E$3:$J$1002,6,FALSE),"")</f>
        <v/>
      </c>
      <c r="Y264" s="7" t="str">
        <f t="shared" si="12"/>
        <v>[64] = {wayshrines={-1,-1,-1,}, dlcId=0</v>
      </c>
      <c r="Z264" s="7" t="str">
        <f>IF(A264&lt;&gt;"",IF(Q264&lt;&gt;"",CONCATENATE(", zoneIds={",Q264),"")&amp;IF(U264&lt;&gt;"",CONCATENATE(",",U264),"")&amp;IF(W264&lt;&gt;"",CONCATENATE(",",W264),"")&amp;IF(Q264&lt;&gt;"",CONCATENATE("}",""),"")&amp;IF(OR(K264="true",K264="false",K264&lt;&gt;""), CONCATENATE(", veteran=", K264), ""),"")</f>
        <v>, veteran=false</v>
      </c>
      <c r="AA264" s="7" t="str">
        <f>IF(A264&lt;&gt;"",IF(I264="Trial",", isTrial=true",IF(I264="Arena",", isArena=true", IF(I264="Monster",", isMonster=true",""))) &amp; IF(L264="true", CONCATENATE(", multiTrialSet=true"), ""),"")</f>
        <v/>
      </c>
      <c r="AB264" s="7" t="str">
        <f t="shared" si="13"/>
        <v xml:space="preserve"> --Shadow Dancer's Raiment / Kleidung des Schattentänzers</v>
      </c>
      <c r="AC264" s="7" t="str">
        <f t="shared" si="14"/>
        <v/>
      </c>
    </row>
    <row r="265" spans="1:29" x14ac:dyDescent="0.25">
      <c r="A265" s="17">
        <v>49</v>
      </c>
      <c r="B265" t="s">
        <v>1472</v>
      </c>
      <c r="C265" t="s">
        <v>1474</v>
      </c>
      <c r="D265" t="s">
        <v>1473</v>
      </c>
      <c r="I265" t="str">
        <f t="array" ref="I265">IF(VALUE(P265)&gt;0,"Crafted",IF(OR(EXACT(A265,'LibSets constants'!$G$2:$G$99)),"Monster",IF(OR(EXACT(A265,'LibSets constants'!$I$2:$I$99)),"Trial",IF(OR(EXACT(A265,'LibSets constants'!$K$2:$K$99)),"Arena",IF(OR(EXACT(A265,'LibSets constants'!$M$2:$M$99)),"Overland","")))))</f>
        <v>Overland</v>
      </c>
      <c r="K265" t="s">
        <v>102</v>
      </c>
      <c r="L265" t="s">
        <v>102</v>
      </c>
      <c r="M265">
        <v>-1</v>
      </c>
      <c r="N265">
        <v>-1</v>
      </c>
      <c r="O265">
        <v>-1</v>
      </c>
      <c r="P265">
        <v>0</v>
      </c>
      <c r="Q265" s="3" t="str">
        <f>IF(R265&lt;&gt;"",VLOOKUP(R265,'ESO zone constants'!$E$3:$J$1002,6,FALSE),"")</f>
        <v/>
      </c>
      <c r="S265" s="3">
        <v>0</v>
      </c>
      <c r="T265" t="str">
        <f>VLOOKUP(S265,'LibSets constants'!$A$2:$B$16,2,FALSE)</f>
        <v>Included in base game</v>
      </c>
      <c r="U265" s="3" t="str">
        <f>IF(V265&lt;&gt;"",VLOOKUP(V265,'ESO zone constants'!$E$3:$J$1002,6,FALSE),"")</f>
        <v/>
      </c>
      <c r="W265" s="3" t="str">
        <f>IF(X265&lt;&gt;"",VLOOKUP(X265,'ESO zone constants'!$E$3:$J$1002,6,FALSE),"")</f>
        <v/>
      </c>
      <c r="Y265" s="7" t="str">
        <f t="shared" si="12"/>
        <v>[49] = {wayshrines={-1,-1,-1,}, dlcId=0</v>
      </c>
      <c r="Z265" s="7" t="str">
        <f>IF(A265&lt;&gt;"",IF(Q265&lt;&gt;"",CONCATENATE(", zoneIds={",Q265),"")&amp;IF(U265&lt;&gt;"",CONCATENATE(",",U265),"")&amp;IF(W265&lt;&gt;"",CONCATENATE(",",W265),"")&amp;IF(Q265&lt;&gt;"",CONCATENATE("}",""),"")&amp;IF(OR(K265="true",K265="false",K265&lt;&gt;""), CONCATENATE(", veteran=", K265), ""),"")</f>
        <v>, veteran=false</v>
      </c>
      <c r="AA265" s="7" t="str">
        <f>IF(A265&lt;&gt;"",IF(I265="Trial",", isTrial=true",IF(I265="Arena",", isArena=true", IF(I265="Monster",", isMonster=true",""))) &amp; IF(L265="true", CONCATENATE(", multiTrialSet=true"), ""),"")</f>
        <v/>
      </c>
      <c r="AB265" s="7" t="str">
        <f t="shared" si="13"/>
        <v xml:space="preserve"> --Shadow of the Red Mountain / Schatten des Roten Berges</v>
      </c>
      <c r="AC265" s="7" t="str">
        <f t="shared" si="14"/>
        <v/>
      </c>
    </row>
    <row r="266" spans="1:29" x14ac:dyDescent="0.25">
      <c r="A266" s="17">
        <v>67</v>
      </c>
      <c r="B266" t="s">
        <v>1526</v>
      </c>
      <c r="C266" t="s">
        <v>1528</v>
      </c>
      <c r="D266" t="s">
        <v>1527</v>
      </c>
      <c r="I266" t="str">
        <f t="array" ref="I266">IF(VALUE(P266)&gt;0,"Crafted",IF(OR(EXACT(A266,'LibSets constants'!$G$2:$G$99)),"Monster",IF(OR(EXACT(A266,'LibSets constants'!$I$2:$I$99)),"Trial",IF(OR(EXACT(A266,'LibSets constants'!$K$2:$K$99)),"Arena",IF(OR(EXACT(A266,'LibSets constants'!$M$2:$M$99)),"Overland","")))))</f>
        <v>Overland</v>
      </c>
      <c r="K266" t="s">
        <v>102</v>
      </c>
      <c r="L266" t="s">
        <v>102</v>
      </c>
      <c r="M266">
        <v>-1</v>
      </c>
      <c r="N266">
        <v>-1</v>
      </c>
      <c r="O266">
        <v>-1</v>
      </c>
      <c r="P266">
        <v>0</v>
      </c>
      <c r="Q266" s="3" t="str">
        <f>IF(R266&lt;&gt;"",VLOOKUP(R266,'ESO zone constants'!$E$3:$J$1002,6,FALSE),"")</f>
        <v/>
      </c>
      <c r="S266" s="3">
        <v>0</v>
      </c>
      <c r="T266" t="str">
        <f>VLOOKUP(S266,'LibSets constants'!$A$2:$B$16,2,FALSE)</f>
        <v>Included in base game</v>
      </c>
      <c r="U266" s="3" t="str">
        <f>IF(V266&lt;&gt;"",VLOOKUP(V266,'ESO zone constants'!$E$3:$J$1002,6,FALSE),"")</f>
        <v/>
      </c>
      <c r="W266" s="3" t="str">
        <f>IF(X266&lt;&gt;"",VLOOKUP(X266,'ESO zone constants'!$E$3:$J$1002,6,FALSE),"")</f>
        <v/>
      </c>
      <c r="Y266" s="7" t="str">
        <f t="shared" si="12"/>
        <v>[67] = {wayshrines={-1,-1,-1,}, dlcId=0</v>
      </c>
      <c r="Z266" s="7" t="str">
        <f>IF(A266&lt;&gt;"",IF(Q266&lt;&gt;"",CONCATENATE(", zoneIds={",Q266),"")&amp;IF(U266&lt;&gt;"",CONCATENATE(",",U266),"")&amp;IF(W266&lt;&gt;"",CONCATENATE(",",W266),"")&amp;IF(Q266&lt;&gt;"",CONCATENATE("}",""),"")&amp;IF(OR(K266="true",K266="false",K266&lt;&gt;""), CONCATENATE(", veteran=", K266), ""),"")</f>
        <v>, veteran=false</v>
      </c>
      <c r="AA266" s="7" t="str">
        <f>IF(A266&lt;&gt;"",IF(I266="Trial",", isTrial=true",IF(I266="Arena",", isArena=true", IF(I266="Monster",", isMonster=true",""))) &amp; IF(L266="true", CONCATENATE(", multiTrialSet=true"), ""),"")</f>
        <v/>
      </c>
      <c r="AB266" s="7" t="str">
        <f t="shared" si="13"/>
        <v xml:space="preserve"> --Shadow Walker / Schattengänger</v>
      </c>
      <c r="AC266" s="7" t="str">
        <f t="shared" si="14"/>
        <v/>
      </c>
    </row>
    <row r="267" spans="1:29" x14ac:dyDescent="0.25">
      <c r="A267" s="17">
        <v>265</v>
      </c>
      <c r="B267" t="s">
        <v>2014</v>
      </c>
      <c r="C267" t="s">
        <v>22</v>
      </c>
      <c r="D267" t="s">
        <v>2015</v>
      </c>
      <c r="I267" t="str">
        <f t="array" ref="I267">IF(VALUE(P267)&gt;0,"Crafted",IF(OR(EXACT(A267,'LibSets constants'!$G$2:$G$99)),"Monster",IF(OR(EXACT(A267,'LibSets constants'!$I$2:$I$99)),"Trial",IF(OR(EXACT(A267,'LibSets constants'!$K$2:$K$99)),"Arena",IF(OR(EXACT(A267,'LibSets constants'!$M$2:$M$99)),"Overland","")))))</f>
        <v>Monster</v>
      </c>
      <c r="J267">
        <v>2</v>
      </c>
      <c r="K267" t="s">
        <v>2475</v>
      </c>
      <c r="L267" t="s">
        <v>102</v>
      </c>
      <c r="M267">
        <v>-1</v>
      </c>
      <c r="N267">
        <v>-1</v>
      </c>
      <c r="O267">
        <v>-1</v>
      </c>
      <c r="P267">
        <v>0</v>
      </c>
      <c r="Q267" s="3" t="str">
        <f>IF(R267&lt;&gt;"",VLOOKUP(R267,'ESO zone constants'!$E$3:$J$1002,6,FALSE),"")</f>
        <v/>
      </c>
      <c r="S267" s="3">
        <v>0</v>
      </c>
      <c r="T267" t="str">
        <f>VLOOKUP(S267,'LibSets constants'!$A$2:$B$16,2,FALSE)</f>
        <v>Included in base game</v>
      </c>
      <c r="U267" s="3" t="str">
        <f>IF(V267&lt;&gt;"",VLOOKUP(V267,'ESO zone constants'!$E$3:$J$1002,6,FALSE),"")</f>
        <v/>
      </c>
      <c r="W267" s="3" t="str">
        <f>IF(X267&lt;&gt;"",VLOOKUP(X267,'ESO zone constants'!$E$3:$J$1002,6,FALSE),"")</f>
        <v/>
      </c>
      <c r="Y267" s="7" t="str">
        <f t="shared" si="12"/>
        <v>[265] = {wayshrines={-1,-1,-1,}, dlcId=0</v>
      </c>
      <c r="Z267" s="7" t="str">
        <f>IF(A267&lt;&gt;"",IF(Q267&lt;&gt;"",CONCATENATE(", zoneIds={",Q267),"")&amp;IF(U267&lt;&gt;"",CONCATENATE(",",U267),"")&amp;IF(W267&lt;&gt;"",CONCATENATE(",",W267),"")&amp;IF(Q267&lt;&gt;"",CONCATENATE("}",""),"")&amp;IF(OR(K267="true",K267="false",K267&lt;&gt;""), CONCATENATE(", veteran=", K267), ""),"")</f>
        <v>, veteran={EQUIP_TYPE_HEAD=true, EQUIP_TYPE_SHOULDERS=false}</v>
      </c>
      <c r="AA267" s="7" t="str">
        <f>IF(A267&lt;&gt;"",IF(I267="Trial",", isTrial=true",IF(I267="Arena",", isArena=true", IF(I267="Monster",", isMonster=true",""))) &amp; IF(L267="true", CONCATENATE(", multiTrialSet=true"), ""),"")</f>
        <v>, isMonster=true</v>
      </c>
      <c r="AB267" s="7" t="str">
        <f t="shared" si="13"/>
        <v xml:space="preserve"> --Shadowrend / Schattenriss</v>
      </c>
      <c r="AC267" s="7" t="str">
        <f t="shared" si="14"/>
        <v/>
      </c>
    </row>
    <row r="268" spans="1:29" x14ac:dyDescent="0.25">
      <c r="A268" s="6">
        <v>95</v>
      </c>
      <c r="B268" t="s">
        <v>1610</v>
      </c>
      <c r="C268" t="s">
        <v>1612</v>
      </c>
      <c r="D268" t="s">
        <v>1611</v>
      </c>
      <c r="I268" t="str">
        <f t="array" ref="I268">IF(VALUE(P268)&gt;0,"Crafted",IF(OR(EXACT(A268,'LibSets constants'!$G$2:$G$99)),"Monster",IF(OR(EXACT(A268,'LibSets constants'!$I$2:$I$99)),"Trial",IF(OR(EXACT(A268,'LibSets constants'!$K$2:$K$99)),"Arena",IF(OR(EXACT(A268,'LibSets constants'!$M$2:$M$99)),"Overland","")))))</f>
        <v>Crafted</v>
      </c>
      <c r="K268" t="s">
        <v>102</v>
      </c>
      <c r="L268" t="s">
        <v>102</v>
      </c>
      <c r="M268">
        <v>-1</v>
      </c>
      <c r="N268">
        <v>-1</v>
      </c>
      <c r="O268">
        <v>-1</v>
      </c>
      <c r="P268">
        <v>8</v>
      </c>
      <c r="Q268" s="3" t="str">
        <f>IF(R268&lt;&gt;"",VLOOKUP(R268,'ESO zone constants'!$E$3:$J$1002,6,FALSE),"")</f>
        <v/>
      </c>
      <c r="S268" s="3">
        <v>0</v>
      </c>
      <c r="T268" t="str">
        <f>VLOOKUP(S268,'LibSets constants'!$A$2:$B$16,2,FALSE)</f>
        <v>Included in base game</v>
      </c>
      <c r="U268" s="3" t="str">
        <f>IF(V268&lt;&gt;"",VLOOKUP(V268,'ESO zone constants'!$E$3:$J$1002,6,FALSE),"")</f>
        <v/>
      </c>
      <c r="W268" s="3" t="str">
        <f>IF(X268&lt;&gt;"",VLOOKUP(X268,'ESO zone constants'!$E$3:$J$1002,6,FALSE),"")</f>
        <v/>
      </c>
      <c r="Y268" s="7" t="str">
        <f t="shared" si="12"/>
        <v>[95] = {wayshrines={-1,-1,-1,}, traitsNeeded=8, dlcId=0</v>
      </c>
      <c r="Z268" s="7" t="str">
        <f>IF(A268&lt;&gt;"",IF(Q268&lt;&gt;"",CONCATENATE(", zoneIds={",Q268),"")&amp;IF(U268&lt;&gt;"",CONCATENATE(",",U268),"")&amp;IF(W268&lt;&gt;"",CONCATENATE(",",W268),"")&amp;IF(Q268&lt;&gt;"",CONCATENATE("}",""),"")&amp;IF(OR(K268="true",K268="false",K268&lt;&gt;""), CONCATENATE(", veteran=", K268), ""),"")</f>
        <v>, veteran=false</v>
      </c>
      <c r="AA268" s="7" t="str">
        <f>IF(A268&lt;&gt;"",IF(I268="Trial",", isTrial=true",IF(I268="Arena",", isArena=true", IF(I268="Monster",", isMonster=true",""))) &amp; IF(L268="true", CONCATENATE(", multiTrialSet=true"), ""),"")</f>
        <v/>
      </c>
      <c r="AB268" s="7" t="str">
        <f t="shared" si="13"/>
        <v xml:space="preserve"> --Shalidor's Curse / Shalidors Fluch</v>
      </c>
      <c r="AC268" s="7" t="str">
        <f t="shared" si="14"/>
        <v>[95] = true,        --Shalidor's Curse / Shalidors Fluch</v>
      </c>
    </row>
    <row r="269" spans="1:29" x14ac:dyDescent="0.25">
      <c r="A269" s="17">
        <v>291</v>
      </c>
      <c r="B269" t="s">
        <v>2068</v>
      </c>
      <c r="C269" t="s">
        <v>2070</v>
      </c>
      <c r="D269" t="s">
        <v>2069</v>
      </c>
      <c r="I269" t="str">
        <f t="array" ref="I269">IF(VALUE(P269)&gt;0,"Crafted",IF(OR(EXACT(A269,'LibSets constants'!$G$2:$G$99)),"Monster",IF(OR(EXACT(A269,'LibSets constants'!$I$2:$I$99)),"Trial",IF(OR(EXACT(A269,'LibSets constants'!$K$2:$K$99)),"Arena",IF(OR(EXACT(A269,'LibSets constants'!$M$2:$M$99)),"Overland","")))))</f>
        <v/>
      </c>
      <c r="K269" t="s">
        <v>102</v>
      </c>
      <c r="L269" t="s">
        <v>102</v>
      </c>
      <c r="M269">
        <v>-1</v>
      </c>
      <c r="N269">
        <v>-1</v>
      </c>
      <c r="O269">
        <v>-1</v>
      </c>
      <c r="P269">
        <v>0</v>
      </c>
      <c r="Q269" s="3" t="str">
        <f>IF(R269&lt;&gt;"",VLOOKUP(R269,'ESO zone constants'!$E$3:$J$1002,6,FALSE),"")</f>
        <v/>
      </c>
      <c r="S269" s="3">
        <v>0</v>
      </c>
      <c r="T269" t="str">
        <f>VLOOKUP(S269,'LibSets constants'!$A$2:$B$16,2,FALSE)</f>
        <v>Included in base game</v>
      </c>
      <c r="U269" s="3" t="str">
        <f>IF(V269&lt;&gt;"",VLOOKUP(V269,'ESO zone constants'!$E$3:$J$1002,6,FALSE),"")</f>
        <v/>
      </c>
      <c r="W269" s="3" t="str">
        <f>IF(X269&lt;&gt;"",VLOOKUP(X269,'ESO zone constants'!$E$3:$J$1002,6,FALSE),"")</f>
        <v/>
      </c>
      <c r="Y269" s="7" t="str">
        <f t="shared" si="12"/>
        <v>[291] = {wayshrines={-1,-1,-1,}, dlcId=0</v>
      </c>
      <c r="Z269" s="7" t="str">
        <f>IF(A269&lt;&gt;"",IF(Q269&lt;&gt;"",CONCATENATE(", zoneIds={",Q269),"")&amp;IF(U269&lt;&gt;"",CONCATENATE(",",U269),"")&amp;IF(W269&lt;&gt;"",CONCATENATE(",",W269),"")&amp;IF(Q269&lt;&gt;"",CONCATENATE("}",""),"")&amp;IF(OR(K269="true",K269="false",K269&lt;&gt;""), CONCATENATE(", veteran=", K269), ""),"")</f>
        <v>, veteran=false</v>
      </c>
      <c r="AA269" s="7" t="str">
        <f>IF(A269&lt;&gt;"",IF(I269="Trial",", isTrial=true",IF(I269="Arena",", isArena=true", IF(I269="Monster",", isMonster=true",""))) &amp; IF(L269="true", CONCATENATE(", multiTrialSet=true"), ""),"")</f>
        <v/>
      </c>
      <c r="AB269" s="7" t="str">
        <f t="shared" si="13"/>
        <v xml:space="preserve"> --Shalk Exoskeleton / Schröterpanzer</v>
      </c>
      <c r="AC269" s="7" t="str">
        <f t="shared" si="14"/>
        <v/>
      </c>
    </row>
    <row r="270" spans="1:29" x14ac:dyDescent="0.25">
      <c r="A270" s="17">
        <v>195</v>
      </c>
      <c r="B270" t="s">
        <v>1855</v>
      </c>
      <c r="C270" t="s">
        <v>1857</v>
      </c>
      <c r="D270" t="s">
        <v>1856</v>
      </c>
      <c r="I270" t="str">
        <f t="array" ref="I270">IF(VALUE(P270)&gt;0,"Crafted",IF(OR(EXACT(A270,'LibSets constants'!$G$2:$G$99)),"Monster",IF(OR(EXACT(A270,'LibSets constants'!$I$2:$I$99)),"Trial",IF(OR(EXACT(A270,'LibSets constants'!$K$2:$K$99)),"Arena",IF(OR(EXACT(A270,'LibSets constants'!$M$2:$M$99)),"Overland","")))))</f>
        <v/>
      </c>
      <c r="K270" t="s">
        <v>102</v>
      </c>
      <c r="L270" t="s">
        <v>102</v>
      </c>
      <c r="M270">
        <v>-1</v>
      </c>
      <c r="N270">
        <v>-1</v>
      </c>
      <c r="O270">
        <v>-1</v>
      </c>
      <c r="P270">
        <v>0</v>
      </c>
      <c r="Q270" s="3">
        <f>IF(R270&lt;&gt;"",VLOOKUP(R270,'ESO zone constants'!$E$3:$J$1002,6,FALSE),"")</f>
        <v>31</v>
      </c>
      <c r="R270" s="3" t="s">
        <v>59</v>
      </c>
      <c r="S270" s="3">
        <v>0</v>
      </c>
      <c r="T270" t="str">
        <f>VLOOKUP(S270,'LibSets constants'!$A$2:$B$16,2,FALSE)</f>
        <v>Included in base game</v>
      </c>
      <c r="U270" s="3" t="str">
        <f>IF(V270&lt;&gt;"",VLOOKUP(V270,'ESO zone constants'!$E$3:$J$1002,6,FALSE),"")</f>
        <v/>
      </c>
      <c r="W270" s="3" t="str">
        <f>IF(X270&lt;&gt;"",VLOOKUP(X270,'ESO zone constants'!$E$3:$J$1002,6,FALSE),"")</f>
        <v/>
      </c>
      <c r="Y270" s="7" t="str">
        <f t="shared" si="12"/>
        <v>[195] = {wayshrines={-1,-1,-1,}, dlcId=0</v>
      </c>
      <c r="Z270" s="7" t="str">
        <f>IF(A270&lt;&gt;"",IF(Q270&lt;&gt;"",CONCATENATE(", zoneIds={",Q270),"")&amp;IF(U270&lt;&gt;"",CONCATENATE(",",U270),"")&amp;IF(W270&lt;&gt;"",CONCATENATE(",",W270),"")&amp;IF(Q270&lt;&gt;"",CONCATENATE("}",""),"")&amp;IF(OR(K270="true",K270="false",K270&lt;&gt;""), CONCATENATE(", veteran=", K270), ""),"")</f>
        <v>, zoneIds={31}, veteran=false</v>
      </c>
      <c r="AA270" s="7" t="str">
        <f>IF(A270&lt;&gt;"",IF(I270="Trial",", isTrial=true",IF(I270="Arena",", isArena=true", IF(I270="Monster",", isMonster=true",""))) &amp; IF(L270="true", CONCATENATE(", multiTrialSet=true"), ""),"")</f>
        <v/>
      </c>
      <c r="AB270" s="7" t="str">
        <f t="shared" si="13"/>
        <v xml:space="preserve"> --Sheer Venom / Reingift</v>
      </c>
      <c r="AC270" s="7" t="str">
        <f t="shared" si="14"/>
        <v/>
      </c>
    </row>
    <row r="271" spans="1:29" x14ac:dyDescent="0.25">
      <c r="A271" s="17">
        <v>199</v>
      </c>
      <c r="B271" t="s">
        <v>1867</v>
      </c>
      <c r="C271" t="s">
        <v>1869</v>
      </c>
      <c r="D271" t="s">
        <v>1868</v>
      </c>
      <c r="I271" t="str">
        <f t="array" ref="I271">IF(VALUE(P271)&gt;0,"Crafted",IF(OR(EXACT(A271,'LibSets constants'!$G$2:$G$99)),"Monster",IF(OR(EXACT(A271,'LibSets constants'!$I$2:$I$99)),"Trial",IF(OR(EXACT(A271,'LibSets constants'!$K$2:$K$99)),"Arena",IF(OR(EXACT(A271,'LibSets constants'!$M$2:$M$99)),"Overland","")))))</f>
        <v>Overland</v>
      </c>
      <c r="K271" t="s">
        <v>102</v>
      </c>
      <c r="L271" t="s">
        <v>102</v>
      </c>
      <c r="M271">
        <v>-1</v>
      </c>
      <c r="N271">
        <v>-1</v>
      </c>
      <c r="O271">
        <v>-1</v>
      </c>
      <c r="P271">
        <v>0</v>
      </c>
      <c r="Q271" s="3">
        <f>IF(R271&lt;&gt;"",VLOOKUP(R271,'ESO zone constants'!$E$3:$J$1002,6,FALSE),"")</f>
        <v>1009</v>
      </c>
      <c r="R271" s="3" t="s">
        <v>69</v>
      </c>
      <c r="S271" s="3">
        <v>0</v>
      </c>
      <c r="T271" t="str">
        <f>VLOOKUP(S271,'LibSets constants'!$A$2:$B$16,2,FALSE)</f>
        <v>Included in base game</v>
      </c>
      <c r="U271" s="3" t="str">
        <f>IF(V271&lt;&gt;"",VLOOKUP(V271,'ESO zone constants'!$E$3:$J$1002,6,FALSE),"")</f>
        <v/>
      </c>
      <c r="W271" s="3" t="str">
        <f>IF(X271&lt;&gt;"",VLOOKUP(X271,'ESO zone constants'!$E$3:$J$1002,6,FALSE),"")</f>
        <v/>
      </c>
      <c r="Y271" s="7" t="str">
        <f t="shared" si="12"/>
        <v>[199] = {wayshrines={-1,-1,-1,}, dlcId=0</v>
      </c>
      <c r="Z271" s="7" t="str">
        <f>IF(A271&lt;&gt;"",IF(Q271&lt;&gt;"",CONCATENATE(", zoneIds={",Q271),"")&amp;IF(U271&lt;&gt;"",CONCATENATE(",",U271),"")&amp;IF(W271&lt;&gt;"",CONCATENATE(",",W271),"")&amp;IF(Q271&lt;&gt;"",CONCATENATE("}",""),"")&amp;IF(OR(K271="true",K271="false",K271&lt;&gt;""), CONCATENATE(", veteran=", K271), ""),"")</f>
        <v>, zoneIds={1009}, veteran=false</v>
      </c>
      <c r="AA271" s="7" t="str">
        <f>IF(A271&lt;&gt;"",IF(I271="Trial",", isTrial=true",IF(I271="Arena",", isArena=true", IF(I271="Monster",", isMonster=true",""))) &amp; IF(L271="true", CONCATENATE(", multiTrialSet=true"), ""),"")</f>
        <v/>
      </c>
      <c r="AB271" s="7" t="str">
        <f t="shared" si="13"/>
        <v xml:space="preserve"> --Shield Breaker / Schildbrecher</v>
      </c>
      <c r="AC271" s="7" t="str">
        <f t="shared" si="14"/>
        <v/>
      </c>
    </row>
    <row r="272" spans="1:29" x14ac:dyDescent="0.25">
      <c r="A272" s="17">
        <v>132</v>
      </c>
      <c r="B272" t="s">
        <v>1717</v>
      </c>
      <c r="C272" t="s">
        <v>1719</v>
      </c>
      <c r="D272" t="s">
        <v>1718</v>
      </c>
      <c r="I272" t="str">
        <f t="array" ref="I272">IF(VALUE(P272)&gt;0,"Crafted",IF(OR(EXACT(A272,'LibSets constants'!$G$2:$G$99)),"Monster",IF(OR(EXACT(A272,'LibSets constants'!$I$2:$I$99)),"Trial",IF(OR(EXACT(A272,'LibSets constants'!$K$2:$K$99)),"Arena",IF(OR(EXACT(A272,'LibSets constants'!$M$2:$M$99)),"Overland","")))))</f>
        <v>Overland</v>
      </c>
      <c r="K272" t="s">
        <v>102</v>
      </c>
      <c r="L272" t="s">
        <v>102</v>
      </c>
      <c r="M272">
        <v>-1</v>
      </c>
      <c r="N272">
        <v>-1</v>
      </c>
      <c r="O272">
        <v>-1</v>
      </c>
      <c r="P272">
        <v>0</v>
      </c>
      <c r="Q272" s="3" t="str">
        <f>IF(R272&lt;&gt;"",VLOOKUP(R272,'ESO zone constants'!$E$3:$J$1002,6,FALSE),"")</f>
        <v/>
      </c>
      <c r="S272" s="3">
        <v>0</v>
      </c>
      <c r="T272" t="str">
        <f>VLOOKUP(S272,'LibSets constants'!$A$2:$B$16,2,FALSE)</f>
        <v>Included in base game</v>
      </c>
      <c r="U272" s="3" t="str">
        <f>IF(V272&lt;&gt;"",VLOOKUP(V272,'ESO zone constants'!$E$3:$J$1002,6,FALSE),"")</f>
        <v/>
      </c>
      <c r="W272" s="3" t="str">
        <f>IF(X272&lt;&gt;"",VLOOKUP(X272,'ESO zone constants'!$E$3:$J$1002,6,FALSE),"")</f>
        <v/>
      </c>
      <c r="Y272" s="7" t="str">
        <f t="shared" si="12"/>
        <v>[132] = {wayshrines={-1,-1,-1,}, dlcId=0</v>
      </c>
      <c r="Z272" s="7" t="str">
        <f>IF(A272&lt;&gt;"",IF(Q272&lt;&gt;"",CONCATENATE(", zoneIds={",Q272),"")&amp;IF(U272&lt;&gt;"",CONCATENATE(",",U272),"")&amp;IF(W272&lt;&gt;"",CONCATENATE(",",W272),"")&amp;IF(Q272&lt;&gt;"",CONCATENATE("}",""),"")&amp;IF(OR(K272="true",K272="false",K272&lt;&gt;""), CONCATENATE(", veteran=", K272), ""),"")</f>
        <v>, veteran=false</v>
      </c>
      <c r="AA272" s="7" t="str">
        <f>IF(A272&lt;&gt;"",IF(I272="Trial",", isTrial=true",IF(I272="Arena",", isArena=true", IF(I272="Monster",", isMonster=true",""))) &amp; IF(L272="true", CONCATENATE(", multiTrialSet=true"), ""),"")</f>
        <v/>
      </c>
      <c r="AB272" s="7" t="str">
        <f t="shared" si="13"/>
        <v xml:space="preserve"> --Shield of the Valiant / Schild des Tapferen</v>
      </c>
      <c r="AC272" s="7" t="str">
        <f t="shared" si="14"/>
        <v/>
      </c>
    </row>
    <row r="273" spans="1:29" x14ac:dyDescent="0.25">
      <c r="A273" s="17">
        <v>134</v>
      </c>
      <c r="B273" t="s">
        <v>1723</v>
      </c>
      <c r="C273" t="s">
        <v>1725</v>
      </c>
      <c r="D273" t="s">
        <v>1724</v>
      </c>
      <c r="I273" t="str">
        <f t="array" ref="I273">IF(VALUE(P273)&gt;0,"Crafted",IF(OR(EXACT(A273,'LibSets constants'!$G$2:$G$99)),"Monster",IF(OR(EXACT(A273,'LibSets constants'!$I$2:$I$99)),"Trial",IF(OR(EXACT(A273,'LibSets constants'!$K$2:$K$99)),"Arena",IF(OR(EXACT(A273,'LibSets constants'!$M$2:$M$99)),"Overland","")))))</f>
        <v/>
      </c>
      <c r="K273" t="s">
        <v>102</v>
      </c>
      <c r="L273" t="s">
        <v>102</v>
      </c>
      <c r="M273">
        <v>-1</v>
      </c>
      <c r="N273">
        <v>-1</v>
      </c>
      <c r="O273">
        <v>-1</v>
      </c>
      <c r="P273">
        <v>0</v>
      </c>
      <c r="Q273" s="3" t="str">
        <f>IF(R273&lt;&gt;"",VLOOKUP(R273,'ESO zone constants'!$E$3:$J$1002,6,FALSE),"")</f>
        <v/>
      </c>
      <c r="S273" s="3">
        <v>0</v>
      </c>
      <c r="T273" t="str">
        <f>VLOOKUP(S273,'LibSets constants'!$A$2:$B$16,2,FALSE)</f>
        <v>Included in base game</v>
      </c>
      <c r="U273" s="3" t="str">
        <f>IF(V273&lt;&gt;"",VLOOKUP(V273,'ESO zone constants'!$E$3:$J$1002,6,FALSE),"")</f>
        <v/>
      </c>
      <c r="W273" s="3" t="str">
        <f>IF(X273&lt;&gt;"",VLOOKUP(X273,'ESO zone constants'!$E$3:$J$1002,6,FALSE),"")</f>
        <v/>
      </c>
      <c r="Y273" s="7" t="str">
        <f t="shared" si="12"/>
        <v>[134] = {wayshrines={-1,-1,-1,}, dlcId=0</v>
      </c>
      <c r="Z273" s="7" t="str">
        <f>IF(A273&lt;&gt;"",IF(Q273&lt;&gt;"",CONCATENATE(", zoneIds={",Q273),"")&amp;IF(U273&lt;&gt;"",CONCATENATE(",",U273),"")&amp;IF(W273&lt;&gt;"",CONCATENATE(",",W273),"")&amp;IF(Q273&lt;&gt;"",CONCATENATE("}",""),"")&amp;IF(OR(K273="true",K273="false",K273&lt;&gt;""), CONCATENATE(", veteran=", K273), ""),"")</f>
        <v>, veteran=false</v>
      </c>
      <c r="AA273" s="7" t="str">
        <f>IF(A273&lt;&gt;"",IF(I273="Trial",", isTrial=true",IF(I273="Arena",", isArena=true", IF(I273="Monster",", isMonster=true",""))) &amp; IF(L273="true", CONCATENATE(", multiTrialSet=true"), ""),"")</f>
        <v/>
      </c>
      <c r="AB273" s="7" t="str">
        <f t="shared" si="13"/>
        <v xml:space="preserve"> --Shroud of the Lich / Tuch des Lich</v>
      </c>
      <c r="AC273" s="7" t="str">
        <f t="shared" si="14"/>
        <v/>
      </c>
    </row>
    <row r="274" spans="1:29" x14ac:dyDescent="0.25">
      <c r="A274" s="17">
        <v>31</v>
      </c>
      <c r="B274" t="s">
        <v>1430</v>
      </c>
      <c r="C274" t="s">
        <v>1432</v>
      </c>
      <c r="D274" t="s">
        <v>1431</v>
      </c>
      <c r="I274" t="str">
        <f t="array" ref="I274">IF(VALUE(P274)&gt;0,"Crafted",IF(OR(EXACT(A274,'LibSets constants'!$G$2:$G$99)),"Monster",IF(OR(EXACT(A274,'LibSets constants'!$I$2:$I$99)),"Trial",IF(OR(EXACT(A274,'LibSets constants'!$K$2:$K$99)),"Arena",IF(OR(EXACT(A274,'LibSets constants'!$M$2:$M$99)),"Overland","")))))</f>
        <v>Overland</v>
      </c>
      <c r="K274" t="s">
        <v>102</v>
      </c>
      <c r="L274" t="s">
        <v>102</v>
      </c>
      <c r="M274">
        <v>-1</v>
      </c>
      <c r="N274">
        <v>-1</v>
      </c>
      <c r="O274">
        <v>-1</v>
      </c>
      <c r="P274">
        <v>0</v>
      </c>
      <c r="Q274" s="3" t="str">
        <f>IF(R274&lt;&gt;"",VLOOKUP(R274,'ESO zone constants'!$E$3:$J$1002,6,FALSE),"")</f>
        <v/>
      </c>
      <c r="S274" s="3">
        <v>0</v>
      </c>
      <c r="T274" t="str">
        <f>VLOOKUP(S274,'LibSets constants'!$A$2:$B$16,2,FALSE)</f>
        <v>Included in base game</v>
      </c>
      <c r="U274" s="3" t="str">
        <f>IF(V274&lt;&gt;"",VLOOKUP(V274,'ESO zone constants'!$E$3:$J$1002,6,FALSE),"")</f>
        <v/>
      </c>
      <c r="W274" s="3" t="str">
        <f>IF(X274&lt;&gt;"",VLOOKUP(X274,'ESO zone constants'!$E$3:$J$1002,6,FALSE),"")</f>
        <v/>
      </c>
      <c r="Y274" s="7" t="str">
        <f t="shared" si="12"/>
        <v>[31] = {wayshrines={-1,-1,-1,}, dlcId=0</v>
      </c>
      <c r="Z274" s="7" t="str">
        <f>IF(A274&lt;&gt;"",IF(Q274&lt;&gt;"",CONCATENATE(", zoneIds={",Q274),"")&amp;IF(U274&lt;&gt;"",CONCATENATE(",",U274),"")&amp;IF(W274&lt;&gt;"",CONCATENATE(",",W274),"")&amp;IF(Q274&lt;&gt;"",CONCATENATE("}",""),"")&amp;IF(OR(K274="true",K274="false",K274&lt;&gt;""), CONCATENATE(", veteran=", K274), ""),"")</f>
        <v>, veteran=false</v>
      </c>
      <c r="AA274" s="7" t="str">
        <f>IF(A274&lt;&gt;"",IF(I274="Trial",", isTrial=true",IF(I274="Arena",", isArena=true", IF(I274="Monster",", isMonster=true",""))) &amp; IF(L274="true", CONCATENATE(", multiTrialSet=true"), ""),"")</f>
        <v/>
      </c>
      <c r="AB274" s="7" t="str">
        <f t="shared" si="13"/>
        <v xml:space="preserve"> --Silks of the Sun / Sonnenseide</v>
      </c>
      <c r="AC274" s="7" t="str">
        <f t="shared" si="14"/>
        <v/>
      </c>
    </row>
    <row r="275" spans="1:29" x14ac:dyDescent="0.25">
      <c r="A275" s="17">
        <v>245</v>
      </c>
      <c r="B275" t="s">
        <v>1976</v>
      </c>
      <c r="C275" t="s">
        <v>1978</v>
      </c>
      <c r="D275" t="s">
        <v>1977</v>
      </c>
      <c r="I275" t="str">
        <f t="array" ref="I275">IF(VALUE(P275)&gt;0,"Crafted",IF(OR(EXACT(A275,'LibSets constants'!$G$2:$G$99)),"Monster",IF(OR(EXACT(A275,'LibSets constants'!$I$2:$I$99)),"Trial",IF(OR(EXACT(A275,'LibSets constants'!$K$2:$K$99)),"Arena",IF(OR(EXACT(A275,'LibSets constants'!$M$2:$M$99)),"Overland","")))))</f>
        <v>Overland</v>
      </c>
      <c r="K275" t="s">
        <v>102</v>
      </c>
      <c r="L275" t="s">
        <v>102</v>
      </c>
      <c r="M275">
        <v>-1</v>
      </c>
      <c r="N275">
        <v>-1</v>
      </c>
      <c r="O275">
        <v>-1</v>
      </c>
      <c r="P275">
        <v>0</v>
      </c>
      <c r="Q275" s="3" t="str">
        <f>IF(R275&lt;&gt;"",VLOOKUP(R275,'ESO zone constants'!$E$3:$J$1002,6,FALSE),"")</f>
        <v/>
      </c>
      <c r="S275" s="3">
        <v>0</v>
      </c>
      <c r="T275" t="str">
        <f>VLOOKUP(S275,'LibSets constants'!$A$2:$B$16,2,FALSE)</f>
        <v>Included in base game</v>
      </c>
      <c r="U275" s="3" t="str">
        <f>IF(V275&lt;&gt;"",VLOOKUP(V275,'ESO zone constants'!$E$3:$J$1002,6,FALSE),"")</f>
        <v/>
      </c>
      <c r="W275" s="3" t="str">
        <f>IF(X275&lt;&gt;"",VLOOKUP(X275,'ESO zone constants'!$E$3:$J$1002,6,FALSE),"")</f>
        <v/>
      </c>
      <c r="Y275" s="7" t="str">
        <f t="shared" si="12"/>
        <v>[245] = {wayshrines={-1,-1,-1,}, dlcId=0</v>
      </c>
      <c r="Z275" s="7" t="str">
        <f>IF(A275&lt;&gt;"",IF(Q275&lt;&gt;"",CONCATENATE(", zoneIds={",Q275),"")&amp;IF(U275&lt;&gt;"",CONCATENATE(",",U275),"")&amp;IF(W275&lt;&gt;"",CONCATENATE(",",W275),"")&amp;IF(Q275&lt;&gt;"",CONCATENATE("}",""),"")&amp;IF(OR(K275="true",K275="false",K275&lt;&gt;""), CONCATENATE(", veteran=", K275), ""),"")</f>
        <v>, veteran=false</v>
      </c>
      <c r="AA275" s="7" t="str">
        <f>IF(A275&lt;&gt;"",IF(I275="Trial",", isTrial=true",IF(I275="Arena",", isArena=true", IF(I275="Monster",", isMonster=true",""))) &amp; IF(L275="true", CONCATENATE(", multiTrialSet=true"), ""),"")</f>
        <v/>
      </c>
      <c r="AB275" s="7" t="str">
        <f t="shared" si="13"/>
        <v xml:space="preserve"> --Sithis' Touch / Sithis' Berührung</v>
      </c>
      <c r="AC275" s="7" t="str">
        <f t="shared" si="14"/>
        <v/>
      </c>
    </row>
    <row r="276" spans="1:29" x14ac:dyDescent="0.25">
      <c r="A276" s="17">
        <v>290</v>
      </c>
      <c r="B276" t="s">
        <v>2065</v>
      </c>
      <c r="C276" t="s">
        <v>2067</v>
      </c>
      <c r="D276" t="s">
        <v>2066</v>
      </c>
      <c r="I276" t="str">
        <f t="array" ref="I276">IF(VALUE(P276)&gt;0,"Crafted",IF(OR(EXACT(A276,'LibSets constants'!$G$2:$G$99)),"Monster",IF(OR(EXACT(A276,'LibSets constants'!$I$2:$I$99)),"Trial",IF(OR(EXACT(A276,'LibSets constants'!$K$2:$K$99)),"Arena",IF(OR(EXACT(A276,'LibSets constants'!$M$2:$M$99)),"Overland","")))))</f>
        <v/>
      </c>
      <c r="K276" t="s">
        <v>102</v>
      </c>
      <c r="L276" t="s">
        <v>102</v>
      </c>
      <c r="M276">
        <v>-1</v>
      </c>
      <c r="N276">
        <v>-1</v>
      </c>
      <c r="O276">
        <v>-1</v>
      </c>
      <c r="P276">
        <v>0</v>
      </c>
      <c r="Q276" s="3" t="str">
        <f>IF(R276&lt;&gt;"",VLOOKUP(R276,'ESO zone constants'!$E$3:$J$1002,6,FALSE),"")</f>
        <v/>
      </c>
      <c r="S276" s="3">
        <v>0</v>
      </c>
      <c r="T276" t="str">
        <f>VLOOKUP(S276,'LibSets constants'!$A$2:$B$16,2,FALSE)</f>
        <v>Included in base game</v>
      </c>
      <c r="U276" s="3" t="str">
        <f>IF(V276&lt;&gt;"",VLOOKUP(V276,'ESO zone constants'!$E$3:$J$1002,6,FALSE),"")</f>
        <v/>
      </c>
      <c r="W276" s="3" t="str">
        <f>IF(X276&lt;&gt;"",VLOOKUP(X276,'ESO zone constants'!$E$3:$J$1002,6,FALSE),"")</f>
        <v/>
      </c>
      <c r="Y276" s="7" t="str">
        <f t="shared" si="12"/>
        <v>[290] = {wayshrines={-1,-1,-1,}, dlcId=0</v>
      </c>
      <c r="Z276" s="7" t="str">
        <f>IF(A276&lt;&gt;"",IF(Q276&lt;&gt;"",CONCATENATE(", zoneIds={",Q276),"")&amp;IF(U276&lt;&gt;"",CONCATENATE(",",U276),"")&amp;IF(W276&lt;&gt;"",CONCATENATE(",",W276),"")&amp;IF(Q276&lt;&gt;"",CONCATENATE("}",""),"")&amp;IF(OR(K276="true",K276="false",K276&lt;&gt;""), CONCATENATE(", veteran=", K276), ""),"")</f>
        <v>, veteran=false</v>
      </c>
      <c r="AA276" s="7" t="str">
        <f>IF(A276&lt;&gt;"",IF(I276="Trial",", isTrial=true",IF(I276="Arena",", isArena=true", IF(I276="Monster",", isMonster=true",""))) &amp; IF(L276="true", CONCATENATE(", multiTrialSet=true"), ""),"")</f>
        <v/>
      </c>
      <c r="AB276" s="7" t="str">
        <f t="shared" si="13"/>
        <v xml:space="preserve"> --Skooma Smuggler / Skoomaschmuggler</v>
      </c>
      <c r="AC276" s="7" t="str">
        <f t="shared" si="14"/>
        <v/>
      </c>
    </row>
    <row r="277" spans="1:29" x14ac:dyDescent="0.25">
      <c r="A277" s="17">
        <v>270</v>
      </c>
      <c r="B277" t="s">
        <v>2022</v>
      </c>
      <c r="C277" t="s">
        <v>23</v>
      </c>
      <c r="D277" t="s">
        <v>2023</v>
      </c>
      <c r="I277" t="str">
        <f t="array" ref="I277">IF(VALUE(P277)&gt;0,"Crafted",IF(OR(EXACT(A277,'LibSets constants'!$G$2:$G$99)),"Monster",IF(OR(EXACT(A277,'LibSets constants'!$I$2:$I$99)),"Trial",IF(OR(EXACT(A277,'LibSets constants'!$K$2:$K$99)),"Arena",IF(OR(EXACT(A277,'LibSets constants'!$M$2:$M$99)),"Overland","")))))</f>
        <v>Monster</v>
      </c>
      <c r="J277">
        <v>2</v>
      </c>
      <c r="K277" t="s">
        <v>2475</v>
      </c>
      <c r="L277" t="s">
        <v>102</v>
      </c>
      <c r="M277">
        <v>-1</v>
      </c>
      <c r="N277">
        <v>-1</v>
      </c>
      <c r="O277">
        <v>-1</v>
      </c>
      <c r="P277">
        <v>0</v>
      </c>
      <c r="Q277" s="3" t="str">
        <f>IF(R277&lt;&gt;"",VLOOKUP(R277,'ESO zone constants'!$E$3:$J$1002,6,FALSE),"")</f>
        <v/>
      </c>
      <c r="S277" s="3">
        <v>0</v>
      </c>
      <c r="T277" t="str">
        <f>VLOOKUP(S277,'LibSets constants'!$A$2:$B$16,2,FALSE)</f>
        <v>Included in base game</v>
      </c>
      <c r="U277" s="3" t="str">
        <f>IF(V277&lt;&gt;"",VLOOKUP(V277,'ESO zone constants'!$E$3:$J$1002,6,FALSE),"")</f>
        <v/>
      </c>
      <c r="W277" s="3" t="str">
        <f>IF(X277&lt;&gt;"",VLOOKUP(X277,'ESO zone constants'!$E$3:$J$1002,6,FALSE),"")</f>
        <v/>
      </c>
      <c r="Y277" s="7" t="str">
        <f t="shared" si="12"/>
        <v>[270] = {wayshrines={-1,-1,-1,}, dlcId=0</v>
      </c>
      <c r="Z277" s="7" t="str">
        <f>IF(A277&lt;&gt;"",IF(Q277&lt;&gt;"",CONCATENATE(", zoneIds={",Q277),"")&amp;IF(U277&lt;&gt;"",CONCATENATE(",",U277),"")&amp;IF(W277&lt;&gt;"",CONCATENATE(",",W277),"")&amp;IF(Q277&lt;&gt;"",CONCATENATE("}",""),"")&amp;IF(OR(K277="true",K277="false",K277&lt;&gt;""), CONCATENATE(", veteran=", K277), ""),"")</f>
        <v>, veteran={EQUIP_TYPE_HEAD=true, EQUIP_TYPE_SHOULDERS=false}</v>
      </c>
      <c r="AA277" s="7" t="str">
        <f>IF(A277&lt;&gt;"",IF(I277="Trial",", isTrial=true",IF(I277="Arena",", isArena=true", IF(I277="Monster",", isMonster=true",""))) &amp; IF(L277="true", CONCATENATE(", multiTrialSet=true"), ""),"")</f>
        <v>, isMonster=true</v>
      </c>
      <c r="AB277" s="7" t="str">
        <f t="shared" si="13"/>
        <v xml:space="preserve"> --Slimecraw / Schleimkropf</v>
      </c>
      <c r="AC277" s="7" t="str">
        <f t="shared" si="14"/>
        <v/>
      </c>
    </row>
    <row r="278" spans="1:29" x14ac:dyDescent="0.25">
      <c r="A278" s="6">
        <v>386</v>
      </c>
      <c r="B278" t="s">
        <v>2317</v>
      </c>
      <c r="C278" t="s">
        <v>2319</v>
      </c>
      <c r="D278" t="s">
        <v>2318</v>
      </c>
      <c r="I278" t="str">
        <f t="array" ref="I278">IF(VALUE(P278)&gt;0,"Crafted",IF(OR(EXACT(A278,'LibSets constants'!$G$2:$G$99)),"Monster",IF(OR(EXACT(A278,'LibSets constants'!$I$2:$I$99)),"Trial",IF(OR(EXACT(A278,'LibSets constants'!$K$2:$K$99)),"Arena",IF(OR(EXACT(A278,'LibSets constants'!$M$2:$M$99)),"Overland","")))))</f>
        <v>Crafted</v>
      </c>
      <c r="K278" t="s">
        <v>102</v>
      </c>
      <c r="L278" t="s">
        <v>102</v>
      </c>
      <c r="M278">
        <v>360</v>
      </c>
      <c r="N278">
        <v>360</v>
      </c>
      <c r="O278">
        <v>360</v>
      </c>
      <c r="P278">
        <v>6</v>
      </c>
      <c r="Q278" s="3" t="str">
        <f>IF(R278&lt;&gt;"",VLOOKUP(R278,'ESO zone constants'!$E$3:$J$1002,6,FALSE),"")</f>
        <v/>
      </c>
      <c r="S278" s="3">
        <v>10</v>
      </c>
      <c r="T278" t="str">
        <f>VLOOKUP(S278,'LibSets constants'!$A$2:$B$16,2,FALSE)</f>
        <v>Summerset</v>
      </c>
      <c r="U278" s="3" t="str">
        <f>IF(V278&lt;&gt;"",VLOOKUP(V278,'ESO zone constants'!$E$3:$J$1002,6,FALSE),"")</f>
        <v/>
      </c>
      <c r="W278" s="3" t="str">
        <f>IF(X278&lt;&gt;"",VLOOKUP(X278,'ESO zone constants'!$E$3:$J$1002,6,FALSE),"")</f>
        <v/>
      </c>
      <c r="Y278" s="7" t="str">
        <f t="shared" si="12"/>
        <v>[386] = {wayshrines={360,360,360,}, traitsNeeded=6, dlcId=10</v>
      </c>
      <c r="Z278" s="7" t="str">
        <f>IF(A278&lt;&gt;"",IF(Q278&lt;&gt;"",CONCATENATE(", zoneIds={",Q278),"")&amp;IF(U278&lt;&gt;"",CONCATENATE(",",U278),"")&amp;IF(W278&lt;&gt;"",CONCATENATE(",",W278),"")&amp;IF(Q278&lt;&gt;"",CONCATENATE("}",""),"")&amp;IF(OR(K278="true",K278="false",K278&lt;&gt;""), CONCATENATE(", veteran=", K278), ""),"")</f>
        <v>, veteran=false</v>
      </c>
      <c r="AA278" s="7" t="str">
        <f>IF(A278&lt;&gt;"",IF(I278="Trial",", isTrial=true",IF(I278="Arena",", isArena=true", IF(I278="Monster",", isMonster=true",""))) &amp; IF(L278="true", CONCATENATE(", multiTrialSet=true"), ""),"")</f>
        <v/>
      </c>
      <c r="AB278" s="7" t="str">
        <f t="shared" si="13"/>
        <v xml:space="preserve"> --Sload's Semblance / Kreckenantlitz</v>
      </c>
      <c r="AC278" s="7" t="str">
        <f t="shared" si="14"/>
        <v>[386] = true,        --Sload's Semblance / Kreckenantlitz</v>
      </c>
    </row>
    <row r="279" spans="1:29" x14ac:dyDescent="0.25">
      <c r="A279" s="17">
        <v>420</v>
      </c>
      <c r="B279" t="s">
        <v>2410</v>
      </c>
      <c r="C279" t="s">
        <v>2412</v>
      </c>
      <c r="D279" t="s">
        <v>2411</v>
      </c>
      <c r="I279" t="str">
        <f t="array" ref="I279">IF(VALUE(P279)&gt;0,"Crafted",IF(OR(EXACT(A279,'LibSets constants'!$G$2:$G$99)),"Monster",IF(OR(EXACT(A279,'LibSets constants'!$I$2:$I$99)),"Trial",IF(OR(EXACT(A279,'LibSets constants'!$K$2:$K$99)),"Arena",IF(OR(EXACT(A279,'LibSets constants'!$M$2:$M$99)),"Overland","")))))</f>
        <v/>
      </c>
      <c r="K279" t="s">
        <v>102</v>
      </c>
      <c r="L279" t="s">
        <v>102</v>
      </c>
      <c r="M279">
        <v>-1</v>
      </c>
      <c r="N279">
        <v>-1</v>
      </c>
      <c r="O279">
        <v>-1</v>
      </c>
      <c r="P279">
        <v>0</v>
      </c>
      <c r="Q279" s="3" t="str">
        <f>IF(R279&lt;&gt;"",VLOOKUP(R279,'ESO zone constants'!$E$3:$J$1002,6,FALSE),"")</f>
        <v/>
      </c>
      <c r="S279" s="3">
        <v>0</v>
      </c>
      <c r="T279" t="str">
        <f>VLOOKUP(S279,'LibSets constants'!$A$2:$B$16,2,FALSE)</f>
        <v>Included in base game</v>
      </c>
      <c r="U279" s="3" t="str">
        <f>IF(V279&lt;&gt;"",VLOOKUP(V279,'ESO zone constants'!$E$3:$J$1002,6,FALSE),"")</f>
        <v/>
      </c>
      <c r="W279" s="3" t="str">
        <f>IF(X279&lt;&gt;"",VLOOKUP(X279,'ESO zone constants'!$E$3:$J$1002,6,FALSE),"")</f>
        <v/>
      </c>
      <c r="Y279" s="7" t="str">
        <f t="shared" si="12"/>
        <v>[420] = {wayshrines={-1,-1,-1,}, dlcId=0</v>
      </c>
      <c r="Z279" s="7" t="str">
        <f>IF(A279&lt;&gt;"",IF(Q279&lt;&gt;"",CONCATENATE(", zoneIds={",Q279),"")&amp;IF(U279&lt;&gt;"",CONCATENATE(",",U279),"")&amp;IF(W279&lt;&gt;"",CONCATENATE(",",W279),"")&amp;IF(Q279&lt;&gt;"",CONCATENATE("}",""),"")&amp;IF(OR(K279="true",K279="false",K279&lt;&gt;""), CONCATENATE(", veteran=", K279), ""),"")</f>
        <v>, veteran=false</v>
      </c>
      <c r="AA279" s="7" t="str">
        <f>IF(A279&lt;&gt;"",IF(I279="Trial",", isTrial=true",IF(I279="Arena",", isArena=true", IF(I279="Monster",", isMonster=true",""))) &amp; IF(L279="true", CONCATENATE(", multiTrialSet=true"), ""),"")</f>
        <v/>
      </c>
      <c r="AB279" s="7" t="str">
        <f t="shared" si="13"/>
        <v xml:space="preserve"> --Soldier of Anguish / Soldat der Pein</v>
      </c>
      <c r="AC279" s="7" t="str">
        <f t="shared" si="14"/>
        <v/>
      </c>
    </row>
    <row r="280" spans="1:29" x14ac:dyDescent="0.25">
      <c r="A280" s="6">
        <v>81</v>
      </c>
      <c r="B280" t="s">
        <v>1568</v>
      </c>
      <c r="C280" t="s">
        <v>1570</v>
      </c>
      <c r="D280" t="s">
        <v>1569</v>
      </c>
      <c r="I280" t="str">
        <f t="array" ref="I280">IF(VALUE(P280)&gt;0,"Crafted",IF(OR(EXACT(A280,'LibSets constants'!$G$2:$G$99)),"Monster",IF(OR(EXACT(A280,'LibSets constants'!$I$2:$I$99)),"Trial",IF(OR(EXACT(A280,'LibSets constants'!$K$2:$K$99)),"Arena",IF(OR(EXACT(A280,'LibSets constants'!$M$2:$M$99)),"Overland","")))))</f>
        <v>Crafted</v>
      </c>
      <c r="K280" t="s">
        <v>102</v>
      </c>
      <c r="L280" t="s">
        <v>102</v>
      </c>
      <c r="M280">
        <v>137</v>
      </c>
      <c r="N280">
        <v>103</v>
      </c>
      <c r="O280">
        <v>89</v>
      </c>
      <c r="P280">
        <v>5</v>
      </c>
      <c r="Q280" s="3" t="str">
        <f>IF(R280&lt;&gt;"",VLOOKUP(R280,'ESO zone constants'!$E$3:$J$1002,6,FALSE),"")</f>
        <v/>
      </c>
      <c r="S280" s="3">
        <v>0</v>
      </c>
      <c r="T280" t="str">
        <f>VLOOKUP(S280,'LibSets constants'!$A$2:$B$16,2,FALSE)</f>
        <v>Included in base game</v>
      </c>
      <c r="U280" s="3" t="str">
        <f>IF(V280&lt;&gt;"",VLOOKUP(V280,'ESO zone constants'!$E$3:$J$1002,6,FALSE),"")</f>
        <v/>
      </c>
      <c r="W280" s="3" t="str">
        <f>IF(X280&lt;&gt;"",VLOOKUP(X280,'ESO zone constants'!$E$3:$J$1002,6,FALSE),"")</f>
        <v/>
      </c>
      <c r="Y280" s="7" t="str">
        <f t="shared" si="12"/>
        <v>[81] = {wayshrines={137,103,89,}, traitsNeeded=5, dlcId=0</v>
      </c>
      <c r="Z280" s="7" t="str">
        <f>IF(A280&lt;&gt;"",IF(Q280&lt;&gt;"",CONCATENATE(", zoneIds={",Q280),"")&amp;IF(U280&lt;&gt;"",CONCATENATE(",",U280),"")&amp;IF(W280&lt;&gt;"",CONCATENATE(",",W280),"")&amp;IF(Q280&lt;&gt;"",CONCATENATE("}",""),"")&amp;IF(OR(K280="true",K280="false",K280&lt;&gt;""), CONCATENATE(", veteran=", K280), ""),"")</f>
        <v>, veteran=false</v>
      </c>
      <c r="AA280" s="7" t="str">
        <f>IF(A280&lt;&gt;"",IF(I280="Trial",", isTrial=true",IF(I280="Arena",", isArena=true", IF(I280="Monster",", isMonster=true",""))) &amp; IF(L280="true", CONCATENATE(", multiTrialSet=true"), ""),"")</f>
        <v/>
      </c>
      <c r="AB280" s="7" t="str">
        <f t="shared" si="13"/>
        <v xml:space="preserve"> --Song of Lamae / Lied der Lamien</v>
      </c>
      <c r="AC280" s="7" t="str">
        <f t="shared" si="14"/>
        <v>[81] = true,        --Song of Lamae / Lied der Lamien</v>
      </c>
    </row>
    <row r="281" spans="1:29" x14ac:dyDescent="0.25">
      <c r="A281" s="17">
        <v>114</v>
      </c>
      <c r="B281" t="s">
        <v>1666</v>
      </c>
      <c r="C281" t="s">
        <v>1668</v>
      </c>
      <c r="D281" t="s">
        <v>1667</v>
      </c>
      <c r="I281" t="str">
        <f t="array" ref="I281">IF(VALUE(P281)&gt;0,"Crafted",IF(OR(EXACT(A281,'LibSets constants'!$G$2:$G$99)),"Monster",IF(OR(EXACT(A281,'LibSets constants'!$I$2:$I$99)),"Trial",IF(OR(EXACT(A281,'LibSets constants'!$K$2:$K$99)),"Arena",IF(OR(EXACT(A281,'LibSets constants'!$M$2:$M$99)),"Overland","")))))</f>
        <v>Overland</v>
      </c>
      <c r="K281" t="s">
        <v>102</v>
      </c>
      <c r="L281" t="s">
        <v>102</v>
      </c>
      <c r="M281">
        <v>-1</v>
      </c>
      <c r="N281">
        <v>-1</v>
      </c>
      <c r="O281">
        <v>-1</v>
      </c>
      <c r="P281">
        <v>0</v>
      </c>
      <c r="Q281" s="3" t="str">
        <f>IF(R281&lt;&gt;"",VLOOKUP(R281,'ESO zone constants'!$E$3:$J$1002,6,FALSE),"")</f>
        <v/>
      </c>
      <c r="S281" s="3">
        <v>0</v>
      </c>
      <c r="T281" t="str">
        <f>VLOOKUP(S281,'LibSets constants'!$A$2:$B$16,2,FALSE)</f>
        <v>Included in base game</v>
      </c>
      <c r="U281" s="3" t="str">
        <f>IF(V281&lt;&gt;"",VLOOKUP(V281,'ESO zone constants'!$E$3:$J$1002,6,FALSE),"")</f>
        <v/>
      </c>
      <c r="W281" s="3" t="str">
        <f>IF(X281&lt;&gt;"",VLOOKUP(X281,'ESO zone constants'!$E$3:$J$1002,6,FALSE),"")</f>
        <v/>
      </c>
      <c r="Y281" s="7" t="str">
        <f t="shared" si="12"/>
        <v>[114] = {wayshrines={-1,-1,-1,}, dlcId=0</v>
      </c>
      <c r="Z281" s="7" t="str">
        <f>IF(A281&lt;&gt;"",IF(Q281&lt;&gt;"",CONCATENATE(", zoneIds={",Q281),"")&amp;IF(U281&lt;&gt;"",CONCATENATE(",",U281),"")&amp;IF(W281&lt;&gt;"",CONCATENATE(",",W281),"")&amp;IF(Q281&lt;&gt;"",CONCATENATE("}",""),"")&amp;IF(OR(K281="true",K281="false",K281&lt;&gt;""), CONCATENATE(", veteran=", K281), ""),"")</f>
        <v>, veteran=false</v>
      </c>
      <c r="AA281" s="7" t="str">
        <f>IF(A281&lt;&gt;"",IF(I281="Trial",", isTrial=true",IF(I281="Arena",", isArena=true", IF(I281="Monster",", isMonster=true",""))) &amp; IF(L281="true", CONCATENATE(", multiTrialSet=true"), ""),"")</f>
        <v/>
      </c>
      <c r="AB281" s="7" t="str">
        <f t="shared" si="13"/>
        <v xml:space="preserve"> --Soulshine / Seelenschein</v>
      </c>
      <c r="AC281" s="7" t="str">
        <f t="shared" si="14"/>
        <v/>
      </c>
    </row>
    <row r="282" spans="1:29" x14ac:dyDescent="0.25">
      <c r="A282" s="17">
        <v>162</v>
      </c>
      <c r="B282" t="s">
        <v>1789</v>
      </c>
      <c r="C282" t="s">
        <v>24</v>
      </c>
      <c r="D282" t="s">
        <v>1790</v>
      </c>
      <c r="I282" t="str">
        <f t="array" ref="I282">IF(VALUE(P282)&gt;0,"Crafted",IF(OR(EXACT(A282,'LibSets constants'!$G$2:$G$99)),"Monster",IF(OR(EXACT(A282,'LibSets constants'!$I$2:$I$99)),"Trial",IF(OR(EXACT(A282,'LibSets constants'!$K$2:$K$99)),"Arena",IF(OR(EXACT(A282,'LibSets constants'!$M$2:$M$99)),"Overland","")))))</f>
        <v>Monster</v>
      </c>
      <c r="J282">
        <v>2</v>
      </c>
      <c r="K282" t="s">
        <v>2475</v>
      </c>
      <c r="L282" t="s">
        <v>102</v>
      </c>
      <c r="M282">
        <v>-1</v>
      </c>
      <c r="N282">
        <v>-1</v>
      </c>
      <c r="O282">
        <v>-1</v>
      </c>
      <c r="P282">
        <v>0</v>
      </c>
      <c r="Q282" s="3" t="str">
        <f>IF(R282&lt;&gt;"",VLOOKUP(R282,'ESO zone constants'!$E$3:$J$1002,6,FALSE),"")</f>
        <v/>
      </c>
      <c r="S282" s="3">
        <v>0</v>
      </c>
      <c r="T282" t="str">
        <f>VLOOKUP(S282,'LibSets constants'!$A$2:$B$16,2,FALSE)</f>
        <v>Included in base game</v>
      </c>
      <c r="U282" s="3" t="str">
        <f>IF(V282&lt;&gt;"",VLOOKUP(V282,'ESO zone constants'!$E$3:$J$1002,6,FALSE),"")</f>
        <v/>
      </c>
      <c r="W282" s="3" t="str">
        <f>IF(X282&lt;&gt;"",VLOOKUP(X282,'ESO zone constants'!$E$3:$J$1002,6,FALSE),"")</f>
        <v/>
      </c>
      <c r="Y282" s="7" t="str">
        <f t="shared" si="12"/>
        <v>[162] = {wayshrines={-1,-1,-1,}, dlcId=0</v>
      </c>
      <c r="Z282" s="7" t="str">
        <f>IF(A282&lt;&gt;"",IF(Q282&lt;&gt;"",CONCATENATE(", zoneIds={",Q282),"")&amp;IF(U282&lt;&gt;"",CONCATENATE(",",U282),"")&amp;IF(W282&lt;&gt;"",CONCATENATE(",",W282),"")&amp;IF(Q282&lt;&gt;"",CONCATENATE("}",""),"")&amp;IF(OR(K282="true",K282="false",K282&lt;&gt;""), CONCATENATE(", veteran=", K282), ""),"")</f>
        <v>, veteran={EQUIP_TYPE_HEAD=true, EQUIP_TYPE_SHOULDERS=false}</v>
      </c>
      <c r="AA282" s="7" t="str">
        <f>IF(A282&lt;&gt;"",IF(I282="Trial",", isTrial=true",IF(I282="Arena",", isArena=true", IF(I282="Monster",", isMonster=true",""))) &amp; IF(L282="true", CONCATENATE(", multiTrialSet=true"), ""),"")</f>
        <v>, isMonster=true</v>
      </c>
      <c r="AB282" s="7" t="str">
        <f t="shared" si="13"/>
        <v xml:space="preserve"> --Spawn of Mephala / Mephalas Brut</v>
      </c>
      <c r="AC282" s="7" t="str">
        <f t="shared" si="14"/>
        <v/>
      </c>
    </row>
    <row r="283" spans="1:29" x14ac:dyDescent="0.25">
      <c r="A283" s="17">
        <v>413</v>
      </c>
      <c r="B283" t="s">
        <v>2389</v>
      </c>
      <c r="C283" t="s">
        <v>2391</v>
      </c>
      <c r="D283" t="s">
        <v>2390</v>
      </c>
      <c r="I283" t="s">
        <v>2478</v>
      </c>
      <c r="K283" t="s">
        <v>102</v>
      </c>
      <c r="L283" t="s">
        <v>102</v>
      </c>
      <c r="M283">
        <v>-1</v>
      </c>
      <c r="N283">
        <v>-1</v>
      </c>
      <c r="O283">
        <v>-1</v>
      </c>
      <c r="P283">
        <v>0</v>
      </c>
      <c r="Q283" s="3">
        <f>IF(R283&lt;&gt;"",VLOOKUP(R283,'ESO zone constants'!$E$3:$J$1002,6,FALSE),"")</f>
        <v>1082</v>
      </c>
      <c r="R283" s="3" t="s">
        <v>805</v>
      </c>
      <c r="S283" s="3">
        <v>0</v>
      </c>
      <c r="T283" t="str">
        <f>VLOOKUP(S283,'LibSets constants'!$A$2:$B$16,2,FALSE)</f>
        <v>Included in base game</v>
      </c>
      <c r="U283" s="3" t="str">
        <f>IF(V283&lt;&gt;"",VLOOKUP(V283,'ESO zone constants'!$E$3:$J$1002,6,FALSE),"")</f>
        <v/>
      </c>
      <c r="W283" s="3" t="str">
        <f>IF(X283&lt;&gt;"",VLOOKUP(X283,'ESO zone constants'!$E$3:$J$1002,6,FALSE),"")</f>
        <v/>
      </c>
      <c r="Y283" s="7" t="str">
        <f t="shared" si="12"/>
        <v>[413] = {wayshrines={-1,-1,-1,}, dlcId=0</v>
      </c>
      <c r="Z283" s="7" t="str">
        <f>IF(A283&lt;&gt;"",IF(Q283&lt;&gt;"",CONCATENATE(", zoneIds={",Q283),"")&amp;IF(U283&lt;&gt;"",CONCATENATE(",",U283),"")&amp;IF(W283&lt;&gt;"",CONCATENATE(",",W283),"")&amp;IF(Q283&lt;&gt;"",CONCATENATE("}",""),"")&amp;IF(OR(K283="true",K283="false",K283&lt;&gt;""), CONCATENATE(", veteran=", K283), ""),"")</f>
        <v>, zoneIds={1082}, veteran=false</v>
      </c>
      <c r="AA283" s="7" t="str">
        <f>IF(A283&lt;&gt;"",IF(I283="Trial",", isTrial=true",IF(I283="Arena",", isArena=true", IF(I283="Monster",", isMonster=true",""))) &amp; IF(L283="true", CONCATENATE(", multiTrialSet=true"), ""),"")</f>
        <v>, isArena=true</v>
      </c>
      <c r="AB283" s="7" t="str">
        <f t="shared" si="13"/>
        <v xml:space="preserve"> --Spectral Cloak / Spektraler Mantel</v>
      </c>
      <c r="AC283" s="7" t="str">
        <f t="shared" si="14"/>
        <v/>
      </c>
    </row>
    <row r="284" spans="1:29" x14ac:dyDescent="0.25">
      <c r="A284" s="6">
        <v>74</v>
      </c>
      <c r="B284" t="s">
        <v>1547</v>
      </c>
      <c r="C284" t="s">
        <v>1549</v>
      </c>
      <c r="D284" t="s">
        <v>1548</v>
      </c>
      <c r="I284" t="str">
        <f t="array" ref="I284">IF(VALUE(P284)&gt;0,"Crafted",IF(OR(EXACT(A284,'LibSets constants'!$G$2:$G$99)),"Monster",IF(OR(EXACT(A284,'LibSets constants'!$I$2:$I$99)),"Trial",IF(OR(EXACT(A284,'LibSets constants'!$K$2:$K$99)),"Arena",IF(OR(EXACT(A284,'LibSets constants'!$M$2:$M$99)),"Overland","")))))</f>
        <v>Crafted</v>
      </c>
      <c r="K284" t="s">
        <v>102</v>
      </c>
      <c r="L284" t="s">
        <v>102</v>
      </c>
      <c r="M284">
        <v>133</v>
      </c>
      <c r="N284">
        <v>133</v>
      </c>
      <c r="O284">
        <v>133</v>
      </c>
      <c r="P284">
        <v>8</v>
      </c>
      <c r="Q284" s="3" t="str">
        <f>IF(R284&lt;&gt;"",VLOOKUP(R284,'ESO zone constants'!$E$3:$J$1002,6,FALSE),"")</f>
        <v/>
      </c>
      <c r="S284" s="3">
        <v>0</v>
      </c>
      <c r="T284" t="str">
        <f>VLOOKUP(S284,'LibSets constants'!$A$2:$B$16,2,FALSE)</f>
        <v>Included in base game</v>
      </c>
      <c r="U284" s="3" t="str">
        <f>IF(V284&lt;&gt;"",VLOOKUP(V284,'ESO zone constants'!$E$3:$J$1002,6,FALSE),"")</f>
        <v/>
      </c>
      <c r="W284" s="3" t="str">
        <f>IF(X284&lt;&gt;"",VLOOKUP(X284,'ESO zone constants'!$E$3:$J$1002,6,FALSE),"")</f>
        <v/>
      </c>
      <c r="Y284" s="7" t="str">
        <f t="shared" si="12"/>
        <v>[74] = {wayshrines={133,133,133,}, traitsNeeded=8, dlcId=0</v>
      </c>
      <c r="Z284" s="7" t="str">
        <f>IF(A284&lt;&gt;"",IF(Q284&lt;&gt;"",CONCATENATE(", zoneIds={",Q284),"")&amp;IF(U284&lt;&gt;"",CONCATENATE(",",U284),"")&amp;IF(W284&lt;&gt;"",CONCATENATE(",",W284),"")&amp;IF(Q284&lt;&gt;"",CONCATENATE("}",""),"")&amp;IF(OR(K284="true",K284="false",K284&lt;&gt;""), CONCATENATE(", veteran=", K284), ""),"")</f>
        <v>, veteran=false</v>
      </c>
      <c r="AA284" s="7" t="str">
        <f>IF(A284&lt;&gt;"",IF(I284="Trial",", isTrial=true",IF(I284="Arena",", isArena=true", IF(I284="Monster",", isMonster=true",""))) &amp; IF(L284="true", CONCATENATE(", multiTrialSet=true"), ""),"")</f>
        <v/>
      </c>
      <c r="AB284" s="7" t="str">
        <f t="shared" si="13"/>
        <v xml:space="preserve"> --Spectre's Eye / Schemenauge</v>
      </c>
      <c r="AC284" s="7" t="str">
        <f t="shared" si="14"/>
        <v>[74] = true,        --Spectre's Eye / Schemenauge</v>
      </c>
    </row>
    <row r="285" spans="1:29" x14ac:dyDescent="0.25">
      <c r="A285" s="17">
        <v>185</v>
      </c>
      <c r="B285" t="s">
        <v>1834</v>
      </c>
      <c r="C285" t="s">
        <v>1836</v>
      </c>
      <c r="D285" t="s">
        <v>1835</v>
      </c>
      <c r="I285" t="str">
        <f t="array" ref="I285">IF(VALUE(P285)&gt;0,"Crafted",IF(OR(EXACT(A285,'LibSets constants'!$G$2:$G$99)),"Monster",IF(OR(EXACT(A285,'LibSets constants'!$I$2:$I$99)),"Trial",IF(OR(EXACT(A285,'LibSets constants'!$K$2:$K$99)),"Arena",IF(OR(EXACT(A285,'LibSets constants'!$M$2:$M$99)),"Overland","")))))</f>
        <v/>
      </c>
      <c r="K285" t="s">
        <v>102</v>
      </c>
      <c r="L285" t="s">
        <v>102</v>
      </c>
      <c r="M285">
        <v>-1</v>
      </c>
      <c r="N285">
        <v>-1</v>
      </c>
      <c r="O285">
        <v>-1</v>
      </c>
      <c r="P285">
        <v>0</v>
      </c>
      <c r="Q285" s="3">
        <f>IF(R285&lt;&gt;"",VLOOKUP(R285,'ESO zone constants'!$E$3:$J$1002,6,FALSE),"")</f>
        <v>848</v>
      </c>
      <c r="R285" s="3" t="s">
        <v>72</v>
      </c>
      <c r="S285" s="3">
        <v>0</v>
      </c>
      <c r="T285" t="str">
        <f>VLOOKUP(S285,'LibSets constants'!$A$2:$B$16,2,FALSE)</f>
        <v>Included in base game</v>
      </c>
      <c r="U285" s="3" t="str">
        <f>IF(V285&lt;&gt;"",VLOOKUP(V285,'ESO zone constants'!$E$3:$J$1002,6,FALSE),"")</f>
        <v/>
      </c>
      <c r="W285" s="3" t="str">
        <f>IF(X285&lt;&gt;"",VLOOKUP(X285,'ESO zone constants'!$E$3:$J$1002,6,FALSE),"")</f>
        <v/>
      </c>
      <c r="Y285" s="7" t="str">
        <f t="shared" si="12"/>
        <v>[185] = {wayshrines={-1,-1,-1,}, dlcId=0</v>
      </c>
      <c r="Z285" s="7" t="str">
        <f>IF(A285&lt;&gt;"",IF(Q285&lt;&gt;"",CONCATENATE(", zoneIds={",Q285),"")&amp;IF(U285&lt;&gt;"",CONCATENATE(",",U285),"")&amp;IF(W285&lt;&gt;"",CONCATENATE(",",W285),"")&amp;IF(Q285&lt;&gt;"",CONCATENATE("}",""),"")&amp;IF(OR(K285="true",K285="false",K285&lt;&gt;""), CONCATENATE(", veteran=", K285), ""),"")</f>
        <v>, zoneIds={848}, veteran=false</v>
      </c>
      <c r="AA285" s="7" t="str">
        <f>IF(A285&lt;&gt;"",IF(I285="Trial",", isTrial=true",IF(I285="Arena",", isArena=true", IF(I285="Monster",", isMonster=true",""))) &amp; IF(L285="true", CONCATENATE(", multiTrialSet=true"), ""),"")</f>
        <v/>
      </c>
      <c r="AB285" s="7" t="str">
        <f t="shared" si="13"/>
        <v xml:space="preserve"> --Spell Power Cure / Magiekraftheilung</v>
      </c>
      <c r="AC285" s="7" t="str">
        <f t="shared" si="14"/>
        <v/>
      </c>
    </row>
    <row r="286" spans="1:29" x14ac:dyDescent="0.25">
      <c r="A286" s="17">
        <v>418</v>
      </c>
      <c r="B286" t="s">
        <v>2404</v>
      </c>
      <c r="C286" t="s">
        <v>2406</v>
      </c>
      <c r="D286" t="s">
        <v>2405</v>
      </c>
      <c r="I286" t="str">
        <f t="array" ref="I286">IF(VALUE(P286)&gt;0,"Crafted",IF(OR(EXACT(A286,'LibSets constants'!$G$2:$G$99)),"Monster",IF(OR(EXACT(A286,'LibSets constants'!$I$2:$I$99)),"Trial",IF(OR(EXACT(A286,'LibSets constants'!$K$2:$K$99)),"Arena",IF(OR(EXACT(A286,'LibSets constants'!$M$2:$M$99)),"Overland","")))))</f>
        <v/>
      </c>
      <c r="K286" t="s">
        <v>102</v>
      </c>
      <c r="L286" t="s">
        <v>102</v>
      </c>
      <c r="M286">
        <v>-1</v>
      </c>
      <c r="N286">
        <v>-1</v>
      </c>
      <c r="O286">
        <v>-1</v>
      </c>
      <c r="P286">
        <v>0</v>
      </c>
      <c r="Q286" s="3" t="str">
        <f>IF(R286&lt;&gt;"",VLOOKUP(R286,'ESO zone constants'!$E$3:$J$1002,6,FALSE),"")</f>
        <v/>
      </c>
      <c r="S286" s="3">
        <v>0</v>
      </c>
      <c r="T286" t="str">
        <f>VLOOKUP(S286,'LibSets constants'!$A$2:$B$16,2,FALSE)</f>
        <v>Included in base game</v>
      </c>
      <c r="U286" s="3" t="str">
        <f>IF(V286&lt;&gt;"",VLOOKUP(V286,'ESO zone constants'!$E$3:$J$1002,6,FALSE),"")</f>
        <v/>
      </c>
      <c r="W286" s="3" t="str">
        <f>IF(X286&lt;&gt;"",VLOOKUP(X286,'ESO zone constants'!$E$3:$J$1002,6,FALSE),"")</f>
        <v/>
      </c>
      <c r="Y286" s="7" t="str">
        <f t="shared" si="12"/>
        <v>[418] = {wayshrines={-1,-1,-1,}, dlcId=0</v>
      </c>
      <c r="Z286" s="7" t="str">
        <f>IF(A286&lt;&gt;"",IF(Q286&lt;&gt;"",CONCATENATE(", zoneIds={",Q286),"")&amp;IF(U286&lt;&gt;"",CONCATENATE(",",U286),"")&amp;IF(W286&lt;&gt;"",CONCATENATE(",",W286),"")&amp;IF(Q286&lt;&gt;"",CONCATENATE("}",""),"")&amp;IF(OR(K286="true",K286="false",K286&lt;&gt;""), CONCATENATE(", veteran=", K286), ""),"")</f>
        <v>, veteran=false</v>
      </c>
      <c r="AA286" s="7" t="str">
        <f>IF(A286&lt;&gt;"",IF(I286="Trial",", isTrial=true",IF(I286="Arena",", isArena=true", IF(I286="Monster",", isMonster=true",""))) &amp; IF(L286="true", CONCATENATE(", multiTrialSet=true"), ""),"")</f>
        <v/>
      </c>
      <c r="AB286" s="7" t="str">
        <f t="shared" si="13"/>
        <v xml:space="preserve"> --Spell Strategist / Zauberstratege</v>
      </c>
      <c r="AC286" s="7" t="str">
        <f t="shared" si="14"/>
        <v/>
      </c>
    </row>
    <row r="287" spans="1:29" x14ac:dyDescent="0.25">
      <c r="A287" s="17">
        <v>296</v>
      </c>
      <c r="B287" t="s">
        <v>2083</v>
      </c>
      <c r="C287" t="s">
        <v>2085</v>
      </c>
      <c r="D287" t="s">
        <v>2084</v>
      </c>
      <c r="I287" t="str">
        <f t="array" ref="I287">IF(VALUE(P287)&gt;0,"Crafted",IF(OR(EXACT(A287,'LibSets constants'!$G$2:$G$99)),"Monster",IF(OR(EXACT(A287,'LibSets constants'!$I$2:$I$99)),"Trial",IF(OR(EXACT(A287,'LibSets constants'!$K$2:$K$99)),"Arena",IF(OR(EXACT(A287,'LibSets constants'!$M$2:$M$99)),"Overland","")))))</f>
        <v/>
      </c>
      <c r="K287" t="s">
        <v>102</v>
      </c>
      <c r="L287" t="s">
        <v>102</v>
      </c>
      <c r="M287">
        <v>-1</v>
      </c>
      <c r="N287">
        <v>-1</v>
      </c>
      <c r="O287">
        <v>-1</v>
      </c>
      <c r="P287">
        <v>0</v>
      </c>
      <c r="Q287" s="3" t="str">
        <f>IF(R287&lt;&gt;"",VLOOKUP(R287,'ESO zone constants'!$E$3:$J$1002,6,FALSE),"")</f>
        <v/>
      </c>
      <c r="S287" s="3">
        <v>0</v>
      </c>
      <c r="T287" t="str">
        <f>VLOOKUP(S287,'LibSets constants'!$A$2:$B$16,2,FALSE)</f>
        <v>Included in base game</v>
      </c>
      <c r="U287" s="3" t="str">
        <f>IF(V287&lt;&gt;"",VLOOKUP(V287,'ESO zone constants'!$E$3:$J$1002,6,FALSE),"")</f>
        <v/>
      </c>
      <c r="W287" s="3" t="str">
        <f>IF(X287&lt;&gt;"",VLOOKUP(X287,'ESO zone constants'!$E$3:$J$1002,6,FALSE),"")</f>
        <v/>
      </c>
      <c r="Y287" s="7" t="str">
        <f t="shared" si="12"/>
        <v>[296] = {wayshrines={-1,-1,-1,}, dlcId=0</v>
      </c>
      <c r="Z287" s="7" t="str">
        <f>IF(A287&lt;&gt;"",IF(Q287&lt;&gt;"",CONCATENATE(", zoneIds={",Q287),"")&amp;IF(U287&lt;&gt;"",CONCATENATE(",",U287),"")&amp;IF(W287&lt;&gt;"",CONCATENATE(",",W287),"")&amp;IF(Q287&lt;&gt;"",CONCATENATE("}",""),"")&amp;IF(OR(K287="true",K287="false",K287&lt;&gt;""), CONCATENATE(", veteran=", K287), ""),"")</f>
        <v>, veteran=false</v>
      </c>
      <c r="AA287" s="7" t="str">
        <f>IF(A287&lt;&gt;"",IF(I287="Trial",", isTrial=true",IF(I287="Arena",", isArena=true", IF(I287="Monster",", isMonster=true",""))) &amp; IF(L287="true", CONCATENATE(", multiTrialSet=true"), ""),"")</f>
        <v/>
      </c>
      <c r="AB287" s="7" t="str">
        <f t="shared" si="13"/>
        <v xml:space="preserve"> --Spelunker / Höhlenforscher</v>
      </c>
      <c r="AC287" s="7" t="str">
        <f t="shared" si="14"/>
        <v/>
      </c>
    </row>
    <row r="288" spans="1:29" x14ac:dyDescent="0.25">
      <c r="A288" s="17">
        <v>297</v>
      </c>
      <c r="B288" t="s">
        <v>2086</v>
      </c>
      <c r="C288" t="s">
        <v>2088</v>
      </c>
      <c r="D288" t="s">
        <v>2087</v>
      </c>
      <c r="I288" t="str">
        <f t="array" ref="I288">IF(VALUE(P288)&gt;0,"Crafted",IF(OR(EXACT(A288,'LibSets constants'!$G$2:$G$99)),"Monster",IF(OR(EXACT(A288,'LibSets constants'!$I$2:$I$99)),"Trial",IF(OR(EXACT(A288,'LibSets constants'!$K$2:$K$99)),"Arena",IF(OR(EXACT(A288,'LibSets constants'!$M$2:$M$99)),"Overland","")))))</f>
        <v/>
      </c>
      <c r="K288" t="s">
        <v>102</v>
      </c>
      <c r="L288" t="s">
        <v>102</v>
      </c>
      <c r="M288">
        <v>-1</v>
      </c>
      <c r="N288">
        <v>-1</v>
      </c>
      <c r="O288">
        <v>-1</v>
      </c>
      <c r="P288">
        <v>0</v>
      </c>
      <c r="Q288" s="3" t="str">
        <f>IF(R288&lt;&gt;"",VLOOKUP(R288,'ESO zone constants'!$E$3:$J$1002,6,FALSE),"")</f>
        <v/>
      </c>
      <c r="S288" s="3">
        <v>0</v>
      </c>
      <c r="T288" t="str">
        <f>VLOOKUP(S288,'LibSets constants'!$A$2:$B$16,2,FALSE)</f>
        <v>Included in base game</v>
      </c>
      <c r="U288" s="3" t="str">
        <f>IF(V288&lt;&gt;"",VLOOKUP(V288,'ESO zone constants'!$E$3:$J$1002,6,FALSE),"")</f>
        <v/>
      </c>
      <c r="W288" s="3" t="str">
        <f>IF(X288&lt;&gt;"",VLOOKUP(X288,'ESO zone constants'!$E$3:$J$1002,6,FALSE),"")</f>
        <v/>
      </c>
      <c r="Y288" s="7" t="str">
        <f t="shared" si="12"/>
        <v>[297] = {wayshrines={-1,-1,-1,}, dlcId=0</v>
      </c>
      <c r="Z288" s="7" t="str">
        <f>IF(A288&lt;&gt;"",IF(Q288&lt;&gt;"",CONCATENATE(", zoneIds={",Q288),"")&amp;IF(U288&lt;&gt;"",CONCATENATE(",",U288),"")&amp;IF(W288&lt;&gt;"",CONCATENATE(",",W288),"")&amp;IF(Q288&lt;&gt;"",CONCATENATE("}",""),"")&amp;IF(OR(K288="true",K288="false",K288&lt;&gt;""), CONCATENATE(", veteran=", K288), ""),"")</f>
        <v>, veteran=false</v>
      </c>
      <c r="AA288" s="7" t="str">
        <f>IF(A288&lt;&gt;"",IF(I288="Trial",", isTrial=true",IF(I288="Arena",", isArena=true", IF(I288="Monster",", isMonster=true",""))) &amp; IF(L288="true", CONCATENATE(", multiTrialSet=true"), ""),"")</f>
        <v/>
      </c>
      <c r="AB288" s="7" t="str">
        <f t="shared" si="13"/>
        <v xml:space="preserve"> --Spider Cultist Cowl / Spinnenkultistenkutte</v>
      </c>
      <c r="AC288" s="7" t="str">
        <f t="shared" si="14"/>
        <v/>
      </c>
    </row>
    <row r="289" spans="1:29" x14ac:dyDescent="0.25">
      <c r="A289" s="17">
        <v>289</v>
      </c>
      <c r="B289" t="s">
        <v>2062</v>
      </c>
      <c r="C289" t="s">
        <v>2064</v>
      </c>
      <c r="D289" t="s">
        <v>2063</v>
      </c>
      <c r="I289" t="str">
        <f t="array" ref="I289">IF(VALUE(P289)&gt;0,"Crafted",IF(OR(EXACT(A289,'LibSets constants'!$G$2:$G$99)),"Monster",IF(OR(EXACT(A289,'LibSets constants'!$I$2:$I$99)),"Trial",IF(OR(EXACT(A289,'LibSets constants'!$K$2:$K$99)),"Arena",IF(OR(EXACT(A289,'LibSets constants'!$M$2:$M$99)),"Overland","")))))</f>
        <v/>
      </c>
      <c r="K289" t="s">
        <v>102</v>
      </c>
      <c r="L289" t="s">
        <v>102</v>
      </c>
      <c r="M289">
        <v>-1</v>
      </c>
      <c r="N289">
        <v>-1</v>
      </c>
      <c r="O289">
        <v>-1</v>
      </c>
      <c r="P289">
        <v>0</v>
      </c>
      <c r="Q289" s="3" t="str">
        <f>IF(R289&lt;&gt;"",VLOOKUP(R289,'ESO zone constants'!$E$3:$J$1002,6,FALSE),"")</f>
        <v/>
      </c>
      <c r="S289" s="3">
        <v>0</v>
      </c>
      <c r="T289" t="str">
        <f>VLOOKUP(S289,'LibSets constants'!$A$2:$B$16,2,FALSE)</f>
        <v>Included in base game</v>
      </c>
      <c r="U289" s="3" t="str">
        <f>IF(V289&lt;&gt;"",VLOOKUP(V289,'ESO zone constants'!$E$3:$J$1002,6,FALSE),"")</f>
        <v/>
      </c>
      <c r="W289" s="3" t="str">
        <f>IF(X289&lt;&gt;"",VLOOKUP(X289,'ESO zone constants'!$E$3:$J$1002,6,FALSE),"")</f>
        <v/>
      </c>
      <c r="Y289" s="7" t="str">
        <f t="shared" si="12"/>
        <v>[289] = {wayshrines={-1,-1,-1,}, dlcId=0</v>
      </c>
      <c r="Z289" s="7" t="str">
        <f>IF(A289&lt;&gt;"",IF(Q289&lt;&gt;"",CONCATENATE(", zoneIds={",Q289),"")&amp;IF(U289&lt;&gt;"",CONCATENATE(",",U289),"")&amp;IF(W289&lt;&gt;"",CONCATENATE(",",W289),"")&amp;IF(Q289&lt;&gt;"",CONCATENATE("}",""),"")&amp;IF(OR(K289="true",K289="false",K289&lt;&gt;""), CONCATENATE(", veteran=", K289), ""),"")</f>
        <v>, veteran=false</v>
      </c>
      <c r="AA289" s="7" t="str">
        <f>IF(A289&lt;&gt;"",IF(I289="Trial",", isTrial=true",IF(I289="Arena",", isArena=true", IF(I289="Monster",", isMonster=true",""))) &amp; IF(L289="true", CONCATENATE(", multiTrialSet=true"), ""),"")</f>
        <v/>
      </c>
      <c r="AB289" s="7" t="str">
        <f t="shared" si="13"/>
        <v xml:space="preserve"> --Spinner's Garments / Gewänder des Webers</v>
      </c>
      <c r="AC289" s="7" t="str">
        <f t="shared" si="14"/>
        <v/>
      </c>
    </row>
    <row r="290" spans="1:29" x14ac:dyDescent="0.25">
      <c r="A290" s="17">
        <v>286</v>
      </c>
      <c r="B290" t="s">
        <v>2053</v>
      </c>
      <c r="C290" t="s">
        <v>2055</v>
      </c>
      <c r="D290" t="s">
        <v>2054</v>
      </c>
      <c r="I290" t="str">
        <f t="array" ref="I290">IF(VALUE(P290)&gt;0,"Crafted",IF(OR(EXACT(A290,'LibSets constants'!$G$2:$G$99)),"Monster",IF(OR(EXACT(A290,'LibSets constants'!$I$2:$I$99)),"Trial",IF(OR(EXACT(A290,'LibSets constants'!$K$2:$K$99)),"Arena",IF(OR(EXACT(A290,'LibSets constants'!$M$2:$M$99)),"Overland","")))))</f>
        <v/>
      </c>
      <c r="K290" t="s">
        <v>102</v>
      </c>
      <c r="L290" t="s">
        <v>102</v>
      </c>
      <c r="M290">
        <v>-1</v>
      </c>
      <c r="N290">
        <v>-1</v>
      </c>
      <c r="O290">
        <v>-1</v>
      </c>
      <c r="P290">
        <v>0</v>
      </c>
      <c r="Q290" s="3" t="str">
        <f>IF(R290&lt;&gt;"",VLOOKUP(R290,'ESO zone constants'!$E$3:$J$1002,6,FALSE),"")</f>
        <v/>
      </c>
      <c r="S290" s="3">
        <v>0</v>
      </c>
      <c r="T290" t="str">
        <f>VLOOKUP(S290,'LibSets constants'!$A$2:$B$16,2,FALSE)</f>
        <v>Included in base game</v>
      </c>
      <c r="U290" s="3" t="str">
        <f>IF(V290&lt;&gt;"",VLOOKUP(V290,'ESO zone constants'!$E$3:$J$1002,6,FALSE),"")</f>
        <v/>
      </c>
      <c r="W290" s="3" t="str">
        <f>IF(X290&lt;&gt;"",VLOOKUP(X290,'ESO zone constants'!$E$3:$J$1002,6,FALSE),"")</f>
        <v/>
      </c>
      <c r="Y290" s="7" t="str">
        <f t="shared" si="12"/>
        <v>[286] = {wayshrines={-1,-1,-1,}, dlcId=0</v>
      </c>
      <c r="Z290" s="7" t="str">
        <f>IF(A290&lt;&gt;"",IF(Q290&lt;&gt;"",CONCATENATE(", zoneIds={",Q290),"")&amp;IF(U290&lt;&gt;"",CONCATENATE(",",U290),"")&amp;IF(W290&lt;&gt;"",CONCATENATE(",",W290),"")&amp;IF(Q290&lt;&gt;"",CONCATENATE("}",""),"")&amp;IF(OR(K290="true",K290="false",K290&lt;&gt;""), CONCATENATE(", veteran=", K290), ""),"")</f>
        <v>, veteran=false</v>
      </c>
      <c r="AA290" s="7" t="str">
        <f>IF(A290&lt;&gt;"",IF(I290="Trial",", isTrial=true",IF(I290="Arena",", isArena=true", IF(I290="Monster",", isMonster=true",""))) &amp; IF(L290="true", CONCATENATE(", multiTrialSet=true"), ""),"")</f>
        <v/>
      </c>
      <c r="AB290" s="7" t="str">
        <f t="shared" si="13"/>
        <v xml:space="preserve"> --Spriggan's Thorns / Dornen des Zweiglings</v>
      </c>
      <c r="AC290" s="7" t="str">
        <f t="shared" si="14"/>
        <v/>
      </c>
    </row>
    <row r="291" spans="1:29" x14ac:dyDescent="0.25">
      <c r="A291" s="17">
        <v>421</v>
      </c>
      <c r="B291" t="s">
        <v>2413</v>
      </c>
      <c r="C291" t="s">
        <v>2415</v>
      </c>
      <c r="D291" t="s">
        <v>2414</v>
      </c>
      <c r="I291" t="str">
        <f t="array" ref="I291">IF(VALUE(P291)&gt;0,"Crafted",IF(OR(EXACT(A291,'LibSets constants'!$G$2:$G$99)),"Monster",IF(OR(EXACT(A291,'LibSets constants'!$I$2:$I$99)),"Trial",IF(OR(EXACT(A291,'LibSets constants'!$K$2:$K$99)),"Arena",IF(OR(EXACT(A291,'LibSets constants'!$M$2:$M$99)),"Overland","")))))</f>
        <v/>
      </c>
      <c r="K291" t="s">
        <v>102</v>
      </c>
      <c r="L291" t="s">
        <v>102</v>
      </c>
      <c r="M291">
        <v>-1</v>
      </c>
      <c r="N291">
        <v>-1</v>
      </c>
      <c r="O291">
        <v>-1</v>
      </c>
      <c r="P291">
        <v>0</v>
      </c>
      <c r="Q291" s="3" t="str">
        <f>IF(R291&lt;&gt;"",VLOOKUP(R291,'ESO zone constants'!$E$3:$J$1002,6,FALSE),"")</f>
        <v/>
      </c>
      <c r="S291" s="3">
        <v>0</v>
      </c>
      <c r="T291" t="str">
        <f>VLOOKUP(S291,'LibSets constants'!$A$2:$B$16,2,FALSE)</f>
        <v>Included in base game</v>
      </c>
      <c r="U291" s="3" t="str">
        <f>IF(V291&lt;&gt;"",VLOOKUP(V291,'ESO zone constants'!$E$3:$J$1002,6,FALSE),"")</f>
        <v/>
      </c>
      <c r="W291" s="3" t="str">
        <f>IF(X291&lt;&gt;"",VLOOKUP(X291,'ESO zone constants'!$E$3:$J$1002,6,FALSE),"")</f>
        <v/>
      </c>
      <c r="Y291" s="7" t="str">
        <f t="shared" si="12"/>
        <v>[421] = {wayshrines={-1,-1,-1,}, dlcId=0</v>
      </c>
      <c r="Z291" s="7" t="str">
        <f>IF(A291&lt;&gt;"",IF(Q291&lt;&gt;"",CONCATENATE(", zoneIds={",Q291),"")&amp;IF(U291&lt;&gt;"",CONCATENATE(",",U291),"")&amp;IF(W291&lt;&gt;"",CONCATENATE(",",W291),"")&amp;IF(Q291&lt;&gt;"",CONCATENATE("}",""),"")&amp;IF(OR(K291="true",K291="false",K291&lt;&gt;""), CONCATENATE(", veteran=", K291), ""),"")</f>
        <v>, veteran=false</v>
      </c>
      <c r="AA291" s="7" t="str">
        <f>IF(A291&lt;&gt;"",IF(I291="Trial",", isTrial=true",IF(I291="Arena",", isArena=true", IF(I291="Monster",", isMonster=true",""))) &amp; IF(L291="true", CONCATENATE(", multiTrialSet=true"), ""),"")</f>
        <v/>
      </c>
      <c r="AB291" s="7" t="str">
        <f t="shared" si="13"/>
        <v xml:space="preserve"> --Steadfast Hero / Standhafter Held</v>
      </c>
      <c r="AC291" s="7" t="str">
        <f t="shared" si="14"/>
        <v/>
      </c>
    </row>
    <row r="292" spans="1:29" x14ac:dyDescent="0.25">
      <c r="A292" s="17">
        <v>56</v>
      </c>
      <c r="B292" t="s">
        <v>1493</v>
      </c>
      <c r="C292" t="s">
        <v>1495</v>
      </c>
      <c r="D292" t="s">
        <v>1494</v>
      </c>
      <c r="I292" t="str">
        <f t="array" ref="I292">IF(VALUE(P292)&gt;0,"Crafted",IF(OR(EXACT(A292,'LibSets constants'!$G$2:$G$99)),"Monster",IF(OR(EXACT(A292,'LibSets constants'!$I$2:$I$99)),"Trial",IF(OR(EXACT(A292,'LibSets constants'!$K$2:$K$99)),"Arena",IF(OR(EXACT(A292,'LibSets constants'!$M$2:$M$99)),"Overland","")))))</f>
        <v>Overland</v>
      </c>
      <c r="K292" t="s">
        <v>102</v>
      </c>
      <c r="L292" t="s">
        <v>102</v>
      </c>
      <c r="M292">
        <v>-1</v>
      </c>
      <c r="N292">
        <v>-1</v>
      </c>
      <c r="O292">
        <v>-1</v>
      </c>
      <c r="P292">
        <v>0</v>
      </c>
      <c r="Q292" s="3" t="str">
        <f>IF(R292&lt;&gt;"",VLOOKUP(R292,'ESO zone constants'!$E$3:$J$1002,6,FALSE),"")</f>
        <v/>
      </c>
      <c r="S292" s="3">
        <v>0</v>
      </c>
      <c r="T292" t="str">
        <f>VLOOKUP(S292,'LibSets constants'!$A$2:$B$16,2,FALSE)</f>
        <v>Included in base game</v>
      </c>
      <c r="U292" s="3" t="str">
        <f>IF(V292&lt;&gt;"",VLOOKUP(V292,'ESO zone constants'!$E$3:$J$1002,6,FALSE),"")</f>
        <v/>
      </c>
      <c r="W292" s="3" t="str">
        <f>IF(X292&lt;&gt;"",VLOOKUP(X292,'ESO zone constants'!$E$3:$J$1002,6,FALSE),"")</f>
        <v/>
      </c>
      <c r="Y292" s="7" t="str">
        <f t="shared" si="12"/>
        <v>[56] = {wayshrines={-1,-1,-1,}, dlcId=0</v>
      </c>
      <c r="Z292" s="7" t="str">
        <f>IF(A292&lt;&gt;"",IF(Q292&lt;&gt;"",CONCATENATE(", zoneIds={",Q292),"")&amp;IF(U292&lt;&gt;"",CONCATENATE(",",U292),"")&amp;IF(W292&lt;&gt;"",CONCATENATE(",",W292),"")&amp;IF(Q292&lt;&gt;"",CONCATENATE("}",""),"")&amp;IF(OR(K292="true",K292="false",K292&lt;&gt;""), CONCATENATE(", veteran=", K292), ""),"")</f>
        <v>, veteran=false</v>
      </c>
      <c r="AA292" s="7" t="str">
        <f>IF(A292&lt;&gt;"",IF(I292="Trial",", isTrial=true",IF(I292="Arena",", isArena=true", IF(I292="Monster",", isMonster=true",""))) &amp; IF(L292="true", CONCATENATE(", multiTrialSet=true"), ""),"")</f>
        <v/>
      </c>
      <c r="AB292" s="7" t="str">
        <f t="shared" si="13"/>
        <v xml:space="preserve"> --Stendarr's Embrace / Stendarrs Umarmung</v>
      </c>
      <c r="AC292" s="7" t="str">
        <f t="shared" si="14"/>
        <v/>
      </c>
    </row>
    <row r="293" spans="1:29" x14ac:dyDescent="0.25">
      <c r="A293" s="17">
        <v>315</v>
      </c>
      <c r="B293" t="s">
        <v>2133</v>
      </c>
      <c r="C293" t="s">
        <v>2135</v>
      </c>
      <c r="D293" t="s">
        <v>2134</v>
      </c>
      <c r="I293" t="s">
        <v>2478</v>
      </c>
      <c r="K293" t="s">
        <v>103</v>
      </c>
      <c r="L293" t="s">
        <v>102</v>
      </c>
      <c r="M293">
        <v>-1</v>
      </c>
      <c r="N293">
        <v>-1</v>
      </c>
      <c r="O293">
        <v>-1</v>
      </c>
      <c r="P293">
        <v>0</v>
      </c>
      <c r="Q293" s="3">
        <f>IF(R293&lt;&gt;"",VLOOKUP(R293,'ESO zone constants'!$E$3:$J$1002,6,FALSE),"")</f>
        <v>635</v>
      </c>
      <c r="R293" s="3" t="s">
        <v>490</v>
      </c>
      <c r="S293" s="3">
        <v>0</v>
      </c>
      <c r="T293" t="str">
        <f>VLOOKUP(S293,'LibSets constants'!$A$2:$B$16,2,FALSE)</f>
        <v>Included in base game</v>
      </c>
      <c r="U293" s="3" t="str">
        <f>IF(V293&lt;&gt;"",VLOOKUP(V293,'ESO zone constants'!$E$3:$J$1002,6,FALSE),"")</f>
        <v/>
      </c>
      <c r="W293" s="3" t="str">
        <f>IF(X293&lt;&gt;"",VLOOKUP(X293,'ESO zone constants'!$E$3:$J$1002,6,FALSE),"")</f>
        <v/>
      </c>
      <c r="Y293" s="7" t="str">
        <f t="shared" si="12"/>
        <v>[315] = {wayshrines={-1,-1,-1,}, dlcId=0</v>
      </c>
      <c r="Z293" s="7" t="str">
        <f>IF(A293&lt;&gt;"",IF(Q293&lt;&gt;"",CONCATENATE(", zoneIds={",Q293),"")&amp;IF(U293&lt;&gt;"",CONCATENATE(",",U293),"")&amp;IF(W293&lt;&gt;"",CONCATENATE(",",W293),"")&amp;IF(Q293&lt;&gt;"",CONCATENATE("}",""),"")&amp;IF(OR(K293="true",K293="false",K293&lt;&gt;""), CONCATENATE(", veteran=", K293), ""),"")</f>
        <v>, zoneIds={635}, veteran=true</v>
      </c>
      <c r="AA293" s="7" t="str">
        <f>IF(A293&lt;&gt;"",IF(I293="Trial",", isTrial=true",IF(I293="Arena",", isArena=true", IF(I293="Monster",", isMonster=true",""))) &amp; IF(L293="true", CONCATENATE(", multiTrialSet=true"), ""),"")</f>
        <v>, isArena=true</v>
      </c>
      <c r="AB293" s="7" t="str">
        <f t="shared" si="13"/>
        <v xml:space="preserve"> --Stinging Slashes / Stechende Schnitte</v>
      </c>
      <c r="AC293" s="7" t="str">
        <f t="shared" si="14"/>
        <v/>
      </c>
    </row>
    <row r="294" spans="1:29" x14ac:dyDescent="0.25">
      <c r="A294" s="17">
        <v>432</v>
      </c>
      <c r="B294" t="s">
        <v>2446</v>
      </c>
      <c r="C294" t="s">
        <v>25</v>
      </c>
      <c r="D294" t="s">
        <v>2447</v>
      </c>
      <c r="I294" t="str">
        <f t="array" ref="I294">IF(VALUE(P294)&gt;0,"Crafted",IF(OR(EXACT(A294,'LibSets constants'!$G$2:$G$99)),"Monster",IF(OR(EXACT(A294,'LibSets constants'!$I$2:$I$99)),"Trial",IF(OR(EXACT(A294,'LibSets constants'!$K$2:$K$99)),"Arena",IF(OR(EXACT(A294,'LibSets constants'!$M$2:$M$99)),"Overland","")))))</f>
        <v>Monster</v>
      </c>
      <c r="J294">
        <v>3</v>
      </c>
      <c r="K294" t="s">
        <v>2475</v>
      </c>
      <c r="L294" t="s">
        <v>102</v>
      </c>
      <c r="M294">
        <v>-1</v>
      </c>
      <c r="N294">
        <v>-1</v>
      </c>
      <c r="O294">
        <v>-1</v>
      </c>
      <c r="P294">
        <v>0</v>
      </c>
      <c r="Q294" s="3" t="str">
        <f>IF(R294&lt;&gt;"",VLOOKUP(R294,'ESO zone constants'!$E$3:$J$1002,6,FALSE),"")</f>
        <v/>
      </c>
      <c r="S294" s="3">
        <v>13</v>
      </c>
      <c r="T294" t="str">
        <f>VLOOKUP(S294,'LibSets constants'!$A$2:$B$16,2,FALSE)</f>
        <v>Wrathstone</v>
      </c>
      <c r="U294" s="3" t="str">
        <f>IF(V294&lt;&gt;"",VLOOKUP(V294,'ESO zone constants'!$E$3:$J$1002,6,FALSE),"")</f>
        <v/>
      </c>
      <c r="W294" s="3" t="str">
        <f>IF(X294&lt;&gt;"",VLOOKUP(X294,'ESO zone constants'!$E$3:$J$1002,6,FALSE),"")</f>
        <v/>
      </c>
      <c r="Y294" s="7" t="str">
        <f t="shared" si="12"/>
        <v>[432] = {wayshrines={-1,-1,-1,}, dlcId=13</v>
      </c>
      <c r="Z294" s="7" t="str">
        <f>IF(A294&lt;&gt;"",IF(Q294&lt;&gt;"",CONCATENATE(", zoneIds={",Q294),"")&amp;IF(U294&lt;&gt;"",CONCATENATE(",",U294),"")&amp;IF(W294&lt;&gt;"",CONCATENATE(",",W294),"")&amp;IF(Q294&lt;&gt;"",CONCATENATE("}",""),"")&amp;IF(OR(K294="true",K294="false",K294&lt;&gt;""), CONCATENATE(", veteran=", K294), ""),"")</f>
        <v>, veteran={EQUIP_TYPE_HEAD=true, EQUIP_TYPE_SHOULDERS=false}</v>
      </c>
      <c r="AA294" s="7" t="str">
        <f>IF(A294&lt;&gt;"",IF(I294="Trial",", isTrial=true",IF(I294="Arena",", isArena=true", IF(I294="Monster",", isMonster=true",""))) &amp; IF(L294="true", CONCATENATE(", multiTrialSet=true"), ""),"")</f>
        <v>, isMonster=true</v>
      </c>
      <c r="AB294" s="7" t="str">
        <f t="shared" si="13"/>
        <v xml:space="preserve"> --Stonekeeper / Steinwahrer</v>
      </c>
      <c r="AC294" s="7" t="str">
        <f t="shared" si="14"/>
        <v/>
      </c>
    </row>
    <row r="295" spans="1:29" x14ac:dyDescent="0.25">
      <c r="A295" s="17">
        <v>93</v>
      </c>
      <c r="B295" t="s">
        <v>1604</v>
      </c>
      <c r="C295" t="s">
        <v>1606</v>
      </c>
      <c r="D295" t="s">
        <v>1605</v>
      </c>
      <c r="I295" t="str">
        <f t="array" ref="I295">IF(VALUE(P295)&gt;0,"Crafted",IF(OR(EXACT(A295,'LibSets constants'!$G$2:$G$99)),"Monster",IF(OR(EXACT(A295,'LibSets constants'!$I$2:$I$99)),"Trial",IF(OR(EXACT(A295,'LibSets constants'!$K$2:$K$99)),"Arena",IF(OR(EXACT(A295,'LibSets constants'!$M$2:$M$99)),"Overland","")))))</f>
        <v>Overland</v>
      </c>
      <c r="K295" t="s">
        <v>102</v>
      </c>
      <c r="L295" t="s">
        <v>102</v>
      </c>
      <c r="M295">
        <v>-1</v>
      </c>
      <c r="N295">
        <v>-1</v>
      </c>
      <c r="O295">
        <v>-1</v>
      </c>
      <c r="P295">
        <v>0</v>
      </c>
      <c r="Q295" s="3" t="str">
        <f>IF(R295&lt;&gt;"",VLOOKUP(R295,'ESO zone constants'!$E$3:$J$1002,6,FALSE),"")</f>
        <v/>
      </c>
      <c r="S295" s="3">
        <v>0</v>
      </c>
      <c r="T295" t="str">
        <f>VLOOKUP(S295,'LibSets constants'!$A$2:$B$16,2,FALSE)</f>
        <v>Included in base game</v>
      </c>
      <c r="U295" s="3" t="str">
        <f>IF(V295&lt;&gt;"",VLOOKUP(V295,'ESO zone constants'!$E$3:$J$1002,6,FALSE),"")</f>
        <v/>
      </c>
      <c r="W295" s="3" t="str">
        <f>IF(X295&lt;&gt;"",VLOOKUP(X295,'ESO zone constants'!$E$3:$J$1002,6,FALSE),"")</f>
        <v/>
      </c>
      <c r="Y295" s="7" t="str">
        <f t="shared" si="12"/>
        <v>[93] = {wayshrines={-1,-1,-1,}, dlcId=0</v>
      </c>
      <c r="Z295" s="7" t="str">
        <f>IF(A295&lt;&gt;"",IF(Q295&lt;&gt;"",CONCATENATE(", zoneIds={",Q295),"")&amp;IF(U295&lt;&gt;"",CONCATENATE(",",U295),"")&amp;IF(W295&lt;&gt;"",CONCATENATE(",",W295),"")&amp;IF(Q295&lt;&gt;"",CONCATENATE("}",""),"")&amp;IF(OR(K295="true",K295="false",K295&lt;&gt;""), CONCATENATE(", veteran=", K295), ""),"")</f>
        <v>, veteran=false</v>
      </c>
      <c r="AA295" s="7" t="str">
        <f>IF(A295&lt;&gt;"",IF(I295="Trial",", isTrial=true",IF(I295="Arena",", isArena=true", IF(I295="Monster",", isMonster=true",""))) &amp; IF(L295="true", CONCATENATE(", multiTrialSet=true"), ""),"")</f>
        <v/>
      </c>
      <c r="AB295" s="7" t="str">
        <f t="shared" si="13"/>
        <v xml:space="preserve"> --Storm Knight's Plate / Wut des Sturmritters</v>
      </c>
      <c r="AC295" s="7" t="str">
        <f t="shared" si="14"/>
        <v/>
      </c>
    </row>
    <row r="296" spans="1:29" x14ac:dyDescent="0.25">
      <c r="A296" s="17">
        <v>188</v>
      </c>
      <c r="B296" t="s">
        <v>1843</v>
      </c>
      <c r="C296" t="s">
        <v>1845</v>
      </c>
      <c r="D296" t="s">
        <v>1844</v>
      </c>
      <c r="I296" t="str">
        <f t="array" ref="I296">IF(VALUE(P296)&gt;0,"Crafted",IF(OR(EXACT(A296,'LibSets constants'!$G$2:$G$99)),"Monster",IF(OR(EXACT(A296,'LibSets constants'!$I$2:$I$99)),"Trial",IF(OR(EXACT(A296,'LibSets constants'!$K$2:$K$99)),"Arena",IF(OR(EXACT(A296,'LibSets constants'!$M$2:$M$99)),"Overland","")))))</f>
        <v/>
      </c>
      <c r="K296" t="s">
        <v>102</v>
      </c>
      <c r="L296" t="s">
        <v>102</v>
      </c>
      <c r="M296">
        <v>-1</v>
      </c>
      <c r="N296">
        <v>-1</v>
      </c>
      <c r="O296">
        <v>-1</v>
      </c>
      <c r="P296">
        <v>0</v>
      </c>
      <c r="Q296" s="3">
        <f>IF(R296&lt;&gt;"",VLOOKUP(R296,'ESO zone constants'!$E$3:$J$1002,6,FALSE),"")</f>
        <v>131</v>
      </c>
      <c r="R296" s="3" t="s">
        <v>65</v>
      </c>
      <c r="S296" s="3">
        <v>0</v>
      </c>
      <c r="T296" t="str">
        <f>VLOOKUP(S296,'LibSets constants'!$A$2:$B$16,2,FALSE)</f>
        <v>Included in base game</v>
      </c>
      <c r="U296" s="3" t="str">
        <f>IF(V296&lt;&gt;"",VLOOKUP(V296,'ESO zone constants'!$E$3:$J$1002,6,FALSE),"")</f>
        <v/>
      </c>
      <c r="W296" s="3" t="str">
        <f>IF(X296&lt;&gt;"",VLOOKUP(X296,'ESO zone constants'!$E$3:$J$1002,6,FALSE),"")</f>
        <v/>
      </c>
      <c r="Y296" s="7" t="str">
        <f t="shared" si="12"/>
        <v>[188] = {wayshrines={-1,-1,-1,}, dlcId=0</v>
      </c>
      <c r="Z296" s="7" t="str">
        <f>IF(A296&lt;&gt;"",IF(Q296&lt;&gt;"",CONCATENATE(", zoneIds={",Q296),"")&amp;IF(U296&lt;&gt;"",CONCATENATE(",",U296),"")&amp;IF(W296&lt;&gt;"",CONCATENATE(",",W296),"")&amp;IF(Q296&lt;&gt;"",CONCATENATE("}",""),"")&amp;IF(OR(K296="true",K296="false",K296&lt;&gt;""), CONCATENATE(", veteran=", K296), ""),"")</f>
        <v>, zoneIds={131}, veteran=false</v>
      </c>
      <c r="AA296" s="7" t="str">
        <f>IF(A296&lt;&gt;"",IF(I296="Trial",", isTrial=true",IF(I296="Arena",", isArena=true", IF(I296="Monster",", isMonster=true",""))) &amp; IF(L296="true", CONCATENATE(", multiTrialSet=true"), ""),"")</f>
        <v/>
      </c>
      <c r="AB296" s="7" t="str">
        <f t="shared" si="13"/>
        <v xml:space="preserve"> --Storm Master / Sturmmeister</v>
      </c>
      <c r="AC296" s="7" t="str">
        <f t="shared" si="14"/>
        <v/>
      </c>
    </row>
    <row r="297" spans="1:29" x14ac:dyDescent="0.25">
      <c r="A297" s="17">
        <v>275</v>
      </c>
      <c r="B297" t="s">
        <v>2028</v>
      </c>
      <c r="C297" t="s">
        <v>26</v>
      </c>
      <c r="D297" t="s">
        <v>2029</v>
      </c>
      <c r="I297" t="str">
        <f t="array" ref="I297">IF(VALUE(P297)&gt;0,"Crafted",IF(OR(EXACT(A297,'LibSets constants'!$G$2:$G$99)),"Monster",IF(OR(EXACT(A297,'LibSets constants'!$I$2:$I$99)),"Trial",IF(OR(EXACT(A297,'LibSets constants'!$K$2:$K$99)),"Arena",IF(OR(EXACT(A297,'LibSets constants'!$M$2:$M$99)),"Overland","")))))</f>
        <v>Monster</v>
      </c>
      <c r="J297">
        <v>1</v>
      </c>
      <c r="K297" t="s">
        <v>2475</v>
      </c>
      <c r="L297" t="s">
        <v>102</v>
      </c>
      <c r="M297">
        <v>-1</v>
      </c>
      <c r="N297">
        <v>-1</v>
      </c>
      <c r="O297">
        <v>-1</v>
      </c>
      <c r="P297">
        <v>0</v>
      </c>
      <c r="Q297" s="3" t="str">
        <f>IF(R297&lt;&gt;"",VLOOKUP(R297,'ESO zone constants'!$E$3:$J$1002,6,FALSE),"")</f>
        <v/>
      </c>
      <c r="S297" s="3">
        <v>0</v>
      </c>
      <c r="T297" t="str">
        <f>VLOOKUP(S297,'LibSets constants'!$A$2:$B$16,2,FALSE)</f>
        <v>Included in base game</v>
      </c>
      <c r="U297" s="3" t="str">
        <f>IF(V297&lt;&gt;"",VLOOKUP(V297,'ESO zone constants'!$E$3:$J$1002,6,FALSE),"")</f>
        <v/>
      </c>
      <c r="W297" s="3" t="str">
        <f>IF(X297&lt;&gt;"",VLOOKUP(X297,'ESO zone constants'!$E$3:$J$1002,6,FALSE),"")</f>
        <v/>
      </c>
      <c r="Y297" s="7" t="str">
        <f t="shared" si="12"/>
        <v>[275] = {wayshrines={-1,-1,-1,}, dlcId=0</v>
      </c>
      <c r="Z297" s="7" t="str">
        <f>IF(A297&lt;&gt;"",IF(Q297&lt;&gt;"",CONCATENATE(", zoneIds={",Q297),"")&amp;IF(U297&lt;&gt;"",CONCATENATE(",",U297),"")&amp;IF(W297&lt;&gt;"",CONCATENATE(",",W297),"")&amp;IF(Q297&lt;&gt;"",CONCATENATE("}",""),"")&amp;IF(OR(K297="true",K297="false",K297&lt;&gt;""), CONCATENATE(", veteran=", K297), ""),"")</f>
        <v>, veteran={EQUIP_TYPE_HEAD=true, EQUIP_TYPE_SHOULDERS=false}</v>
      </c>
      <c r="AA297" s="7" t="str">
        <f>IF(A297&lt;&gt;"",IF(I297="Trial",", isTrial=true",IF(I297="Arena",", isArena=true", IF(I297="Monster",", isMonster=true",""))) &amp; IF(L297="true", CONCATENATE(", multiTrialSet=true"), ""),"")</f>
        <v>, isMonster=true</v>
      </c>
      <c r="AB297" s="7" t="str">
        <f t="shared" si="13"/>
        <v xml:space="preserve"> --Stormfist / Sturmfaust</v>
      </c>
      <c r="AC297" s="7" t="str">
        <f t="shared" si="14"/>
        <v/>
      </c>
    </row>
    <row r="298" spans="1:29" x14ac:dyDescent="0.25">
      <c r="A298" s="17">
        <v>301</v>
      </c>
      <c r="B298" t="s">
        <v>2098</v>
      </c>
      <c r="C298" t="s">
        <v>2100</v>
      </c>
      <c r="D298" t="s">
        <v>2099</v>
      </c>
      <c r="I298" t="str">
        <f t="array" ref="I298">IF(VALUE(P298)&gt;0,"Crafted",IF(OR(EXACT(A298,'LibSets constants'!$G$2:$G$99)),"Monster",IF(OR(EXACT(A298,'LibSets constants'!$I$2:$I$99)),"Trial",IF(OR(EXACT(A298,'LibSets constants'!$K$2:$K$99)),"Arena",IF(OR(EXACT(A298,'LibSets constants'!$M$2:$M$99)),"Overland","")))))</f>
        <v/>
      </c>
      <c r="K298" t="s">
        <v>102</v>
      </c>
      <c r="L298" t="s">
        <v>102</v>
      </c>
      <c r="M298">
        <v>-1</v>
      </c>
      <c r="N298">
        <v>-1</v>
      </c>
      <c r="O298">
        <v>-1</v>
      </c>
      <c r="P298">
        <v>0</v>
      </c>
      <c r="Q298" s="3" t="str">
        <f>IF(R298&lt;&gt;"",VLOOKUP(R298,'ESO zone constants'!$E$3:$J$1002,6,FALSE),"")</f>
        <v/>
      </c>
      <c r="S298" s="3">
        <v>0</v>
      </c>
      <c r="T298" t="str">
        <f>VLOOKUP(S298,'LibSets constants'!$A$2:$B$16,2,FALSE)</f>
        <v>Included in base game</v>
      </c>
      <c r="U298" s="3" t="str">
        <f>IF(V298&lt;&gt;"",VLOOKUP(V298,'ESO zone constants'!$E$3:$J$1002,6,FALSE),"")</f>
        <v/>
      </c>
      <c r="W298" s="3" t="str">
        <f>IF(X298&lt;&gt;"",VLOOKUP(X298,'ESO zone constants'!$E$3:$J$1002,6,FALSE),"")</f>
        <v/>
      </c>
      <c r="Y298" s="7" t="str">
        <f t="shared" si="12"/>
        <v>[301] = {wayshrines={-1,-1,-1,}, dlcId=0</v>
      </c>
      <c r="Z298" s="7" t="str">
        <f>IF(A298&lt;&gt;"",IF(Q298&lt;&gt;"",CONCATENATE(", zoneIds={",Q298),"")&amp;IF(U298&lt;&gt;"",CONCATENATE(",",U298),"")&amp;IF(W298&lt;&gt;"",CONCATENATE(",",W298),"")&amp;IF(Q298&lt;&gt;"",CONCATENATE("}",""),"")&amp;IF(OR(K298="true",K298="false",K298&lt;&gt;""), CONCATENATE(", veteran=", K298), ""),"")</f>
        <v>, veteran=false</v>
      </c>
      <c r="AA298" s="7" t="str">
        <f>IF(A298&lt;&gt;"",IF(I298="Trial",", isTrial=true",IF(I298="Arena",", isArena=true", IF(I298="Monster",", isMonster=true",""))) &amp; IF(L298="true", CONCATENATE(", multiTrialSet=true"), ""),"")</f>
        <v/>
      </c>
      <c r="AB298" s="7" t="str">
        <f t="shared" si="13"/>
        <v xml:space="preserve"> --Strength of the Automaton / Stärke des Automaten</v>
      </c>
      <c r="AC298" s="7" t="str">
        <f t="shared" si="14"/>
        <v/>
      </c>
    </row>
    <row r="299" spans="1:29" x14ac:dyDescent="0.25">
      <c r="A299" s="17">
        <v>68</v>
      </c>
      <c r="B299" t="s">
        <v>1529</v>
      </c>
      <c r="C299" t="s">
        <v>1531</v>
      </c>
      <c r="D299" t="s">
        <v>1530</v>
      </c>
      <c r="I299" t="str">
        <f t="array" ref="I299">IF(VALUE(P299)&gt;0,"Crafted",IF(OR(EXACT(A299,'LibSets constants'!$G$2:$G$99)),"Monster",IF(OR(EXACT(A299,'LibSets constants'!$I$2:$I$99)),"Trial",IF(OR(EXACT(A299,'LibSets constants'!$K$2:$K$99)),"Arena",IF(OR(EXACT(A299,'LibSets constants'!$M$2:$M$99)),"Overland","")))))</f>
        <v>Overland</v>
      </c>
      <c r="K299" t="s">
        <v>102</v>
      </c>
      <c r="L299" t="s">
        <v>102</v>
      </c>
      <c r="M299">
        <v>-1</v>
      </c>
      <c r="N299">
        <v>-1</v>
      </c>
      <c r="O299">
        <v>-1</v>
      </c>
      <c r="P299">
        <v>0</v>
      </c>
      <c r="Q299" s="3" t="str">
        <f>IF(R299&lt;&gt;"",VLOOKUP(R299,'ESO zone constants'!$E$3:$J$1002,6,FALSE),"")</f>
        <v/>
      </c>
      <c r="S299" s="3">
        <v>0</v>
      </c>
      <c r="T299" t="str">
        <f>VLOOKUP(S299,'LibSets constants'!$A$2:$B$16,2,FALSE)</f>
        <v>Included in base game</v>
      </c>
      <c r="U299" s="3" t="str">
        <f>IF(V299&lt;&gt;"",VLOOKUP(V299,'ESO zone constants'!$E$3:$J$1002,6,FALSE),"")</f>
        <v/>
      </c>
      <c r="W299" s="3" t="str">
        <f>IF(X299&lt;&gt;"",VLOOKUP(X299,'ESO zone constants'!$E$3:$J$1002,6,FALSE),"")</f>
        <v/>
      </c>
      <c r="Y299" s="7" t="str">
        <f t="shared" si="12"/>
        <v>[68] = {wayshrines={-1,-1,-1,}, dlcId=0</v>
      </c>
      <c r="Z299" s="7" t="str">
        <f>IF(A299&lt;&gt;"",IF(Q299&lt;&gt;"",CONCATENATE(", zoneIds={",Q299),"")&amp;IF(U299&lt;&gt;"",CONCATENATE(",",U299),"")&amp;IF(W299&lt;&gt;"",CONCATENATE(",",W299),"")&amp;IF(Q299&lt;&gt;"",CONCATENATE("}",""),"")&amp;IF(OR(K299="true",K299="false",K299&lt;&gt;""), CONCATENATE(", veteran=", K299), ""),"")</f>
        <v>, veteran=false</v>
      </c>
      <c r="AA299" s="7" t="str">
        <f>IF(A299&lt;&gt;"",IF(I299="Trial",", isTrial=true",IF(I299="Arena",", isArena=true", IF(I299="Monster",", isMonster=true",""))) &amp; IF(L299="true", CONCATENATE(", multiTrialSet=true"), ""),"")</f>
        <v/>
      </c>
      <c r="AB299" s="7" t="str">
        <f t="shared" si="13"/>
        <v xml:space="preserve"> --Stygian / Stygier</v>
      </c>
      <c r="AC299" s="7" t="str">
        <f t="shared" si="14"/>
        <v/>
      </c>
    </row>
    <row r="300" spans="1:29" x14ac:dyDescent="0.25">
      <c r="A300" s="17">
        <v>159</v>
      </c>
      <c r="B300" t="s">
        <v>1780</v>
      </c>
      <c r="C300" t="s">
        <v>1782</v>
      </c>
      <c r="D300" t="s">
        <v>1781</v>
      </c>
      <c r="I300" t="str">
        <f t="array" ref="I300">IF(VALUE(P300)&gt;0,"Crafted",IF(OR(EXACT(A300,'LibSets constants'!$G$2:$G$99)),"Monster",IF(OR(EXACT(A300,'LibSets constants'!$I$2:$I$99)),"Trial",IF(OR(EXACT(A300,'LibSets constants'!$K$2:$K$99)),"Arena",IF(OR(EXACT(A300,'LibSets constants'!$M$2:$M$99)),"Overland","")))))</f>
        <v/>
      </c>
      <c r="K300" t="s">
        <v>102</v>
      </c>
      <c r="L300" t="s">
        <v>102</v>
      </c>
      <c r="M300">
        <v>-1</v>
      </c>
      <c r="N300">
        <v>-1</v>
      </c>
      <c r="O300">
        <v>-1</v>
      </c>
      <c r="P300">
        <v>0</v>
      </c>
      <c r="Q300" s="3" t="str">
        <f>IF(R300&lt;&gt;"",VLOOKUP(R300,'ESO zone constants'!$E$3:$J$1002,6,FALSE),"")</f>
        <v/>
      </c>
      <c r="S300" s="3">
        <v>0</v>
      </c>
      <c r="T300" t="str">
        <f>VLOOKUP(S300,'LibSets constants'!$A$2:$B$16,2,FALSE)</f>
        <v>Included in base game</v>
      </c>
      <c r="U300" s="3" t="str">
        <f>IF(V300&lt;&gt;"",VLOOKUP(V300,'ESO zone constants'!$E$3:$J$1002,6,FALSE),"")</f>
        <v/>
      </c>
      <c r="W300" s="3" t="str">
        <f>IF(X300&lt;&gt;"",VLOOKUP(X300,'ESO zone constants'!$E$3:$J$1002,6,FALSE),"")</f>
        <v/>
      </c>
      <c r="Y300" s="7" t="str">
        <f t="shared" si="12"/>
        <v>[159] = {wayshrines={-1,-1,-1,}, dlcId=0</v>
      </c>
      <c r="Z300" s="7" t="str">
        <f>IF(A300&lt;&gt;"",IF(Q300&lt;&gt;"",CONCATENATE(", zoneIds={",Q300),"")&amp;IF(U300&lt;&gt;"",CONCATENATE(",",U300),"")&amp;IF(W300&lt;&gt;"",CONCATENATE(",",W300),"")&amp;IF(Q300&lt;&gt;"",CONCATENATE("}",""),"")&amp;IF(OR(K300="true",K300="false",K300&lt;&gt;""), CONCATENATE(", veteran=", K300), ""),"")</f>
        <v>, veteran=false</v>
      </c>
      <c r="AA300" s="7" t="str">
        <f>IF(A300&lt;&gt;"",IF(I300="Trial",", isTrial=true",IF(I300="Arena",", isArena=true", IF(I300="Monster",", isMonster=true",""))) &amp; IF(L300="true", CONCATENATE(", multiTrialSet=true"), ""),"")</f>
        <v/>
      </c>
      <c r="AB300" s="7" t="str">
        <f t="shared" si="13"/>
        <v xml:space="preserve"> --Sunderflame / Trennflamme</v>
      </c>
      <c r="AC300" s="7" t="str">
        <f t="shared" si="14"/>
        <v/>
      </c>
    </row>
    <row r="301" spans="1:29" x14ac:dyDescent="0.25">
      <c r="A301" s="17">
        <v>187</v>
      </c>
      <c r="B301" t="s">
        <v>1840</v>
      </c>
      <c r="C301" t="s">
        <v>1842</v>
      </c>
      <c r="D301" t="s">
        <v>1841</v>
      </c>
      <c r="I301" t="str">
        <f t="array" ref="I301">IF(VALUE(P301)&gt;0,"Crafted",IF(OR(EXACT(A301,'LibSets constants'!$G$2:$G$99)),"Monster",IF(OR(EXACT(A301,'LibSets constants'!$I$2:$I$99)),"Trial",IF(OR(EXACT(A301,'LibSets constants'!$K$2:$K$99)),"Arena",IF(OR(EXACT(A301,'LibSets constants'!$M$2:$M$99)),"Overland","")))))</f>
        <v>Overland</v>
      </c>
      <c r="K301" t="s">
        <v>102</v>
      </c>
      <c r="L301" t="s">
        <v>102</v>
      </c>
      <c r="M301">
        <v>-1</v>
      </c>
      <c r="N301">
        <v>-1</v>
      </c>
      <c r="O301">
        <v>-1</v>
      </c>
      <c r="P301">
        <v>0</v>
      </c>
      <c r="Q301" s="3">
        <f>IF(R301&lt;&gt;"",VLOOKUP(R301,'ESO zone constants'!$E$3:$J$1002,6,FALSE),"")</f>
        <v>449</v>
      </c>
      <c r="R301" s="3" t="s">
        <v>48</v>
      </c>
      <c r="S301" s="3">
        <v>0</v>
      </c>
      <c r="T301" t="str">
        <f>VLOOKUP(S301,'LibSets constants'!$A$2:$B$16,2,FALSE)</f>
        <v>Included in base game</v>
      </c>
      <c r="U301" s="3" t="str">
        <f>IF(V301&lt;&gt;"",VLOOKUP(V301,'ESO zone constants'!$E$3:$J$1002,6,FALSE),"")</f>
        <v/>
      </c>
      <c r="W301" s="3" t="str">
        <f>IF(X301&lt;&gt;"",VLOOKUP(X301,'ESO zone constants'!$E$3:$J$1002,6,FALSE),"")</f>
        <v/>
      </c>
      <c r="Y301" s="7" t="str">
        <f t="shared" si="12"/>
        <v>[187] = {wayshrines={-1,-1,-1,}, dlcId=0</v>
      </c>
      <c r="Z301" s="7" t="str">
        <f>IF(A301&lt;&gt;"",IF(Q301&lt;&gt;"",CONCATENATE(", zoneIds={",Q301),"")&amp;IF(U301&lt;&gt;"",CONCATENATE(",",U301),"")&amp;IF(W301&lt;&gt;"",CONCATENATE(",",W301),"")&amp;IF(Q301&lt;&gt;"",CONCATENATE("}",""),"")&amp;IF(OR(K301="true",K301="false",K301&lt;&gt;""), CONCATENATE(", veteran=", K301), ""),"")</f>
        <v>, zoneIds={449}, veteran=false</v>
      </c>
      <c r="AA301" s="7" t="str">
        <f>IF(A301&lt;&gt;"",IF(I301="Trial",", isTrial=true",IF(I301="Arena",", isArena=true", IF(I301="Monster",", isMonster=true",""))) &amp; IF(L301="true", CONCATENATE(", multiTrialSet=true"), ""),"")</f>
        <v/>
      </c>
      <c r="AB301" s="7" t="str">
        <f t="shared" si="13"/>
        <v xml:space="preserve"> --Swamp Raider / Sumpfräuber</v>
      </c>
      <c r="AC301" s="7" t="str">
        <f t="shared" si="14"/>
        <v/>
      </c>
    </row>
    <row r="302" spans="1:29" x14ac:dyDescent="0.25">
      <c r="A302" s="17">
        <v>267</v>
      </c>
      <c r="B302" t="s">
        <v>2016</v>
      </c>
      <c r="C302" t="s">
        <v>27</v>
      </c>
      <c r="D302" t="s">
        <v>2017</v>
      </c>
      <c r="I302" t="str">
        <f t="array" ref="I302">IF(VALUE(P302)&gt;0,"Crafted",IF(OR(EXACT(A302,'LibSets constants'!$G$2:$G$99)),"Monster",IF(OR(EXACT(A302,'LibSets constants'!$I$2:$I$99)),"Trial",IF(OR(EXACT(A302,'LibSets constants'!$K$2:$K$99)),"Arena",IF(OR(EXACT(A302,'LibSets constants'!$M$2:$M$99)),"Overland","")))))</f>
        <v>Monster</v>
      </c>
      <c r="J302">
        <v>2</v>
      </c>
      <c r="K302" t="s">
        <v>2475</v>
      </c>
      <c r="L302" t="s">
        <v>102</v>
      </c>
      <c r="M302">
        <v>-1</v>
      </c>
      <c r="N302">
        <v>-1</v>
      </c>
      <c r="O302">
        <v>-1</v>
      </c>
      <c r="P302">
        <v>0</v>
      </c>
      <c r="Q302" s="3" t="str">
        <f>IF(R302&lt;&gt;"",VLOOKUP(R302,'ESO zone constants'!$E$3:$J$1002,6,FALSE),"")</f>
        <v/>
      </c>
      <c r="S302" s="3">
        <v>0</v>
      </c>
      <c r="T302" t="str">
        <f>VLOOKUP(S302,'LibSets constants'!$A$2:$B$16,2,FALSE)</f>
        <v>Included in base game</v>
      </c>
      <c r="U302" s="3" t="str">
        <f>IF(V302&lt;&gt;"",VLOOKUP(V302,'ESO zone constants'!$E$3:$J$1002,6,FALSE),"")</f>
        <v/>
      </c>
      <c r="W302" s="3" t="str">
        <f>IF(X302&lt;&gt;"",VLOOKUP(X302,'ESO zone constants'!$E$3:$J$1002,6,FALSE),"")</f>
        <v/>
      </c>
      <c r="Y302" s="7" t="str">
        <f t="shared" si="12"/>
        <v>[267] = {wayshrines={-1,-1,-1,}, dlcId=0</v>
      </c>
      <c r="Z302" s="7" t="str">
        <f>IF(A302&lt;&gt;"",IF(Q302&lt;&gt;"",CONCATENATE(", zoneIds={",Q302),"")&amp;IF(U302&lt;&gt;"",CONCATENATE(",",U302),"")&amp;IF(W302&lt;&gt;"",CONCATENATE(",",W302),"")&amp;IF(Q302&lt;&gt;"",CONCATENATE("}",""),"")&amp;IF(OR(K302="true",K302="false",K302&lt;&gt;""), CONCATENATE(", veteran=", K302), ""),"")</f>
        <v>, veteran={EQUIP_TYPE_HEAD=true, EQUIP_TYPE_SHOULDERS=false}</v>
      </c>
      <c r="AA302" s="7" t="str">
        <f>IF(A302&lt;&gt;"",IF(I302="Trial",", isTrial=true",IF(I302="Arena",", isArena=true", IF(I302="Monster",", isMonster=true",""))) &amp; IF(L302="true", CONCATENATE(", multiTrialSet=true"), ""),"")</f>
        <v>, isMonster=true</v>
      </c>
      <c r="AB302" s="7" t="str">
        <f t="shared" si="13"/>
        <v xml:space="preserve"> --Swarm Mother / Schwarmmutter</v>
      </c>
      <c r="AC302" s="7" t="str">
        <f t="shared" si="14"/>
        <v/>
      </c>
    </row>
    <row r="303" spans="1:29" x14ac:dyDescent="0.25">
      <c r="A303" s="17">
        <v>310</v>
      </c>
      <c r="B303" t="s">
        <v>2121</v>
      </c>
      <c r="C303" t="s">
        <v>2123</v>
      </c>
      <c r="D303" t="s">
        <v>2122</v>
      </c>
      <c r="I303" t="str">
        <f t="array" ref="I303">IF(VALUE(P303)&gt;0,"Crafted",IF(OR(EXACT(A303,'LibSets constants'!$G$2:$G$99)),"Monster",IF(OR(EXACT(A303,'LibSets constants'!$I$2:$I$99)),"Trial",IF(OR(EXACT(A303,'LibSets constants'!$K$2:$K$99)),"Arena",IF(OR(EXACT(A303,'LibSets constants'!$M$2:$M$99)),"Overland","")))))</f>
        <v/>
      </c>
      <c r="K303" t="s">
        <v>102</v>
      </c>
      <c r="L303" t="s">
        <v>102</v>
      </c>
      <c r="M303">
        <v>-1</v>
      </c>
      <c r="N303">
        <v>-1</v>
      </c>
      <c r="O303">
        <v>-1</v>
      </c>
      <c r="P303">
        <v>0</v>
      </c>
      <c r="Q303" s="3" t="str">
        <f>IF(R303&lt;&gt;"",VLOOKUP(R303,'ESO zone constants'!$E$3:$J$1002,6,FALSE),"")</f>
        <v/>
      </c>
      <c r="S303" s="3">
        <v>0</v>
      </c>
      <c r="T303" t="str">
        <f>VLOOKUP(S303,'LibSets constants'!$A$2:$B$16,2,FALSE)</f>
        <v>Included in base game</v>
      </c>
      <c r="U303" s="3" t="str">
        <f>IF(V303&lt;&gt;"",VLOOKUP(V303,'ESO zone constants'!$E$3:$J$1002,6,FALSE),"")</f>
        <v/>
      </c>
      <c r="W303" s="3" t="str">
        <f>IF(X303&lt;&gt;"",VLOOKUP(X303,'ESO zone constants'!$E$3:$J$1002,6,FALSE),"")</f>
        <v/>
      </c>
      <c r="Y303" s="7" t="str">
        <f t="shared" si="12"/>
        <v>[310] = {wayshrines={-1,-1,-1,}, dlcId=0</v>
      </c>
      <c r="Z303" s="7" t="str">
        <f>IF(A303&lt;&gt;"",IF(Q303&lt;&gt;"",CONCATENATE(", zoneIds={",Q303),"")&amp;IF(U303&lt;&gt;"",CONCATENATE(",",U303),"")&amp;IF(W303&lt;&gt;"",CONCATENATE(",",W303),"")&amp;IF(Q303&lt;&gt;"",CONCATENATE("}",""),"")&amp;IF(OR(K303="true",K303="false",K303&lt;&gt;""), CONCATENATE(", veteran=", K303), ""),"")</f>
        <v>, veteran=false</v>
      </c>
      <c r="AA303" s="7" t="str">
        <f>IF(A303&lt;&gt;"",IF(I303="Trial",", isTrial=true",IF(I303="Arena",", isArena=true", IF(I303="Monster",", isMonster=true",""))) &amp; IF(L303="true", CONCATENATE(", multiTrialSet=true"), ""),"")</f>
        <v/>
      </c>
      <c r="AB303" s="7" t="str">
        <f t="shared" si="13"/>
        <v xml:space="preserve"> --Sword Dancer / Schwerttänzer</v>
      </c>
      <c r="AC303" s="7" t="str">
        <f t="shared" si="14"/>
        <v/>
      </c>
    </row>
    <row r="304" spans="1:29" x14ac:dyDescent="0.25">
      <c r="A304" s="17">
        <v>283</v>
      </c>
      <c r="B304" t="s">
        <v>2044</v>
      </c>
      <c r="C304" t="s">
        <v>2046</v>
      </c>
      <c r="D304" t="s">
        <v>2045</v>
      </c>
      <c r="I304" t="str">
        <f t="array" ref="I304">IF(VALUE(P304)&gt;0,"Crafted",IF(OR(EXACT(A304,'LibSets constants'!$G$2:$G$99)),"Monster",IF(OR(EXACT(A304,'LibSets constants'!$I$2:$I$99)),"Trial",IF(OR(EXACT(A304,'LibSets constants'!$K$2:$K$99)),"Arena",IF(OR(EXACT(A304,'LibSets constants'!$M$2:$M$99)),"Overland","")))))</f>
        <v/>
      </c>
      <c r="K304" t="s">
        <v>102</v>
      </c>
      <c r="L304" t="s">
        <v>102</v>
      </c>
      <c r="M304">
        <v>-1</v>
      </c>
      <c r="N304">
        <v>-1</v>
      </c>
      <c r="O304">
        <v>-1</v>
      </c>
      <c r="P304">
        <v>0</v>
      </c>
      <c r="Q304" s="3" t="str">
        <f>IF(R304&lt;&gt;"",VLOOKUP(R304,'ESO zone constants'!$E$3:$J$1002,6,FALSE),"")</f>
        <v/>
      </c>
      <c r="S304" s="3">
        <v>0</v>
      </c>
      <c r="T304" t="str">
        <f>VLOOKUP(S304,'LibSets constants'!$A$2:$B$16,2,FALSE)</f>
        <v>Included in base game</v>
      </c>
      <c r="U304" s="3" t="str">
        <f>IF(V304&lt;&gt;"",VLOOKUP(V304,'ESO zone constants'!$E$3:$J$1002,6,FALSE),"")</f>
        <v/>
      </c>
      <c r="W304" s="3" t="str">
        <f>IF(X304&lt;&gt;"",VLOOKUP(X304,'ESO zone constants'!$E$3:$J$1002,6,FALSE),"")</f>
        <v/>
      </c>
      <c r="Y304" s="7" t="str">
        <f t="shared" si="12"/>
        <v>[283] = {wayshrines={-1,-1,-1,}, dlcId=0</v>
      </c>
      <c r="Z304" s="7" t="str">
        <f>IF(A304&lt;&gt;"",IF(Q304&lt;&gt;"",CONCATENATE(", zoneIds={",Q304),"")&amp;IF(U304&lt;&gt;"",CONCATENATE(",",U304),"")&amp;IF(W304&lt;&gt;"",CONCATENATE(",",W304),"")&amp;IF(Q304&lt;&gt;"",CONCATENATE("}",""),"")&amp;IF(OR(K304="true",K304="false",K304&lt;&gt;""), CONCATENATE(", veteran=", K304), ""),"")</f>
        <v>, veteran=false</v>
      </c>
      <c r="AA304" s="7" t="str">
        <f>IF(A304&lt;&gt;"",IF(I304="Trial",", isTrial=true",IF(I304="Arena",", isArena=true", IF(I304="Monster",", isMonster=true",""))) &amp; IF(L304="true", CONCATENATE(", multiTrialSet=true"), ""),"")</f>
        <v/>
      </c>
      <c r="AB304" s="7" t="str">
        <f t="shared" si="13"/>
        <v xml:space="preserve"> --Sword-Singer / Schwertsänger</v>
      </c>
      <c r="AC304" s="7" t="str">
        <f t="shared" si="14"/>
        <v/>
      </c>
    </row>
    <row r="305" spans="1:29" x14ac:dyDescent="0.25">
      <c r="A305" s="17">
        <v>436</v>
      </c>
      <c r="B305" t="s">
        <v>2457</v>
      </c>
      <c r="C305" t="s">
        <v>28</v>
      </c>
      <c r="D305" t="s">
        <v>2458</v>
      </c>
      <c r="I305" t="str">
        <f t="array" ref="I305">IF(VALUE(P305)&gt;0,"Crafted",IF(OR(EXACT(A305,'LibSets constants'!$G$2:$G$99)),"Monster",IF(OR(EXACT(A305,'LibSets constants'!$I$2:$I$99)),"Trial",IF(OR(EXACT(A305,'LibSets constants'!$K$2:$K$99)),"Arena",IF(OR(EXACT(A305,'LibSets constants'!$M$2:$M$99)),"Overland","")))))</f>
        <v>Monster</v>
      </c>
      <c r="J305">
        <v>3</v>
      </c>
      <c r="K305" t="s">
        <v>2475</v>
      </c>
      <c r="L305" t="s">
        <v>102</v>
      </c>
      <c r="M305">
        <v>-1</v>
      </c>
      <c r="N305">
        <v>-1</v>
      </c>
      <c r="O305">
        <v>-1</v>
      </c>
      <c r="P305">
        <v>0</v>
      </c>
      <c r="Q305" s="3" t="str">
        <f>IF(R305&lt;&gt;"",VLOOKUP(R305,'ESO zone constants'!$E$3:$J$1002,6,FALSE),"")</f>
        <v/>
      </c>
      <c r="S305" s="3">
        <v>13</v>
      </c>
      <c r="T305" t="str">
        <f>VLOOKUP(S305,'LibSets constants'!$A$2:$B$16,2,FALSE)</f>
        <v>Wrathstone</v>
      </c>
      <c r="U305" s="3" t="str">
        <f>IF(V305&lt;&gt;"",VLOOKUP(V305,'ESO zone constants'!$E$3:$J$1002,6,FALSE),"")</f>
        <v/>
      </c>
      <c r="W305" s="3" t="str">
        <f>IF(X305&lt;&gt;"",VLOOKUP(X305,'ESO zone constants'!$E$3:$J$1002,6,FALSE),"")</f>
        <v/>
      </c>
      <c r="Y305" s="7" t="str">
        <f t="shared" si="12"/>
        <v>[436] = {wayshrines={-1,-1,-1,}, dlcId=13</v>
      </c>
      <c r="Z305" s="7" t="str">
        <f>IF(A305&lt;&gt;"",IF(Q305&lt;&gt;"",CONCATENATE(", zoneIds={",Q305),"")&amp;IF(U305&lt;&gt;"",CONCATENATE(",",U305),"")&amp;IF(W305&lt;&gt;"",CONCATENATE(",",W305),"")&amp;IF(Q305&lt;&gt;"",CONCATENATE("}",""),"")&amp;IF(OR(K305="true",K305="false",K305&lt;&gt;""), CONCATENATE(", veteran=", K305), ""),"")</f>
        <v>, veteran={EQUIP_TYPE_HEAD=true, EQUIP_TYPE_SHOULDERS=false}</v>
      </c>
      <c r="AA305" s="7" t="str">
        <f>IF(A305&lt;&gt;"",IF(I305="Trial",", isTrial=true",IF(I305="Arena",", isArena=true", IF(I305="Monster",", isMonster=true",""))) &amp; IF(L305="true", CONCATENATE(", multiTrialSet=true"), ""),"")</f>
        <v>, isMonster=true</v>
      </c>
      <c r="AB305" s="7" t="str">
        <f t="shared" si="13"/>
        <v xml:space="preserve"> --Symphony of Blades / Sinfonie der Klingen</v>
      </c>
      <c r="AC305" s="7" t="str">
        <f t="shared" si="14"/>
        <v/>
      </c>
    </row>
    <row r="306" spans="1:29" x14ac:dyDescent="0.25">
      <c r="A306" s="17">
        <v>57</v>
      </c>
      <c r="B306" t="s">
        <v>1496</v>
      </c>
      <c r="C306" t="s">
        <v>1498</v>
      </c>
      <c r="D306" t="s">
        <v>1497</v>
      </c>
      <c r="I306" t="str">
        <f t="array" ref="I306">IF(VALUE(P306)&gt;0,"Crafted",IF(OR(EXACT(A306,'LibSets constants'!$G$2:$G$99)),"Monster",IF(OR(EXACT(A306,'LibSets constants'!$I$2:$I$99)),"Trial",IF(OR(EXACT(A306,'LibSets constants'!$K$2:$K$99)),"Arena",IF(OR(EXACT(A306,'LibSets constants'!$M$2:$M$99)),"Overland","")))))</f>
        <v>Overland</v>
      </c>
      <c r="K306" t="s">
        <v>102</v>
      </c>
      <c r="L306" t="s">
        <v>102</v>
      </c>
      <c r="M306">
        <v>-1</v>
      </c>
      <c r="N306">
        <v>-1</v>
      </c>
      <c r="O306">
        <v>-1</v>
      </c>
      <c r="P306">
        <v>0</v>
      </c>
      <c r="Q306" s="3" t="str">
        <f>IF(R306&lt;&gt;"",VLOOKUP(R306,'ESO zone constants'!$E$3:$J$1002,6,FALSE),"")</f>
        <v/>
      </c>
      <c r="S306" s="3">
        <v>0</v>
      </c>
      <c r="T306" t="str">
        <f>VLOOKUP(S306,'LibSets constants'!$A$2:$B$16,2,FALSE)</f>
        <v>Included in base game</v>
      </c>
      <c r="U306" s="3" t="str">
        <f>IF(V306&lt;&gt;"",VLOOKUP(V306,'ESO zone constants'!$E$3:$J$1002,6,FALSE),"")</f>
        <v/>
      </c>
      <c r="W306" s="3" t="str">
        <f>IF(X306&lt;&gt;"",VLOOKUP(X306,'ESO zone constants'!$E$3:$J$1002,6,FALSE),"")</f>
        <v/>
      </c>
      <c r="Y306" s="7" t="str">
        <f t="shared" si="12"/>
        <v>[57] = {wayshrines={-1,-1,-1,}, dlcId=0</v>
      </c>
      <c r="Z306" s="7" t="str">
        <f>IF(A306&lt;&gt;"",IF(Q306&lt;&gt;"",CONCATENATE(", zoneIds={",Q306),"")&amp;IF(U306&lt;&gt;"",CONCATENATE(",",U306),"")&amp;IF(W306&lt;&gt;"",CONCATENATE(",",W306),"")&amp;IF(Q306&lt;&gt;"",CONCATENATE("}",""),"")&amp;IF(OR(K306="true",K306="false",K306&lt;&gt;""), CONCATENATE(", veteran=", K306), ""),"")</f>
        <v>, veteran=false</v>
      </c>
      <c r="AA306" s="7" t="str">
        <f>IF(A306&lt;&gt;"",IF(I306="Trial",", isTrial=true",IF(I306="Arena",", isArena=true", IF(I306="Monster",", isMonster=true",""))) &amp; IF(L306="true", CONCATENATE(", multiTrialSet=true"), ""),"")</f>
        <v/>
      </c>
      <c r="AB306" s="7" t="str">
        <f t="shared" si="13"/>
        <v xml:space="preserve"> --Syrabane's Grip / Syrabanns Griff</v>
      </c>
      <c r="AC306" s="7" t="str">
        <f t="shared" si="14"/>
        <v/>
      </c>
    </row>
    <row r="307" spans="1:29" x14ac:dyDescent="0.25">
      <c r="A307" s="17">
        <v>228</v>
      </c>
      <c r="B307" t="s">
        <v>1928</v>
      </c>
      <c r="C307" t="s">
        <v>1930</v>
      </c>
      <c r="D307" t="s">
        <v>1929</v>
      </c>
      <c r="I307" t="str">
        <f t="array" ref="I307">IF(VALUE(P307)&gt;0,"Crafted",IF(OR(EXACT(A307,'LibSets constants'!$G$2:$G$99)),"Monster",IF(OR(EXACT(A307,'LibSets constants'!$I$2:$I$99)),"Trial",IF(OR(EXACT(A307,'LibSets constants'!$K$2:$K$99)),"Arena",IF(OR(EXACT(A307,'LibSets constants'!$M$2:$M$99)),"Overland","")))))</f>
        <v>Overland</v>
      </c>
      <c r="K307" t="s">
        <v>102</v>
      </c>
      <c r="L307" t="s">
        <v>102</v>
      </c>
      <c r="M307">
        <v>-1</v>
      </c>
      <c r="N307">
        <v>-1</v>
      </c>
      <c r="O307">
        <v>-1</v>
      </c>
      <c r="P307">
        <v>0</v>
      </c>
      <c r="Q307" s="3" t="str">
        <f>IF(R307&lt;&gt;"",VLOOKUP(R307,'ESO zone constants'!$E$3:$J$1002,6,FALSE),"")</f>
        <v/>
      </c>
      <c r="S307" s="3">
        <v>0</v>
      </c>
      <c r="T307" t="str">
        <f>VLOOKUP(S307,'LibSets constants'!$A$2:$B$16,2,FALSE)</f>
        <v>Included in base game</v>
      </c>
      <c r="U307" s="3" t="str">
        <f>IF(V307&lt;&gt;"",VLOOKUP(V307,'ESO zone constants'!$E$3:$J$1002,6,FALSE),"")</f>
        <v/>
      </c>
      <c r="W307" s="3" t="str">
        <f>IF(X307&lt;&gt;"",VLOOKUP(X307,'ESO zone constants'!$E$3:$J$1002,6,FALSE),"")</f>
        <v/>
      </c>
      <c r="Y307" s="7" t="str">
        <f t="shared" si="12"/>
        <v>[228] = {wayshrines={-1,-1,-1,}, dlcId=0</v>
      </c>
      <c r="Z307" s="7" t="str">
        <f>IF(A307&lt;&gt;"",IF(Q307&lt;&gt;"",CONCATENATE(", zoneIds={",Q307),"")&amp;IF(U307&lt;&gt;"",CONCATENATE(",",U307),"")&amp;IF(W307&lt;&gt;"",CONCATENATE(",",W307),"")&amp;IF(Q307&lt;&gt;"",CONCATENATE("}",""),"")&amp;IF(OR(K307="true",K307="false",K307&lt;&gt;""), CONCATENATE(", veteran=", K307), ""),"")</f>
        <v>, veteran=false</v>
      </c>
      <c r="AA307" s="7" t="str">
        <f>IF(A307&lt;&gt;"",IF(I307="Trial",", isTrial=true",IF(I307="Arena",", isArena=true", IF(I307="Monster",", isMonster=true",""))) &amp; IF(L307="true", CONCATENATE(", multiTrialSet=true"), ""),"")</f>
        <v/>
      </c>
      <c r="AB307" s="7" t="str">
        <f t="shared" si="13"/>
        <v xml:space="preserve"> --Syvarra's Scales / Syvarras Schuppen</v>
      </c>
      <c r="AC307" s="7" t="str">
        <f t="shared" si="14"/>
        <v/>
      </c>
    </row>
    <row r="308" spans="1:29" x14ac:dyDescent="0.25">
      <c r="A308" s="6">
        <v>224</v>
      </c>
      <c r="B308" t="s">
        <v>1916</v>
      </c>
      <c r="C308" t="s">
        <v>1918</v>
      </c>
      <c r="D308" t="s">
        <v>1917</v>
      </c>
      <c r="I308" t="str">
        <f t="array" ref="I308">IF(VALUE(P308)&gt;0,"Crafted",IF(OR(EXACT(A308,'LibSets constants'!$G$2:$G$99)),"Monster",IF(OR(EXACT(A308,'LibSets constants'!$I$2:$I$99)),"Trial",IF(OR(EXACT(A308,'LibSets constants'!$K$2:$K$99)),"Arena",IF(OR(EXACT(A308,'LibSets constants'!$M$2:$M$99)),"Overland","")))))</f>
        <v>Crafted</v>
      </c>
      <c r="K308" t="s">
        <v>102</v>
      </c>
      <c r="L308" t="s">
        <v>102</v>
      </c>
      <c r="M308">
        <v>257</v>
      </c>
      <c r="N308">
        <v>257</v>
      </c>
      <c r="O308">
        <v>257</v>
      </c>
      <c r="P308">
        <v>5</v>
      </c>
      <c r="Q308" s="3" t="str">
        <f>IF(R308&lt;&gt;"",VLOOKUP(R308,'ESO zone constants'!$E$3:$J$1002,6,FALSE),"")</f>
        <v/>
      </c>
      <c r="S308" s="3">
        <v>3</v>
      </c>
      <c r="T308" t="str">
        <f>VLOOKUP(S308,'LibSets constants'!$A$2:$B$16,2,FALSE)</f>
        <v>Thieves Guild</v>
      </c>
      <c r="U308" s="3" t="str">
        <f>IF(V308&lt;&gt;"",VLOOKUP(V308,'ESO zone constants'!$E$3:$J$1002,6,FALSE),"")</f>
        <v/>
      </c>
      <c r="W308" s="3" t="str">
        <f>IF(X308&lt;&gt;"",VLOOKUP(X308,'ESO zone constants'!$E$3:$J$1002,6,FALSE),"")</f>
        <v/>
      </c>
      <c r="Y308" s="7" t="str">
        <f t="shared" si="12"/>
        <v>[224] = {wayshrines={257,257,257,}, traitsNeeded=5, dlcId=3</v>
      </c>
      <c r="Z308" s="7" t="str">
        <f>IF(A308&lt;&gt;"",IF(Q308&lt;&gt;"",CONCATENATE(", zoneIds={",Q308),"")&amp;IF(U308&lt;&gt;"",CONCATENATE(",",U308),"")&amp;IF(W308&lt;&gt;"",CONCATENATE(",",W308),"")&amp;IF(Q308&lt;&gt;"",CONCATENATE("}",""),"")&amp;IF(OR(K308="true",K308="false",K308&lt;&gt;""), CONCATENATE(", veteran=", K308), ""),"")</f>
        <v>, veteran=false</v>
      </c>
      <c r="AA308" s="7" t="str">
        <f>IF(A308&lt;&gt;"",IF(I308="Trial",", isTrial=true",IF(I308="Arena",", isArena=true", IF(I308="Monster",", isMonster=true",""))) &amp; IF(L308="true", CONCATENATE(", multiTrialSet=true"), ""),"")</f>
        <v/>
      </c>
      <c r="AB308" s="7" t="str">
        <f t="shared" si="13"/>
        <v xml:space="preserve"> --Tava's Favor / Tavas Gunst</v>
      </c>
      <c r="AC308" s="7" t="str">
        <f t="shared" si="14"/>
        <v>[224] = true,        --Tava's Favor / Tavas Gunst</v>
      </c>
    </row>
    <row r="309" spans="1:29" x14ac:dyDescent="0.25">
      <c r="A309" s="17">
        <v>97</v>
      </c>
      <c r="B309" t="s">
        <v>1616</v>
      </c>
      <c r="C309" t="s">
        <v>1618</v>
      </c>
      <c r="D309" t="s">
        <v>1617</v>
      </c>
      <c r="I309" t="str">
        <f t="array" ref="I309">IF(VALUE(P309)&gt;0,"Crafted",IF(OR(EXACT(A309,'LibSets constants'!$G$2:$G$99)),"Monster",IF(OR(EXACT(A309,'LibSets constants'!$I$2:$I$99)),"Trial",IF(OR(EXACT(A309,'LibSets constants'!$K$2:$K$99)),"Arena",IF(OR(EXACT(A309,'LibSets constants'!$M$2:$M$99)),"Overland","")))))</f>
        <v>Overland</v>
      </c>
      <c r="K309" t="s">
        <v>102</v>
      </c>
      <c r="L309" t="s">
        <v>102</v>
      </c>
      <c r="M309">
        <v>-1</v>
      </c>
      <c r="N309">
        <v>-1</v>
      </c>
      <c r="O309">
        <v>-1</v>
      </c>
      <c r="P309">
        <v>0</v>
      </c>
      <c r="Q309" s="3" t="str">
        <f>IF(R309&lt;&gt;"",VLOOKUP(R309,'ESO zone constants'!$E$3:$J$1002,6,FALSE),"")</f>
        <v/>
      </c>
      <c r="S309" s="3">
        <v>0</v>
      </c>
      <c r="T309" t="str">
        <f>VLOOKUP(S309,'LibSets constants'!$A$2:$B$16,2,FALSE)</f>
        <v>Included in base game</v>
      </c>
      <c r="U309" s="3" t="str">
        <f>IF(V309&lt;&gt;"",VLOOKUP(V309,'ESO zone constants'!$E$3:$J$1002,6,FALSE),"")</f>
        <v/>
      </c>
      <c r="W309" s="3" t="str">
        <f>IF(X309&lt;&gt;"",VLOOKUP(X309,'ESO zone constants'!$E$3:$J$1002,6,FALSE),"")</f>
        <v/>
      </c>
      <c r="Y309" s="7" t="str">
        <f t="shared" si="12"/>
        <v>[97] = {wayshrines={-1,-1,-1,}, dlcId=0</v>
      </c>
      <c r="Z309" s="7" t="str">
        <f>IF(A309&lt;&gt;"",IF(Q309&lt;&gt;"",CONCATENATE(", zoneIds={",Q309),"")&amp;IF(U309&lt;&gt;"",CONCATENATE(",",U309),"")&amp;IF(W309&lt;&gt;"",CONCATENATE(",",W309),"")&amp;IF(Q309&lt;&gt;"",CONCATENATE("}",""),"")&amp;IF(OR(K309="true",K309="false",K309&lt;&gt;""), CONCATENATE(", veteran=", K309), ""),"")</f>
        <v>, veteran=false</v>
      </c>
      <c r="AA309" s="7" t="str">
        <f>IF(A309&lt;&gt;"",IF(I309="Trial",", isTrial=true",IF(I309="Arena",", isArena=true", IF(I309="Monster",", isMonster=true",""))) &amp; IF(L309="true", CONCATENATE(", multiTrialSet=true"), ""),"")</f>
        <v/>
      </c>
      <c r="AB309" s="7" t="str">
        <f t="shared" si="13"/>
        <v xml:space="preserve"> --The Arch-Mage / Erzmagier</v>
      </c>
      <c r="AC309" s="7" t="str">
        <f t="shared" si="14"/>
        <v/>
      </c>
    </row>
    <row r="310" spans="1:29" x14ac:dyDescent="0.25">
      <c r="A310" s="17">
        <v>116</v>
      </c>
      <c r="B310" t="s">
        <v>1669</v>
      </c>
      <c r="C310" t="s">
        <v>1671</v>
      </c>
      <c r="D310" t="s">
        <v>1670</v>
      </c>
      <c r="I310" t="str">
        <f t="array" ref="I310">IF(VALUE(P310)&gt;0,"Crafted",IF(OR(EXACT(A310,'LibSets constants'!$G$2:$G$99)),"Monster",IF(OR(EXACT(A310,'LibSets constants'!$I$2:$I$99)),"Trial",IF(OR(EXACT(A310,'LibSets constants'!$K$2:$K$99)),"Arena",IF(OR(EXACT(A310,'LibSets constants'!$M$2:$M$99)),"Overland","")))))</f>
        <v/>
      </c>
      <c r="K310" t="s">
        <v>102</v>
      </c>
      <c r="L310" t="s">
        <v>102</v>
      </c>
      <c r="M310">
        <v>-1</v>
      </c>
      <c r="N310">
        <v>-1</v>
      </c>
      <c r="O310">
        <v>-1</v>
      </c>
      <c r="P310">
        <v>0</v>
      </c>
      <c r="Q310" s="3" t="str">
        <f>IF(R310&lt;&gt;"",VLOOKUP(R310,'ESO zone constants'!$E$3:$J$1002,6,FALSE),"")</f>
        <v/>
      </c>
      <c r="S310" s="3">
        <v>0</v>
      </c>
      <c r="T310" t="str">
        <f>VLOOKUP(S310,'LibSets constants'!$A$2:$B$16,2,FALSE)</f>
        <v>Included in base game</v>
      </c>
      <c r="U310" s="3" t="str">
        <f>IF(V310&lt;&gt;"",VLOOKUP(V310,'ESO zone constants'!$E$3:$J$1002,6,FALSE),"")</f>
        <v/>
      </c>
      <c r="W310" s="3" t="str">
        <f>IF(X310&lt;&gt;"",VLOOKUP(X310,'ESO zone constants'!$E$3:$J$1002,6,FALSE),"")</f>
        <v/>
      </c>
      <c r="Y310" s="7" t="str">
        <f t="shared" si="12"/>
        <v>[116] = {wayshrines={-1,-1,-1,}, dlcId=0</v>
      </c>
      <c r="Z310" s="7" t="str">
        <f>IF(A310&lt;&gt;"",IF(Q310&lt;&gt;"",CONCATENATE(", zoneIds={",Q310),"")&amp;IF(U310&lt;&gt;"",CONCATENATE(",",U310),"")&amp;IF(W310&lt;&gt;"",CONCATENATE(",",W310),"")&amp;IF(Q310&lt;&gt;"",CONCATENATE("}",""),"")&amp;IF(OR(K310="true",K310="false",K310&lt;&gt;""), CONCATENATE(", veteran=", K310), ""),"")</f>
        <v>, veteran=false</v>
      </c>
      <c r="AA310" s="7" t="str">
        <f>IF(A310&lt;&gt;"",IF(I310="Trial",", isTrial=true",IF(I310="Arena",", isArena=true", IF(I310="Monster",", isMonster=true",""))) &amp; IF(L310="true", CONCATENATE(", multiTrialSet=true"), ""),"")</f>
        <v/>
      </c>
      <c r="AB310" s="7" t="str">
        <f t="shared" si="13"/>
        <v xml:space="preserve"> --The Destruction Suite / Garnitur der Zerstörung</v>
      </c>
      <c r="AC310" s="7" t="str">
        <f t="shared" si="14"/>
        <v/>
      </c>
    </row>
    <row r="311" spans="1:29" x14ac:dyDescent="0.25">
      <c r="A311" s="17">
        <v>53</v>
      </c>
      <c r="B311" t="s">
        <v>1484</v>
      </c>
      <c r="C311" t="s">
        <v>1486</v>
      </c>
      <c r="D311" t="s">
        <v>1485</v>
      </c>
      <c r="I311" t="str">
        <f t="array" ref="I311">IF(VALUE(P311)&gt;0,"Crafted",IF(OR(EXACT(A311,'LibSets constants'!$G$2:$G$99)),"Monster",IF(OR(EXACT(A311,'LibSets constants'!$I$2:$I$99)),"Trial",IF(OR(EXACT(A311,'LibSets constants'!$K$2:$K$99)),"Arena",IF(OR(EXACT(A311,'LibSets constants'!$M$2:$M$99)),"Overland","")))))</f>
        <v/>
      </c>
      <c r="K311" t="s">
        <v>102</v>
      </c>
      <c r="L311" t="s">
        <v>102</v>
      </c>
      <c r="M311">
        <v>-1</v>
      </c>
      <c r="N311">
        <v>-1</v>
      </c>
      <c r="O311">
        <v>-1</v>
      </c>
      <c r="P311">
        <v>0</v>
      </c>
      <c r="Q311" s="3" t="str">
        <f>IF(R311&lt;&gt;"",VLOOKUP(R311,'ESO zone constants'!$E$3:$J$1002,6,FALSE),"")</f>
        <v/>
      </c>
      <c r="S311" s="3">
        <v>0</v>
      </c>
      <c r="T311" t="str">
        <f>VLOOKUP(S311,'LibSets constants'!$A$2:$B$16,2,FALSE)</f>
        <v>Included in base game</v>
      </c>
      <c r="U311" s="3" t="str">
        <f>IF(V311&lt;&gt;"",VLOOKUP(V311,'ESO zone constants'!$E$3:$J$1002,6,FALSE),"")</f>
        <v/>
      </c>
      <c r="W311" s="3" t="str">
        <f>IF(X311&lt;&gt;"",VLOOKUP(X311,'ESO zone constants'!$E$3:$J$1002,6,FALSE),"")</f>
        <v/>
      </c>
      <c r="Y311" s="7" t="str">
        <f t="shared" si="12"/>
        <v>[53] = {wayshrines={-1,-1,-1,}, dlcId=0</v>
      </c>
      <c r="Z311" s="7" t="str">
        <f>IF(A311&lt;&gt;"",IF(Q311&lt;&gt;"",CONCATENATE(", zoneIds={",Q311),"")&amp;IF(U311&lt;&gt;"",CONCATENATE(",",U311),"")&amp;IF(W311&lt;&gt;"",CONCATENATE(",",W311),"")&amp;IF(Q311&lt;&gt;"",CONCATENATE("}",""),"")&amp;IF(OR(K311="true",K311="false",K311&lt;&gt;""), CONCATENATE(", veteran=", K311), ""),"")</f>
        <v>, veteran=false</v>
      </c>
      <c r="AA311" s="7" t="str">
        <f>IF(A311&lt;&gt;"",IF(I311="Trial",", isTrial=true",IF(I311="Arena",", isArena=true", IF(I311="Monster",", isMonster=true",""))) &amp; IF(L311="true", CONCATENATE(", multiTrialSet=true"), ""),"")</f>
        <v/>
      </c>
      <c r="AB311" s="7" t="str">
        <f t="shared" si="13"/>
        <v xml:space="preserve"> --The Ice Furnace / Eisschmiede</v>
      </c>
      <c r="AC311" s="7" t="str">
        <f t="shared" si="14"/>
        <v/>
      </c>
    </row>
    <row r="312" spans="1:29" x14ac:dyDescent="0.25">
      <c r="A312" s="17">
        <v>63</v>
      </c>
      <c r="B312" t="s">
        <v>1514</v>
      </c>
      <c r="C312" t="s">
        <v>1516</v>
      </c>
      <c r="D312" t="s">
        <v>1515</v>
      </c>
      <c r="I312" t="str">
        <f t="array" ref="I312">IF(VALUE(P312)&gt;0,"Crafted",IF(OR(EXACT(A312,'LibSets constants'!$G$2:$G$99)),"Monster",IF(OR(EXACT(A312,'LibSets constants'!$I$2:$I$99)),"Trial",IF(OR(EXACT(A312,'LibSets constants'!$K$2:$K$99)),"Arena",IF(OR(EXACT(A312,'LibSets constants'!$M$2:$M$99)),"Overland","")))))</f>
        <v>Overland</v>
      </c>
      <c r="K312" t="s">
        <v>102</v>
      </c>
      <c r="L312" t="s">
        <v>102</v>
      </c>
      <c r="M312">
        <v>-1</v>
      </c>
      <c r="N312">
        <v>-1</v>
      </c>
      <c r="O312">
        <v>-1</v>
      </c>
      <c r="P312">
        <v>0</v>
      </c>
      <c r="Q312" s="3" t="str">
        <f>IF(R312&lt;&gt;"",VLOOKUP(R312,'ESO zone constants'!$E$3:$J$1002,6,FALSE),"")</f>
        <v/>
      </c>
      <c r="S312" s="3">
        <v>0</v>
      </c>
      <c r="T312" t="str">
        <f>VLOOKUP(S312,'LibSets constants'!$A$2:$B$16,2,FALSE)</f>
        <v>Included in base game</v>
      </c>
      <c r="U312" s="3" t="str">
        <f>IF(V312&lt;&gt;"",VLOOKUP(V312,'ESO zone constants'!$E$3:$J$1002,6,FALSE),"")</f>
        <v/>
      </c>
      <c r="W312" s="3" t="str">
        <f>IF(X312&lt;&gt;"",VLOOKUP(X312,'ESO zone constants'!$E$3:$J$1002,6,FALSE),"")</f>
        <v/>
      </c>
      <c r="Y312" s="7" t="str">
        <f t="shared" si="12"/>
        <v>[63] = {wayshrines={-1,-1,-1,}, dlcId=0</v>
      </c>
      <c r="Z312" s="7" t="str">
        <f>IF(A312&lt;&gt;"",IF(Q312&lt;&gt;"",CONCATENATE(", zoneIds={",Q312),"")&amp;IF(U312&lt;&gt;"",CONCATENATE(",",U312),"")&amp;IF(W312&lt;&gt;"",CONCATENATE(",",W312),"")&amp;IF(Q312&lt;&gt;"",CONCATENATE("}",""),"")&amp;IF(OR(K312="true",K312="false",K312&lt;&gt;""), CONCATENATE(", veteran=", K312), ""),"")</f>
        <v>, veteran=false</v>
      </c>
      <c r="AA312" s="7" t="str">
        <f>IF(A312&lt;&gt;"",IF(I312="Trial",", isTrial=true",IF(I312="Arena",", isArena=true", IF(I312="Monster",", isMonster=true",""))) &amp; IF(L312="true", CONCATENATE(", multiTrialSet=true"), ""),"")</f>
        <v/>
      </c>
      <c r="AB312" s="7" t="str">
        <f t="shared" si="13"/>
        <v xml:space="preserve"> --The Juggernaut / Koloss</v>
      </c>
      <c r="AC312" s="7" t="str">
        <f t="shared" si="14"/>
        <v/>
      </c>
    </row>
    <row r="313" spans="1:29" x14ac:dyDescent="0.25">
      <c r="A313" s="6" t="s">
        <v>2477</v>
      </c>
      <c r="B313" t="s">
        <v>2486</v>
      </c>
      <c r="C313" t="s">
        <v>2485</v>
      </c>
      <c r="H313" t="s">
        <v>2525</v>
      </c>
      <c r="I313" t="s">
        <v>2478</v>
      </c>
      <c r="K313" t="s">
        <v>103</v>
      </c>
      <c r="L313" t="s">
        <v>102</v>
      </c>
      <c r="Q313" s="3">
        <f>IF(R313&lt;&gt;"",VLOOKUP(R313,'ESO zone constants'!$E$3:$J$1002,6,FALSE),"")</f>
        <v>677</v>
      </c>
      <c r="R313" s="3" t="s">
        <v>500</v>
      </c>
      <c r="U313" s="3" t="str">
        <f>IF(V313&lt;&gt;"",VLOOKUP(V313,'ESO zone constants'!$E$3:$J$1002,6,FALSE),"")</f>
        <v/>
      </c>
      <c r="W313" s="3" t="str">
        <f>IF(X313&lt;&gt;"",VLOOKUP(X313,'ESO zone constants'!$E$3:$J$1002,6,FALSE),"")</f>
        <v/>
      </c>
      <c r="Y313" s="7" t="str">
        <f t="shared" si="12"/>
        <v>[???] = {wayshrines={}, dlcId=</v>
      </c>
      <c r="Z313" s="7" t="str">
        <f>IF(A313&lt;&gt;"",IF(Q313&lt;&gt;"",CONCATENATE(", zoneIds={",Q313),"")&amp;IF(U313&lt;&gt;"",CONCATENATE(",",U313),"")&amp;IF(W313&lt;&gt;"",CONCATENATE(",",W313),"")&amp;IF(Q313&lt;&gt;"",CONCATENATE("}",""),"")&amp;IF(OR(K313="true",K313="false",K313&lt;&gt;""), CONCATENATE(", veteran=", K313), ""),"")</f>
        <v>, zoneIds={677}, veteran=true</v>
      </c>
      <c r="AA313" s="7" t="str">
        <f>IF(A313&lt;&gt;"",IF(I313="Trial",", isTrial=true",IF(I313="Arena",", isArena=true", IF(I313="Monster",", isMonster=true",""))) &amp; IF(L313="true", CONCATENATE(", multiTrialSet=true"), ""),"")</f>
        <v>, isArena=true</v>
      </c>
      <c r="AB313" s="7" t="str">
        <f t="shared" si="13"/>
        <v xml:space="preserve"> --The Maelstrom's Axe / Axt des Mahlstroms</v>
      </c>
      <c r="AC313" s="7" t="str">
        <f t="shared" si="14"/>
        <v/>
      </c>
    </row>
    <row r="314" spans="1:29" x14ac:dyDescent="0.25">
      <c r="A314" s="6" t="s">
        <v>2477</v>
      </c>
      <c r="B314" t="s">
        <v>2521</v>
      </c>
      <c r="C314" t="s">
        <v>2522</v>
      </c>
      <c r="H314" t="s">
        <v>2525</v>
      </c>
      <c r="I314" t="s">
        <v>2478</v>
      </c>
      <c r="K314" t="s">
        <v>103</v>
      </c>
      <c r="L314" t="s">
        <v>102</v>
      </c>
      <c r="Q314" s="3">
        <f>IF(R314&lt;&gt;"",VLOOKUP(R314,'ESO zone constants'!$E$3:$J$1002,6,FALSE),"")</f>
        <v>677</v>
      </c>
      <c r="R314" s="3" t="s">
        <v>500</v>
      </c>
      <c r="U314" s="3" t="str">
        <f>IF(V314&lt;&gt;"",VLOOKUP(V314,'ESO zone constants'!$E$3:$J$1002,6,FALSE),"")</f>
        <v/>
      </c>
      <c r="W314" s="3" t="str">
        <f>IF(X314&lt;&gt;"",VLOOKUP(X314,'ESO zone constants'!$E$3:$J$1002,6,FALSE),"")</f>
        <v/>
      </c>
      <c r="Y314" s="7" t="str">
        <f t="shared" si="12"/>
        <v>[???] = {wayshrines={}, dlcId=</v>
      </c>
      <c r="Z314" s="7" t="str">
        <f>IF(A314&lt;&gt;"",IF(Q314&lt;&gt;"",CONCATENATE(", zoneIds={",Q314),"")&amp;IF(U314&lt;&gt;"",CONCATENATE(",",U314),"")&amp;IF(W314&lt;&gt;"",CONCATENATE(",",W314),"")&amp;IF(Q314&lt;&gt;"",CONCATENATE("}",""),"")&amp;IF(OR(K314="true",K314="false",K314&lt;&gt;""), CONCATENATE(", veteran=", K314), ""),"")</f>
        <v>, zoneIds={677}, veteran=true</v>
      </c>
      <c r="AA314" s="7" t="str">
        <f>IF(A314&lt;&gt;"",IF(I314="Trial",", isTrial=true",IF(I314="Arena",", isArena=true", IF(I314="Monster",", isMonster=true",""))) &amp; IF(L314="true", CONCATENATE(", multiTrialSet=true"), ""),"")</f>
        <v>, isArena=true</v>
      </c>
      <c r="AB314" s="7" t="str">
        <f t="shared" si="13"/>
        <v xml:space="preserve"> --The Maelstrom's Battle Axe / Streitaxt des Mahlstroms</v>
      </c>
      <c r="AC314" s="7" t="str">
        <f t="shared" si="14"/>
        <v/>
      </c>
    </row>
    <row r="315" spans="1:29" x14ac:dyDescent="0.25">
      <c r="A315" s="6" t="s">
        <v>2477</v>
      </c>
      <c r="B315" t="s">
        <v>2495</v>
      </c>
      <c r="C315" t="s">
        <v>2496</v>
      </c>
      <c r="H315" t="s">
        <v>2525</v>
      </c>
      <c r="I315" t="s">
        <v>2478</v>
      </c>
      <c r="K315" t="s">
        <v>103</v>
      </c>
      <c r="L315" t="s">
        <v>102</v>
      </c>
      <c r="Q315" s="3">
        <f>IF(R315&lt;&gt;"",VLOOKUP(R315,'ESO zone constants'!$E$3:$J$1002,6,FALSE),"")</f>
        <v>677</v>
      </c>
      <c r="R315" s="3" t="s">
        <v>500</v>
      </c>
      <c r="U315" s="3" t="str">
        <f>IF(V315&lt;&gt;"",VLOOKUP(V315,'ESO zone constants'!$E$3:$J$1002,6,FALSE),"")</f>
        <v/>
      </c>
      <c r="W315" s="3" t="str">
        <f>IF(X315&lt;&gt;"",VLOOKUP(X315,'ESO zone constants'!$E$3:$J$1002,6,FALSE),"")</f>
        <v/>
      </c>
      <c r="Y315" s="7" t="str">
        <f t="shared" si="12"/>
        <v>[???] = {wayshrines={}, dlcId=</v>
      </c>
      <c r="Z315" s="7" t="str">
        <f>IF(A315&lt;&gt;"",IF(Q315&lt;&gt;"",CONCATENATE(", zoneIds={",Q315),"")&amp;IF(U315&lt;&gt;"",CONCATENATE(",",U315),"")&amp;IF(W315&lt;&gt;"",CONCATENATE(",",W315),"")&amp;IF(Q315&lt;&gt;"",CONCATENATE("}",""),"")&amp;IF(OR(K315="true",K315="false",K315&lt;&gt;""), CONCATENATE(", veteran=", K315), ""),"")</f>
        <v>, zoneIds={677}, veteran=true</v>
      </c>
      <c r="AA315" s="7" t="str">
        <f>IF(A315&lt;&gt;"",IF(I315="Trial",", isTrial=true",IF(I315="Arena",", isArena=true", IF(I315="Monster",", isMonster=true",""))) &amp; IF(L315="true", CONCATENATE(", multiTrialSet=true"), ""),"")</f>
        <v>, isArena=true</v>
      </c>
      <c r="AB315" s="7" t="str">
        <f t="shared" si="13"/>
        <v xml:space="preserve"> --The Maelstrom's Bow / Bogen des Mahlstroms</v>
      </c>
      <c r="AC315" s="7" t="str">
        <f t="shared" si="14"/>
        <v/>
      </c>
    </row>
    <row r="316" spans="1:29" x14ac:dyDescent="0.25">
      <c r="A316" s="6" t="s">
        <v>2477</v>
      </c>
      <c r="B316" t="s">
        <v>2499</v>
      </c>
      <c r="C316" t="s">
        <v>2500</v>
      </c>
      <c r="H316" t="s">
        <v>2525</v>
      </c>
      <c r="I316" t="s">
        <v>2478</v>
      </c>
      <c r="K316" t="s">
        <v>103</v>
      </c>
      <c r="L316" t="s">
        <v>102</v>
      </c>
      <c r="Q316" s="3">
        <f>IF(R316&lt;&gt;"",VLOOKUP(R316,'ESO zone constants'!$E$3:$J$1002,6,FALSE),"")</f>
        <v>677</v>
      </c>
      <c r="R316" s="3" t="s">
        <v>500</v>
      </c>
      <c r="U316" s="3" t="str">
        <f>IF(V316&lt;&gt;"",VLOOKUP(V316,'ESO zone constants'!$E$3:$J$1002,6,FALSE),"")</f>
        <v/>
      </c>
      <c r="W316" s="3" t="str">
        <f>IF(X316&lt;&gt;"",VLOOKUP(X316,'ESO zone constants'!$E$3:$J$1002,6,FALSE),"")</f>
        <v/>
      </c>
      <c r="Y316" s="7" t="str">
        <f t="shared" si="12"/>
        <v>[???] = {wayshrines={}, dlcId=</v>
      </c>
      <c r="Z316" s="7" t="str">
        <f>IF(A316&lt;&gt;"",IF(Q316&lt;&gt;"",CONCATENATE(", zoneIds={",Q316),"")&amp;IF(U316&lt;&gt;"",CONCATENATE(",",U316),"")&amp;IF(W316&lt;&gt;"",CONCATENATE(",",W316),"")&amp;IF(Q316&lt;&gt;"",CONCATENATE("}",""),"")&amp;IF(OR(K316="true",K316="false",K316&lt;&gt;""), CONCATENATE(", veteran=", K316), ""),"")</f>
        <v>, zoneIds={677}, veteran=true</v>
      </c>
      <c r="AA316" s="7" t="str">
        <f>IF(A316&lt;&gt;"",IF(I316="Trial",", isTrial=true",IF(I316="Arena",", isArena=true", IF(I316="Monster",", isMonster=true",""))) &amp; IF(L316="true", CONCATENATE(", multiTrialSet=true"), ""),"")</f>
        <v>, isArena=true</v>
      </c>
      <c r="AB316" s="7" t="str">
        <f t="shared" si="13"/>
        <v xml:space="preserve"> --The Maelstrom's Dagger / Dolch des Mahlstroms</v>
      </c>
      <c r="AC316" s="7" t="str">
        <f t="shared" si="14"/>
        <v/>
      </c>
    </row>
    <row r="317" spans="1:29" x14ac:dyDescent="0.25">
      <c r="A317" s="6" t="s">
        <v>2477</v>
      </c>
      <c r="B317" t="s">
        <v>2487</v>
      </c>
      <c r="C317" t="s">
        <v>2488</v>
      </c>
      <c r="H317" t="s">
        <v>2525</v>
      </c>
      <c r="I317" t="s">
        <v>2478</v>
      </c>
      <c r="K317" t="s">
        <v>103</v>
      </c>
      <c r="L317" t="s">
        <v>102</v>
      </c>
      <c r="Q317" s="3">
        <f>IF(R317&lt;&gt;"",VLOOKUP(R317,'ESO zone constants'!$E$3:$J$1002,6,FALSE),"")</f>
        <v>677</v>
      </c>
      <c r="R317" s="3" t="s">
        <v>500</v>
      </c>
      <c r="U317" s="3" t="str">
        <f>IF(V317&lt;&gt;"",VLOOKUP(V317,'ESO zone constants'!$E$3:$J$1002,6,FALSE),"")</f>
        <v/>
      </c>
      <c r="W317" s="3" t="str">
        <f>IF(X317&lt;&gt;"",VLOOKUP(X317,'ESO zone constants'!$E$3:$J$1002,6,FALSE),"")</f>
        <v/>
      </c>
      <c r="Y317" s="7" t="str">
        <f t="shared" si="12"/>
        <v>[???] = {wayshrines={}, dlcId=</v>
      </c>
      <c r="Z317" s="7" t="str">
        <f>IF(A317&lt;&gt;"",IF(Q317&lt;&gt;"",CONCATENATE(", zoneIds={",Q317),"")&amp;IF(U317&lt;&gt;"",CONCATENATE(",",U317),"")&amp;IF(W317&lt;&gt;"",CONCATENATE(",",W317),"")&amp;IF(Q317&lt;&gt;"",CONCATENATE("}",""),"")&amp;IF(OR(K317="true",K317="false",K317&lt;&gt;""), CONCATENATE(", veteran=", K317), ""),"")</f>
        <v>, zoneIds={677}, veteran=true</v>
      </c>
      <c r="AA317" s="7" t="str">
        <f>IF(A317&lt;&gt;"",IF(I317="Trial",", isTrial=true",IF(I317="Arena",", isArena=true", IF(I317="Monster",", isMonster=true",""))) &amp; IF(L317="true", CONCATENATE(", multiTrialSet=true"), ""),"")</f>
        <v>, isArena=true</v>
      </c>
      <c r="AB317" s="7" t="str">
        <f t="shared" si="13"/>
        <v xml:space="preserve"> --The Maelstrom's Greatsword / Bidenhänder des Mahlstroms</v>
      </c>
      <c r="AC317" s="7" t="str">
        <f t="shared" si="14"/>
        <v/>
      </c>
    </row>
    <row r="318" spans="1:29" x14ac:dyDescent="0.25">
      <c r="A318" s="6" t="s">
        <v>2477</v>
      </c>
      <c r="B318" t="s">
        <v>2509</v>
      </c>
      <c r="C318" t="s">
        <v>2510</v>
      </c>
      <c r="H318" t="s">
        <v>2525</v>
      </c>
      <c r="I318" t="s">
        <v>2478</v>
      </c>
      <c r="K318" t="s">
        <v>103</v>
      </c>
      <c r="L318" t="s">
        <v>102</v>
      </c>
      <c r="Q318" s="3">
        <f>IF(R318&lt;&gt;"",VLOOKUP(R318,'ESO zone constants'!$E$3:$J$1002,6,FALSE),"")</f>
        <v>677</v>
      </c>
      <c r="R318" s="3" t="s">
        <v>500</v>
      </c>
      <c r="U318" s="3" t="str">
        <f>IF(V318&lt;&gt;"",VLOOKUP(V318,'ESO zone constants'!$E$3:$J$1002,6,FALSE),"")</f>
        <v/>
      </c>
      <c r="W318" s="3" t="str">
        <f>IF(X318&lt;&gt;"",VLOOKUP(X318,'ESO zone constants'!$E$3:$J$1002,6,FALSE),"")</f>
        <v/>
      </c>
      <c r="Y318" s="7" t="str">
        <f t="shared" si="12"/>
        <v>[???] = {wayshrines={}, dlcId=</v>
      </c>
      <c r="Z318" s="7" t="str">
        <f>IF(A318&lt;&gt;"",IF(Q318&lt;&gt;"",CONCATENATE(", zoneIds={",Q318),"")&amp;IF(U318&lt;&gt;"",CONCATENATE(",",U318),"")&amp;IF(W318&lt;&gt;"",CONCATENATE(",",W318),"")&amp;IF(Q318&lt;&gt;"",CONCATENATE("}",""),"")&amp;IF(OR(K318="true",K318="false",K318&lt;&gt;""), CONCATENATE(", veteran=", K318), ""),"")</f>
        <v>, zoneIds={677}, veteran=true</v>
      </c>
      <c r="AA318" s="7" t="str">
        <f>IF(A318&lt;&gt;"",IF(I318="Trial",", isTrial=true",IF(I318="Arena",", isArena=true", IF(I318="Monster",", isMonster=true",""))) &amp; IF(L318="true", CONCATENATE(", multiTrialSet=true"), ""),"")</f>
        <v>, isArena=true</v>
      </c>
      <c r="AB318" s="7" t="str">
        <f t="shared" si="13"/>
        <v xml:space="preserve"> --The Maelstrom's Ice Staff / Froststab des Mahlstroms</v>
      </c>
      <c r="AC318" s="7" t="str">
        <f t="shared" si="14"/>
        <v/>
      </c>
    </row>
    <row r="319" spans="1:29" x14ac:dyDescent="0.25">
      <c r="A319" s="6" t="s">
        <v>2477</v>
      </c>
      <c r="B319" t="s">
        <v>2505</v>
      </c>
      <c r="C319" t="s">
        <v>2506</v>
      </c>
      <c r="H319" t="s">
        <v>2525</v>
      </c>
      <c r="I319" t="s">
        <v>2478</v>
      </c>
      <c r="K319" t="s">
        <v>103</v>
      </c>
      <c r="L319" t="s">
        <v>102</v>
      </c>
      <c r="Q319" s="3">
        <f>IF(R319&lt;&gt;"",VLOOKUP(R319,'ESO zone constants'!$E$3:$J$1002,6,FALSE),"")</f>
        <v>677</v>
      </c>
      <c r="R319" s="3" t="s">
        <v>500</v>
      </c>
      <c r="U319" s="3" t="str">
        <f>IF(V319&lt;&gt;"",VLOOKUP(V319,'ESO zone constants'!$E$3:$J$1002,6,FALSE),"")</f>
        <v/>
      </c>
      <c r="W319" s="3" t="str">
        <f>IF(X319&lt;&gt;"",VLOOKUP(X319,'ESO zone constants'!$E$3:$J$1002,6,FALSE),"")</f>
        <v/>
      </c>
      <c r="Y319" s="7" t="str">
        <f t="shared" si="12"/>
        <v>[???] = {wayshrines={}, dlcId=</v>
      </c>
      <c r="Z319" s="7" t="str">
        <f>IF(A319&lt;&gt;"",IF(Q319&lt;&gt;"",CONCATENATE(", zoneIds={",Q319),"")&amp;IF(U319&lt;&gt;"",CONCATENATE(",",U319),"")&amp;IF(W319&lt;&gt;"",CONCATENATE(",",W319),"")&amp;IF(Q319&lt;&gt;"",CONCATENATE("}",""),"")&amp;IF(OR(K319="true",K319="false",K319&lt;&gt;""), CONCATENATE(", veteran=", K319), ""),"")</f>
        <v>, zoneIds={677}, veteran=true</v>
      </c>
      <c r="AA319" s="7" t="str">
        <f>IF(A319&lt;&gt;"",IF(I319="Trial",", isTrial=true",IF(I319="Arena",", isArena=true", IF(I319="Monster",", isMonster=true",""))) &amp; IF(L319="true", CONCATENATE(", multiTrialSet=true"), ""),"")</f>
        <v>, isArena=true</v>
      </c>
      <c r="AB319" s="7" t="str">
        <f t="shared" si="13"/>
        <v xml:space="preserve"> --The Maelstrom's Inferno Staff / Flammenstab des Mahlstroms</v>
      </c>
      <c r="AC319" s="7" t="str">
        <f t="shared" si="14"/>
        <v/>
      </c>
    </row>
    <row r="320" spans="1:29" x14ac:dyDescent="0.25">
      <c r="A320" s="6" t="s">
        <v>2477</v>
      </c>
      <c r="B320" t="s">
        <v>2491</v>
      </c>
      <c r="C320" t="s">
        <v>2492</v>
      </c>
      <c r="H320" t="s">
        <v>2525</v>
      </c>
      <c r="I320" t="s">
        <v>2478</v>
      </c>
      <c r="K320" t="s">
        <v>103</v>
      </c>
      <c r="L320" t="s">
        <v>102</v>
      </c>
      <c r="Q320" s="3">
        <f>IF(R320&lt;&gt;"",VLOOKUP(R320,'ESO zone constants'!$E$3:$J$1002,6,FALSE),"")</f>
        <v>677</v>
      </c>
      <c r="R320" s="3" t="s">
        <v>500</v>
      </c>
      <c r="U320" s="3" t="str">
        <f>IF(V320&lt;&gt;"",VLOOKUP(V320,'ESO zone constants'!$E$3:$J$1002,6,FALSE),"")</f>
        <v/>
      </c>
      <c r="W320" s="3" t="str">
        <f>IF(X320&lt;&gt;"",VLOOKUP(X320,'ESO zone constants'!$E$3:$J$1002,6,FALSE),"")</f>
        <v/>
      </c>
      <c r="Y320" s="7" t="str">
        <f t="shared" si="12"/>
        <v>[???] = {wayshrines={}, dlcId=</v>
      </c>
      <c r="Z320" s="7" t="str">
        <f>IF(A320&lt;&gt;"",IF(Q320&lt;&gt;"",CONCATENATE(", zoneIds={",Q320),"")&amp;IF(U320&lt;&gt;"",CONCATENATE(",",U320),"")&amp;IF(W320&lt;&gt;"",CONCATENATE(",",W320),"")&amp;IF(Q320&lt;&gt;"",CONCATENATE("}",""),"")&amp;IF(OR(K320="true",K320="false",K320&lt;&gt;""), CONCATENATE(", veteran=", K320), ""),"")</f>
        <v>, zoneIds={677}, veteran=true</v>
      </c>
      <c r="AA320" s="7" t="str">
        <f>IF(A320&lt;&gt;"",IF(I320="Trial",", isTrial=true",IF(I320="Arena",", isArena=true", IF(I320="Monster",", isMonster=true",""))) &amp; IF(L320="true", CONCATENATE(", multiTrialSet=true"), ""),"")</f>
        <v>, isArena=true</v>
      </c>
      <c r="AB320" s="7" t="str">
        <f t="shared" si="13"/>
        <v xml:space="preserve"> --The Maelstrom's Lightning Staff / Blitzstab des Mahlstroms</v>
      </c>
      <c r="AC320" s="7" t="str">
        <f t="shared" si="14"/>
        <v/>
      </c>
    </row>
    <row r="321" spans="1:29" x14ac:dyDescent="0.25">
      <c r="A321" s="6" t="s">
        <v>2477</v>
      </c>
      <c r="B321" t="s">
        <v>2515</v>
      </c>
      <c r="C321" t="s">
        <v>2516</v>
      </c>
      <c r="H321" t="s">
        <v>2525</v>
      </c>
      <c r="I321" t="s">
        <v>2478</v>
      </c>
      <c r="K321" t="s">
        <v>103</v>
      </c>
      <c r="L321" t="s">
        <v>102</v>
      </c>
      <c r="Q321" s="3">
        <f>IF(R321&lt;&gt;"",VLOOKUP(R321,'ESO zone constants'!$E$3:$J$1002,6,FALSE),"")</f>
        <v>677</v>
      </c>
      <c r="R321" s="3" t="s">
        <v>500</v>
      </c>
      <c r="U321" s="3" t="str">
        <f>IF(V321&lt;&gt;"",VLOOKUP(V321,'ESO zone constants'!$E$3:$J$1002,6,FALSE),"")</f>
        <v/>
      </c>
      <c r="W321" s="3" t="str">
        <f>IF(X321&lt;&gt;"",VLOOKUP(X321,'ESO zone constants'!$E$3:$J$1002,6,FALSE),"")</f>
        <v/>
      </c>
      <c r="Y321" s="7" t="str">
        <f t="shared" si="12"/>
        <v>[???] = {wayshrines={}, dlcId=</v>
      </c>
      <c r="Z321" s="7" t="str">
        <f>IF(A321&lt;&gt;"",IF(Q321&lt;&gt;"",CONCATENATE(", zoneIds={",Q321),"")&amp;IF(U321&lt;&gt;"",CONCATENATE(",",U321),"")&amp;IF(W321&lt;&gt;"",CONCATENATE(",",W321),"")&amp;IF(Q321&lt;&gt;"",CONCATENATE("}",""),"")&amp;IF(OR(K321="true",K321="false",K321&lt;&gt;""), CONCATENATE(", veteran=", K321), ""),"")</f>
        <v>, zoneIds={677}, veteran=true</v>
      </c>
      <c r="AA321" s="7" t="str">
        <f>IF(A321&lt;&gt;"",IF(I321="Trial",", isTrial=true",IF(I321="Arena",", isArena=true", IF(I321="Monster",", isMonster=true",""))) &amp; IF(L321="true", CONCATENATE(", multiTrialSet=true"), ""),"")</f>
        <v>, isArena=true</v>
      </c>
      <c r="AB321" s="7" t="str">
        <f t="shared" si="13"/>
        <v xml:space="preserve"> --The Maelstrom's Mace / Keule des Mahlstroms</v>
      </c>
      <c r="AC321" s="7" t="str">
        <f t="shared" si="14"/>
        <v/>
      </c>
    </row>
    <row r="322" spans="1:29" x14ac:dyDescent="0.25">
      <c r="A322" s="6" t="s">
        <v>2477</v>
      </c>
      <c r="B322" t="s">
        <v>2523</v>
      </c>
      <c r="C322" t="s">
        <v>2524</v>
      </c>
      <c r="H322" t="s">
        <v>2525</v>
      </c>
      <c r="I322" t="s">
        <v>2478</v>
      </c>
      <c r="K322" t="s">
        <v>103</v>
      </c>
      <c r="L322" t="s">
        <v>102</v>
      </c>
      <c r="Q322" s="3">
        <f>IF(R322&lt;&gt;"",VLOOKUP(R322,'ESO zone constants'!$E$3:$J$1002,6,FALSE),"")</f>
        <v>677</v>
      </c>
      <c r="R322" s="3" t="s">
        <v>500</v>
      </c>
      <c r="U322" s="3" t="str">
        <f>IF(V322&lt;&gt;"",VLOOKUP(V322,'ESO zone constants'!$E$3:$J$1002,6,FALSE),"")</f>
        <v/>
      </c>
      <c r="W322" s="3" t="str">
        <f>IF(X322&lt;&gt;"",VLOOKUP(X322,'ESO zone constants'!$E$3:$J$1002,6,FALSE),"")</f>
        <v/>
      </c>
      <c r="Y322" s="7" t="str">
        <f t="shared" si="12"/>
        <v>[???] = {wayshrines={}, dlcId=</v>
      </c>
      <c r="Z322" s="7" t="str">
        <f>IF(A322&lt;&gt;"",IF(Q322&lt;&gt;"",CONCATENATE(", zoneIds={",Q322),"")&amp;IF(U322&lt;&gt;"",CONCATENATE(",",U322),"")&amp;IF(W322&lt;&gt;"",CONCATENATE(",",W322),"")&amp;IF(Q322&lt;&gt;"",CONCATENATE("}",""),"")&amp;IF(OR(K322="true",K322="false",K322&lt;&gt;""), CONCATENATE(", veteran=", K322), ""),"")</f>
        <v>, zoneIds={677}, veteran=true</v>
      </c>
      <c r="AA322" s="7" t="str">
        <f>IF(A322&lt;&gt;"",IF(I322="Trial",", isTrial=true",IF(I322="Arena",", isArena=true", IF(I322="Monster",", isMonster=true",""))) &amp; IF(L322="true", CONCATENATE(", multiTrialSet=true"), ""),"")</f>
        <v>, isArena=true</v>
      </c>
      <c r="AB322" s="7" t="str">
        <f t="shared" si="13"/>
        <v xml:space="preserve"> --The Maelstrom's Maul / Streitkolben des Mahlstroms</v>
      </c>
      <c r="AC322" s="7" t="str">
        <f t="shared" si="14"/>
        <v/>
      </c>
    </row>
    <row r="323" spans="1:29" x14ac:dyDescent="0.25">
      <c r="A323" s="6" t="s">
        <v>2477</v>
      </c>
      <c r="B323" t="s">
        <v>2511</v>
      </c>
      <c r="C323" t="s">
        <v>2512</v>
      </c>
      <c r="H323" t="s">
        <v>2525</v>
      </c>
      <c r="I323" t="s">
        <v>2478</v>
      </c>
      <c r="K323" t="s">
        <v>103</v>
      </c>
      <c r="L323" t="s">
        <v>102</v>
      </c>
      <c r="Q323" s="3">
        <f>IF(R323&lt;&gt;"",VLOOKUP(R323,'ESO zone constants'!$E$3:$J$1002,6,FALSE),"")</f>
        <v>677</v>
      </c>
      <c r="R323" s="3" t="s">
        <v>500</v>
      </c>
      <c r="U323" s="3" t="str">
        <f>IF(V323&lt;&gt;"",VLOOKUP(V323,'ESO zone constants'!$E$3:$J$1002,6,FALSE),"")</f>
        <v/>
      </c>
      <c r="W323" s="3" t="str">
        <f>IF(X323&lt;&gt;"",VLOOKUP(X323,'ESO zone constants'!$E$3:$J$1002,6,FALSE),"")</f>
        <v/>
      </c>
      <c r="Y323" s="7" t="str">
        <f t="shared" ref="Y323:Y386" si="15">IF(A323&lt;&gt;"",CONCATENATE("[",A323,"] = {wayshrines={")&amp;IF(M323&lt;&gt;"",CONCATENATE(M323,","),"")&amp;IF(N323&lt;&gt;"",CONCATENATE(N323,","),"")&amp;IF(O323&lt;&gt;"",CONCATENATE(O323,","),"")&amp;CONCATENATE("}")&amp;IF(VALUE(P323)&gt;0,CONCATENATE(", traitsNeeded=",P323),"")&amp;CONCATENATE(", dlcId=",S323,),"")</f>
        <v>[???] = {wayshrines={}, dlcId=</v>
      </c>
      <c r="Z323" s="7" t="str">
        <f>IF(A323&lt;&gt;"",IF(Q323&lt;&gt;"",CONCATENATE(", zoneIds={",Q323),"")&amp;IF(U323&lt;&gt;"",CONCATENATE(",",U323),"")&amp;IF(W323&lt;&gt;"",CONCATENATE(",",W323),"")&amp;IF(Q323&lt;&gt;"",CONCATENATE("}",""),"")&amp;IF(OR(K323="true",K323="false",K323&lt;&gt;""), CONCATENATE(", veteran=", K323), ""),"")</f>
        <v>, zoneIds={677}, veteran=true</v>
      </c>
      <c r="AA323" s="7" t="str">
        <f>IF(A323&lt;&gt;"",IF(I323="Trial",", isTrial=true",IF(I323="Arena",", isArena=true", IF(I323="Monster",", isMonster=true",""))) &amp; IF(L323="true", CONCATENATE(", multiTrialSet=true"), ""),"")</f>
        <v>, isArena=true</v>
      </c>
      <c r="AB323" s="7" t="str">
        <f t="shared" ref="AB323:AB386" si="16">IF(C323&lt;&gt;"",CONCATENATE(" --",C323," / ",B323),"")</f>
        <v xml:space="preserve"> --The Maelstrom's Restoration Staff / Heilungsstab des Mahlstroms</v>
      </c>
      <c r="AC323" s="7" t="str">
        <f t="shared" ref="AC323:AC386" si="17">IF(A323&lt;&gt;"",IF(VALUE(P323)&gt;0,CONCATENATE("[",A323,"] = true,        --",C323, " / ", B323), ""),"")</f>
        <v/>
      </c>
    </row>
    <row r="324" spans="1:29" x14ac:dyDescent="0.25">
      <c r="A324" s="6" t="s">
        <v>2477</v>
      </c>
      <c r="B324" t="s">
        <v>2534</v>
      </c>
      <c r="C324" t="s">
        <v>2535</v>
      </c>
      <c r="H324" t="s">
        <v>2525</v>
      </c>
      <c r="I324" t="s">
        <v>2478</v>
      </c>
      <c r="K324" t="s">
        <v>103</v>
      </c>
      <c r="L324" t="s">
        <v>102</v>
      </c>
      <c r="Q324" s="3">
        <f>IF(R324&lt;&gt;"",VLOOKUP(R324,'ESO zone constants'!$E$3:$J$1002,6,FALSE),"")</f>
        <v>677</v>
      </c>
      <c r="R324" s="3" t="s">
        <v>500</v>
      </c>
      <c r="U324" s="3" t="str">
        <f>IF(V324&lt;&gt;"",VLOOKUP(V324,'ESO zone constants'!$E$3:$J$1002,6,FALSE),"")</f>
        <v/>
      </c>
      <c r="W324" s="3" t="str">
        <f>IF(X324&lt;&gt;"",VLOOKUP(X324,'ESO zone constants'!$E$3:$J$1002,6,FALSE),"")</f>
        <v/>
      </c>
      <c r="Y324" s="7" t="str">
        <f t="shared" si="15"/>
        <v>[???] = {wayshrines={}, dlcId=</v>
      </c>
      <c r="Z324" s="7" t="str">
        <f>IF(A324&lt;&gt;"",IF(Q324&lt;&gt;"",CONCATENATE(", zoneIds={",Q324),"")&amp;IF(U324&lt;&gt;"",CONCATENATE(",",U324),"")&amp;IF(W324&lt;&gt;"",CONCATENATE(",",W324),"")&amp;IF(Q324&lt;&gt;"",CONCATENATE("}",""),"")&amp;IF(OR(K324="true",K324="false",K324&lt;&gt;""), CONCATENATE(", veteran=", K324), ""),"")</f>
        <v>, zoneIds={677}, veteran=true</v>
      </c>
      <c r="AA324" s="7" t="str">
        <f>IF(A324&lt;&gt;"",IF(I324="Trial",", isTrial=true",IF(I324="Arena",", isArena=true", IF(I324="Monster",", isMonster=true",""))) &amp; IF(L324="true", CONCATENATE(", multiTrialSet=true"), ""),"")</f>
        <v>, isArena=true</v>
      </c>
      <c r="AB324" s="7" t="str">
        <f t="shared" si="16"/>
        <v xml:space="preserve"> --The Maelstrom's Shield / Schild des Mahlstroms</v>
      </c>
      <c r="AC324" s="7" t="str">
        <f t="shared" si="17"/>
        <v/>
      </c>
    </row>
    <row r="325" spans="1:29" x14ac:dyDescent="0.25">
      <c r="A325" s="6" t="s">
        <v>2477</v>
      </c>
      <c r="B325" t="s">
        <v>2517</v>
      </c>
      <c r="C325" t="s">
        <v>2518</v>
      </c>
      <c r="H325" t="s">
        <v>2525</v>
      </c>
      <c r="I325" t="s">
        <v>2478</v>
      </c>
      <c r="K325" t="s">
        <v>103</v>
      </c>
      <c r="L325" t="s">
        <v>102</v>
      </c>
      <c r="Q325" s="3">
        <f>IF(R325&lt;&gt;"",VLOOKUP(R325,'ESO zone constants'!$E$3:$J$1002,6,FALSE),"")</f>
        <v>677</v>
      </c>
      <c r="R325" s="3" t="s">
        <v>500</v>
      </c>
      <c r="U325" s="3" t="str">
        <f>IF(V325&lt;&gt;"",VLOOKUP(V325,'ESO zone constants'!$E$3:$J$1002,6,FALSE),"")</f>
        <v/>
      </c>
      <c r="W325" s="3" t="str">
        <f>IF(X325&lt;&gt;"",VLOOKUP(X325,'ESO zone constants'!$E$3:$J$1002,6,FALSE),"")</f>
        <v/>
      </c>
      <c r="Y325" s="7" t="str">
        <f t="shared" si="15"/>
        <v>[???] = {wayshrines={}, dlcId=</v>
      </c>
      <c r="Z325" s="7" t="str">
        <f>IF(A325&lt;&gt;"",IF(Q325&lt;&gt;"",CONCATENATE(", zoneIds={",Q325),"")&amp;IF(U325&lt;&gt;"",CONCATENATE(",",U325),"")&amp;IF(W325&lt;&gt;"",CONCATENATE(",",W325),"")&amp;IF(Q325&lt;&gt;"",CONCATENATE("}",""),"")&amp;IF(OR(K325="true",K325="false",K325&lt;&gt;""), CONCATENATE(", veteran=", K325), ""),"")</f>
        <v>, zoneIds={677}, veteran=true</v>
      </c>
      <c r="AA325" s="7" t="str">
        <f>IF(A325&lt;&gt;"",IF(I325="Trial",", isTrial=true",IF(I325="Arena",", isArena=true", IF(I325="Monster",", isMonster=true",""))) &amp; IF(L325="true", CONCATENATE(", multiTrialSet=true"), ""),"")</f>
        <v>, isArena=true</v>
      </c>
      <c r="AB325" s="7" t="str">
        <f t="shared" si="16"/>
        <v xml:space="preserve"> --The Maelstrom's Sword / Schwert des Mahlstroms</v>
      </c>
      <c r="AC325" s="7" t="str">
        <f t="shared" si="17"/>
        <v/>
      </c>
    </row>
    <row r="326" spans="1:29" x14ac:dyDescent="0.25">
      <c r="A326" s="6" t="s">
        <v>2477</v>
      </c>
      <c r="B326" t="s">
        <v>2528</v>
      </c>
      <c r="C326" t="s">
        <v>2529</v>
      </c>
      <c r="H326" t="s">
        <v>2526</v>
      </c>
      <c r="I326" t="s">
        <v>2478</v>
      </c>
      <c r="K326" t="s">
        <v>103</v>
      </c>
      <c r="L326" t="s">
        <v>102</v>
      </c>
      <c r="Q326" s="3">
        <f>IF(R326&lt;&gt;"",VLOOKUP(R326,'ESO zone constants'!$E$3:$J$1002,6,FALSE),"")</f>
        <v>635</v>
      </c>
      <c r="R326" s="3" t="s">
        <v>490</v>
      </c>
      <c r="U326" s="3" t="str">
        <f>IF(V326&lt;&gt;"",VLOOKUP(V326,'ESO zone constants'!$E$3:$J$1002,6,FALSE),"")</f>
        <v/>
      </c>
      <c r="W326" s="3" t="str">
        <f>IF(X326&lt;&gt;"",VLOOKUP(X326,'ESO zone constants'!$E$3:$J$1002,6,FALSE),"")</f>
        <v/>
      </c>
      <c r="Y326" s="7" t="str">
        <f t="shared" si="15"/>
        <v>[???] = {wayshrines={}, dlcId=</v>
      </c>
      <c r="Z326" s="7" t="str">
        <f>IF(A326&lt;&gt;"",IF(Q326&lt;&gt;"",CONCATENATE(", zoneIds={",Q326),"")&amp;IF(U326&lt;&gt;"",CONCATENATE(",",U326),"")&amp;IF(W326&lt;&gt;"",CONCATENATE(",",W326),"")&amp;IF(Q326&lt;&gt;"",CONCATENATE("}",""),"")&amp;IF(OR(K326="true",K326="false",K326&lt;&gt;""), CONCATENATE(", veteran=", K326), ""),"")</f>
        <v>, zoneIds={635}, veteran=true</v>
      </c>
      <c r="AA326" s="7" t="str">
        <f>IF(A326&lt;&gt;"",IF(I326="Trial",", isTrial=true",IF(I326="Arena",", isArena=true", IF(I326="Monster",", isMonster=true",""))) &amp; IF(L326="true", CONCATENATE(", multiTrialSet=true"), ""),"")</f>
        <v>, isArena=true</v>
      </c>
      <c r="AB326" s="7" t="str">
        <f t="shared" si="16"/>
        <v xml:space="preserve"> --The Master's Axe / Axt des Meisters</v>
      </c>
      <c r="AC326" s="7" t="str">
        <f t="shared" si="17"/>
        <v/>
      </c>
    </row>
    <row r="327" spans="1:29" x14ac:dyDescent="0.25">
      <c r="A327" s="6" t="s">
        <v>2477</v>
      </c>
      <c r="B327" t="s">
        <v>2536</v>
      </c>
      <c r="C327" t="s">
        <v>2538</v>
      </c>
      <c r="H327" t="s">
        <v>2526</v>
      </c>
      <c r="I327" t="s">
        <v>2478</v>
      </c>
      <c r="K327" t="s">
        <v>103</v>
      </c>
      <c r="L327" t="s">
        <v>102</v>
      </c>
      <c r="Q327" s="3">
        <f>IF(R327&lt;&gt;"",VLOOKUP(R327,'ESO zone constants'!$E$3:$J$1002,6,FALSE),"")</f>
        <v>635</v>
      </c>
      <c r="R327" s="3" t="s">
        <v>490</v>
      </c>
      <c r="U327" s="3" t="str">
        <f>IF(V327&lt;&gt;"",VLOOKUP(V327,'ESO zone constants'!$E$3:$J$1002,6,FALSE),"")</f>
        <v/>
      </c>
      <c r="W327" s="3" t="str">
        <f>IF(X327&lt;&gt;"",VLOOKUP(X327,'ESO zone constants'!$E$3:$J$1002,6,FALSE),"")</f>
        <v/>
      </c>
      <c r="Y327" s="7" t="str">
        <f t="shared" si="15"/>
        <v>[???] = {wayshrines={}, dlcId=</v>
      </c>
      <c r="Z327" s="7" t="str">
        <f>IF(A327&lt;&gt;"",IF(Q327&lt;&gt;"",CONCATENATE(", zoneIds={",Q327),"")&amp;IF(U327&lt;&gt;"",CONCATENATE(",",U327),"")&amp;IF(W327&lt;&gt;"",CONCATENATE(",",W327),"")&amp;IF(Q327&lt;&gt;"",CONCATENATE("}",""),"")&amp;IF(OR(K327="true",K327="false",K327&lt;&gt;""), CONCATENATE(", veteran=", K327), ""),"")</f>
        <v>, zoneIds={635}, veteran=true</v>
      </c>
      <c r="AA327" s="7" t="str">
        <f>IF(A327&lt;&gt;"",IF(I327="Trial",", isTrial=true",IF(I327="Arena",", isArena=true", IF(I327="Monster",", isMonster=true",""))) &amp; IF(L327="true", CONCATENATE(", multiTrialSet=true"), ""),"")</f>
        <v>, isArena=true</v>
      </c>
      <c r="AB327" s="7" t="str">
        <f t="shared" si="16"/>
        <v xml:space="preserve"> --The Master's Battle Axe / Streitaxt des Meisters</v>
      </c>
      <c r="AC327" s="7" t="str">
        <f t="shared" si="17"/>
        <v/>
      </c>
    </row>
    <row r="328" spans="1:29" x14ac:dyDescent="0.25">
      <c r="A328" s="6" t="s">
        <v>2477</v>
      </c>
      <c r="B328" t="s">
        <v>2497</v>
      </c>
      <c r="C328" t="s">
        <v>2498</v>
      </c>
      <c r="H328" t="s">
        <v>2526</v>
      </c>
      <c r="I328" t="s">
        <v>2478</v>
      </c>
      <c r="K328" t="s">
        <v>103</v>
      </c>
      <c r="L328" t="s">
        <v>102</v>
      </c>
      <c r="Q328" s="3">
        <f>IF(R328&lt;&gt;"",VLOOKUP(R328,'ESO zone constants'!$E$3:$J$1002,6,FALSE),"")</f>
        <v>635</v>
      </c>
      <c r="R328" s="3" t="s">
        <v>490</v>
      </c>
      <c r="U328" s="3" t="str">
        <f>IF(V328&lt;&gt;"",VLOOKUP(V328,'ESO zone constants'!$E$3:$J$1002,6,FALSE),"")</f>
        <v/>
      </c>
      <c r="W328" s="3" t="str">
        <f>IF(X328&lt;&gt;"",VLOOKUP(X328,'ESO zone constants'!$E$3:$J$1002,6,FALSE),"")</f>
        <v/>
      </c>
      <c r="Y328" s="7" t="str">
        <f t="shared" si="15"/>
        <v>[???] = {wayshrines={}, dlcId=</v>
      </c>
      <c r="Z328" s="7" t="str">
        <f>IF(A328&lt;&gt;"",IF(Q328&lt;&gt;"",CONCATENATE(", zoneIds={",Q328),"")&amp;IF(U328&lt;&gt;"",CONCATENATE(",",U328),"")&amp;IF(W328&lt;&gt;"",CONCATENATE(",",W328),"")&amp;IF(Q328&lt;&gt;"",CONCATENATE("}",""),"")&amp;IF(OR(K328="true",K328="false",K328&lt;&gt;""), CONCATENATE(", veteran=", K328), ""),"")</f>
        <v>, zoneIds={635}, veteran=true</v>
      </c>
      <c r="AA328" s="7" t="str">
        <f>IF(A328&lt;&gt;"",IF(I328="Trial",", isTrial=true",IF(I328="Arena",", isArena=true", IF(I328="Monster",", isMonster=true",""))) &amp; IF(L328="true", CONCATENATE(", multiTrialSet=true"), ""),"")</f>
        <v>, isArena=true</v>
      </c>
      <c r="AB328" s="7" t="str">
        <f t="shared" si="16"/>
        <v xml:space="preserve"> --The Master's Bow / Bogen des Meisters</v>
      </c>
      <c r="AC328" s="7" t="str">
        <f t="shared" si="17"/>
        <v/>
      </c>
    </row>
    <row r="329" spans="1:29" x14ac:dyDescent="0.25">
      <c r="A329" s="6" t="s">
        <v>2477</v>
      </c>
      <c r="B329" t="s">
        <v>2501</v>
      </c>
      <c r="C329" t="s">
        <v>2502</v>
      </c>
      <c r="H329" t="s">
        <v>2526</v>
      </c>
      <c r="I329" t="s">
        <v>2478</v>
      </c>
      <c r="K329" t="s">
        <v>103</v>
      </c>
      <c r="L329" t="s">
        <v>102</v>
      </c>
      <c r="Q329" s="3">
        <f>IF(R329&lt;&gt;"",VLOOKUP(R329,'ESO zone constants'!$E$3:$J$1002,6,FALSE),"")</f>
        <v>635</v>
      </c>
      <c r="R329" s="3" t="s">
        <v>490</v>
      </c>
      <c r="U329" s="3" t="str">
        <f>IF(V329&lt;&gt;"",VLOOKUP(V329,'ESO zone constants'!$E$3:$J$1002,6,FALSE),"")</f>
        <v/>
      </c>
      <c r="W329" s="3" t="str">
        <f>IF(X329&lt;&gt;"",VLOOKUP(X329,'ESO zone constants'!$E$3:$J$1002,6,FALSE),"")</f>
        <v/>
      </c>
      <c r="Y329" s="7" t="str">
        <f t="shared" si="15"/>
        <v>[???] = {wayshrines={}, dlcId=</v>
      </c>
      <c r="Z329" s="7" t="str">
        <f>IF(A329&lt;&gt;"",IF(Q329&lt;&gt;"",CONCATENATE(", zoneIds={",Q329),"")&amp;IF(U329&lt;&gt;"",CONCATENATE(",",U329),"")&amp;IF(W329&lt;&gt;"",CONCATENATE(",",W329),"")&amp;IF(Q329&lt;&gt;"",CONCATENATE("}",""),"")&amp;IF(OR(K329="true",K329="false",K329&lt;&gt;""), CONCATENATE(", veteran=", K329), ""),"")</f>
        <v>, zoneIds={635}, veteran=true</v>
      </c>
      <c r="AA329" s="7" t="str">
        <f>IF(A329&lt;&gt;"",IF(I329="Trial",", isTrial=true",IF(I329="Arena",", isArena=true", IF(I329="Monster",", isMonster=true",""))) &amp; IF(L329="true", CONCATENATE(", multiTrialSet=true"), ""),"")</f>
        <v>, isArena=true</v>
      </c>
      <c r="AB329" s="7" t="str">
        <f t="shared" si="16"/>
        <v xml:space="preserve"> --The Master's Dagger / Dolch des Meisters</v>
      </c>
      <c r="AC329" s="7" t="str">
        <f t="shared" si="17"/>
        <v/>
      </c>
    </row>
    <row r="330" spans="1:29" x14ac:dyDescent="0.25">
      <c r="A330" s="6" t="s">
        <v>2477</v>
      </c>
      <c r="B330" t="s">
        <v>2489</v>
      </c>
      <c r="C330" t="s">
        <v>2490</v>
      </c>
      <c r="H330" t="s">
        <v>2526</v>
      </c>
      <c r="I330" t="s">
        <v>2478</v>
      </c>
      <c r="K330" t="s">
        <v>103</v>
      </c>
      <c r="L330" t="s">
        <v>102</v>
      </c>
      <c r="Q330" s="3">
        <f>IF(R330&lt;&gt;"",VLOOKUP(R330,'ESO zone constants'!$E$3:$J$1002,6,FALSE),"")</f>
        <v>635</v>
      </c>
      <c r="R330" s="3" t="s">
        <v>490</v>
      </c>
      <c r="U330" s="3" t="str">
        <f>IF(V330&lt;&gt;"",VLOOKUP(V330,'ESO zone constants'!$E$3:$J$1002,6,FALSE),"")</f>
        <v/>
      </c>
      <c r="W330" s="3" t="str">
        <f>IF(X330&lt;&gt;"",VLOOKUP(X330,'ESO zone constants'!$E$3:$J$1002,6,FALSE),"")</f>
        <v/>
      </c>
      <c r="Y330" s="7" t="str">
        <f t="shared" si="15"/>
        <v>[???] = {wayshrines={}, dlcId=</v>
      </c>
      <c r="Z330" s="7" t="str">
        <f>IF(A330&lt;&gt;"",IF(Q330&lt;&gt;"",CONCATENATE(", zoneIds={",Q330),"")&amp;IF(U330&lt;&gt;"",CONCATENATE(",",U330),"")&amp;IF(W330&lt;&gt;"",CONCATENATE(",",W330),"")&amp;IF(Q330&lt;&gt;"",CONCATENATE("}",""),"")&amp;IF(OR(K330="true",K330="false",K330&lt;&gt;""), CONCATENATE(", veteran=", K330), ""),"")</f>
        <v>, zoneIds={635}, veteran=true</v>
      </c>
      <c r="AA330" s="7" t="str">
        <f>IF(A330&lt;&gt;"",IF(I330="Trial",", isTrial=true",IF(I330="Arena",", isArena=true", IF(I330="Monster",", isMonster=true",""))) &amp; IF(L330="true", CONCATENATE(", multiTrialSet=true"), ""),"")</f>
        <v>, isArena=true</v>
      </c>
      <c r="AB330" s="7" t="str">
        <f t="shared" si="16"/>
        <v xml:space="preserve"> --The Master's Greatsword / Bidenhänder des Meisters</v>
      </c>
      <c r="AC330" s="7" t="str">
        <f t="shared" si="17"/>
        <v/>
      </c>
    </row>
    <row r="331" spans="1:29" x14ac:dyDescent="0.25">
      <c r="A331" s="6" t="s">
        <v>2477</v>
      </c>
      <c r="B331" t="s">
        <v>2503</v>
      </c>
      <c r="C331" t="s">
        <v>2504</v>
      </c>
      <c r="H331" t="s">
        <v>2526</v>
      </c>
      <c r="I331" t="s">
        <v>2478</v>
      </c>
      <c r="K331" t="s">
        <v>103</v>
      </c>
      <c r="L331" t="s">
        <v>102</v>
      </c>
      <c r="Q331" s="3">
        <f>IF(R331&lt;&gt;"",VLOOKUP(R331,'ESO zone constants'!$E$3:$J$1002,6,FALSE),"")</f>
        <v>635</v>
      </c>
      <c r="R331" s="3" t="s">
        <v>490</v>
      </c>
      <c r="U331" s="3" t="str">
        <f>IF(V331&lt;&gt;"",VLOOKUP(V331,'ESO zone constants'!$E$3:$J$1002,6,FALSE),"")</f>
        <v/>
      </c>
      <c r="W331" s="3" t="str">
        <f>IF(X331&lt;&gt;"",VLOOKUP(X331,'ESO zone constants'!$E$3:$J$1002,6,FALSE),"")</f>
        <v/>
      </c>
      <c r="Y331" s="7" t="str">
        <f t="shared" si="15"/>
        <v>[???] = {wayshrines={}, dlcId=</v>
      </c>
      <c r="Z331" s="7" t="str">
        <f>IF(A331&lt;&gt;"",IF(Q331&lt;&gt;"",CONCATENATE(", zoneIds={",Q331),"")&amp;IF(U331&lt;&gt;"",CONCATENATE(",",U331),"")&amp;IF(W331&lt;&gt;"",CONCATENATE(",",W331),"")&amp;IF(Q331&lt;&gt;"",CONCATENATE("}",""),"")&amp;IF(OR(K331="true",K331="false",K331&lt;&gt;""), CONCATENATE(", veteran=", K331), ""),"")</f>
        <v>, zoneIds={635}, veteran=true</v>
      </c>
      <c r="AA331" s="7" t="str">
        <f>IF(A331&lt;&gt;"",IF(I331="Trial",", isTrial=true",IF(I331="Arena",", isArena=true", IF(I331="Monster",", isMonster=true",""))) &amp; IF(L331="true", CONCATENATE(", multiTrialSet=true"), ""),"")</f>
        <v>, isArena=true</v>
      </c>
      <c r="AB331" s="7" t="str">
        <f t="shared" si="16"/>
        <v xml:space="preserve"> --The Master's Ice Staff / Eisstab des Meisters</v>
      </c>
      <c r="AC331" s="7" t="str">
        <f t="shared" si="17"/>
        <v/>
      </c>
    </row>
    <row r="332" spans="1:29" x14ac:dyDescent="0.25">
      <c r="A332" s="6" t="s">
        <v>2477</v>
      </c>
      <c r="B332" t="s">
        <v>2507</v>
      </c>
      <c r="C332" t="s">
        <v>2508</v>
      </c>
      <c r="H332" t="s">
        <v>2526</v>
      </c>
      <c r="I332" t="s">
        <v>2478</v>
      </c>
      <c r="K332" t="s">
        <v>103</v>
      </c>
      <c r="L332" t="s">
        <v>102</v>
      </c>
      <c r="Q332" s="3">
        <f>IF(R332&lt;&gt;"",VLOOKUP(R332,'ESO zone constants'!$E$3:$J$1002,6,FALSE),"")</f>
        <v>635</v>
      </c>
      <c r="R332" s="3" t="s">
        <v>490</v>
      </c>
      <c r="U332" s="3" t="str">
        <f>IF(V332&lt;&gt;"",VLOOKUP(V332,'ESO zone constants'!$E$3:$J$1002,6,FALSE),"")</f>
        <v/>
      </c>
      <c r="W332" s="3" t="str">
        <f>IF(X332&lt;&gt;"",VLOOKUP(X332,'ESO zone constants'!$E$3:$J$1002,6,FALSE),"")</f>
        <v/>
      </c>
      <c r="Y332" s="7" t="str">
        <f t="shared" si="15"/>
        <v>[???] = {wayshrines={}, dlcId=</v>
      </c>
      <c r="Z332" s="7" t="str">
        <f>IF(A332&lt;&gt;"",IF(Q332&lt;&gt;"",CONCATENATE(", zoneIds={",Q332),"")&amp;IF(U332&lt;&gt;"",CONCATENATE(",",U332),"")&amp;IF(W332&lt;&gt;"",CONCATENATE(",",W332),"")&amp;IF(Q332&lt;&gt;"",CONCATENATE("}",""),"")&amp;IF(OR(K332="true",K332="false",K332&lt;&gt;""), CONCATENATE(", veteran=", K332), ""),"")</f>
        <v>, zoneIds={635}, veteran=true</v>
      </c>
      <c r="AA332" s="7" t="str">
        <f>IF(A332&lt;&gt;"",IF(I332="Trial",", isTrial=true",IF(I332="Arena",", isArena=true", IF(I332="Monster",", isMonster=true",""))) &amp; IF(L332="true", CONCATENATE(", multiTrialSet=true"), ""),"")</f>
        <v>, isArena=true</v>
      </c>
      <c r="AB332" s="7" t="str">
        <f t="shared" si="16"/>
        <v xml:space="preserve"> --The Master's Inferno Staff / Flammenstab des Meisters</v>
      </c>
      <c r="AC332" s="7" t="str">
        <f t="shared" si="17"/>
        <v/>
      </c>
    </row>
    <row r="333" spans="1:29" x14ac:dyDescent="0.25">
      <c r="A333" s="6" t="s">
        <v>2477</v>
      </c>
      <c r="B333" t="s">
        <v>2493</v>
      </c>
      <c r="C333" t="s">
        <v>2494</v>
      </c>
      <c r="H333" t="s">
        <v>2526</v>
      </c>
      <c r="I333" t="s">
        <v>2478</v>
      </c>
      <c r="K333" t="s">
        <v>103</v>
      </c>
      <c r="L333" t="s">
        <v>102</v>
      </c>
      <c r="Q333" s="3">
        <f>IF(R333&lt;&gt;"",VLOOKUP(R333,'ESO zone constants'!$E$3:$J$1002,6,FALSE),"")</f>
        <v>635</v>
      </c>
      <c r="R333" s="3" t="s">
        <v>490</v>
      </c>
      <c r="U333" s="3" t="str">
        <f>IF(V333&lt;&gt;"",VLOOKUP(V333,'ESO zone constants'!$E$3:$J$1002,6,FALSE),"")</f>
        <v/>
      </c>
      <c r="W333" s="3" t="str">
        <f>IF(X333&lt;&gt;"",VLOOKUP(X333,'ESO zone constants'!$E$3:$J$1002,6,FALSE),"")</f>
        <v/>
      </c>
      <c r="Y333" s="7" t="str">
        <f t="shared" si="15"/>
        <v>[???] = {wayshrines={}, dlcId=</v>
      </c>
      <c r="Z333" s="7" t="str">
        <f>IF(A333&lt;&gt;"",IF(Q333&lt;&gt;"",CONCATENATE(", zoneIds={",Q333),"")&amp;IF(U333&lt;&gt;"",CONCATENATE(",",U333),"")&amp;IF(W333&lt;&gt;"",CONCATENATE(",",W333),"")&amp;IF(Q333&lt;&gt;"",CONCATENATE("}",""),"")&amp;IF(OR(K333="true",K333="false",K333&lt;&gt;""), CONCATENATE(", veteran=", K333), ""),"")</f>
        <v>, zoneIds={635}, veteran=true</v>
      </c>
      <c r="AA333" s="7" t="str">
        <f>IF(A333&lt;&gt;"",IF(I333="Trial",", isTrial=true",IF(I333="Arena",", isArena=true", IF(I333="Monster",", isMonster=true",""))) &amp; IF(L333="true", CONCATENATE(", multiTrialSet=true"), ""),"")</f>
        <v>, isArena=true</v>
      </c>
      <c r="AB333" s="7" t="str">
        <f t="shared" si="16"/>
        <v xml:space="preserve"> --The Master's Lightning Staff / Blitzstab des Meisters</v>
      </c>
      <c r="AC333" s="7" t="str">
        <f t="shared" si="17"/>
        <v/>
      </c>
    </row>
    <row r="334" spans="1:29" x14ac:dyDescent="0.25">
      <c r="A334" s="6" t="s">
        <v>2477</v>
      </c>
      <c r="B334" t="s">
        <v>2530</v>
      </c>
      <c r="C334" t="s">
        <v>2531</v>
      </c>
      <c r="H334" t="s">
        <v>2526</v>
      </c>
      <c r="I334" t="s">
        <v>2478</v>
      </c>
      <c r="K334" t="s">
        <v>103</v>
      </c>
      <c r="L334" t="s">
        <v>102</v>
      </c>
      <c r="Q334" s="3">
        <f>IF(R334&lt;&gt;"",VLOOKUP(R334,'ESO zone constants'!$E$3:$J$1002,6,FALSE),"")</f>
        <v>635</v>
      </c>
      <c r="R334" s="3" t="s">
        <v>490</v>
      </c>
      <c r="U334" s="3" t="str">
        <f>IF(V334&lt;&gt;"",VLOOKUP(V334,'ESO zone constants'!$E$3:$J$1002,6,FALSE),"")</f>
        <v/>
      </c>
      <c r="W334" s="3" t="str">
        <f>IF(X334&lt;&gt;"",VLOOKUP(X334,'ESO zone constants'!$E$3:$J$1002,6,FALSE),"")</f>
        <v/>
      </c>
      <c r="Y334" s="7" t="str">
        <f t="shared" si="15"/>
        <v>[???] = {wayshrines={}, dlcId=</v>
      </c>
      <c r="Z334" s="7" t="str">
        <f>IF(A334&lt;&gt;"",IF(Q334&lt;&gt;"",CONCATENATE(", zoneIds={",Q334),"")&amp;IF(U334&lt;&gt;"",CONCATENATE(",",U334),"")&amp;IF(W334&lt;&gt;"",CONCATENATE(",",W334),"")&amp;IF(Q334&lt;&gt;"",CONCATENATE("}",""),"")&amp;IF(OR(K334="true",K334="false",K334&lt;&gt;""), CONCATENATE(", veteran=", K334), ""),"")</f>
        <v>, zoneIds={635}, veteran=true</v>
      </c>
      <c r="AA334" s="7" t="str">
        <f>IF(A334&lt;&gt;"",IF(I334="Trial",", isTrial=true",IF(I334="Arena",", isArena=true", IF(I334="Monster",", isMonster=true",""))) &amp; IF(L334="true", CONCATENATE(", multiTrialSet=true"), ""),"")</f>
        <v>, isArena=true</v>
      </c>
      <c r="AB334" s="7" t="str">
        <f t="shared" si="16"/>
        <v xml:space="preserve"> --The Master's Mace / Keule des Meisters</v>
      </c>
      <c r="AC334" s="7" t="str">
        <f t="shared" si="17"/>
        <v/>
      </c>
    </row>
    <row r="335" spans="1:29" x14ac:dyDescent="0.25">
      <c r="A335" s="6" t="s">
        <v>2477</v>
      </c>
      <c r="B335" t="s">
        <v>2537</v>
      </c>
      <c r="C335" t="s">
        <v>2539</v>
      </c>
      <c r="H335" t="s">
        <v>2526</v>
      </c>
      <c r="I335" t="s">
        <v>2478</v>
      </c>
      <c r="K335" t="s">
        <v>103</v>
      </c>
      <c r="L335" t="s">
        <v>102</v>
      </c>
      <c r="Q335" s="3">
        <f>IF(R335&lt;&gt;"",VLOOKUP(R335,'ESO zone constants'!$E$3:$J$1002,6,FALSE),"")</f>
        <v>635</v>
      </c>
      <c r="R335" s="3" t="s">
        <v>490</v>
      </c>
      <c r="U335" s="3" t="str">
        <f>IF(V335&lt;&gt;"",VLOOKUP(V335,'ESO zone constants'!$E$3:$J$1002,6,FALSE),"")</f>
        <v/>
      </c>
      <c r="W335" s="3" t="str">
        <f>IF(X335&lt;&gt;"",VLOOKUP(X335,'ESO zone constants'!$E$3:$J$1002,6,FALSE),"")</f>
        <v/>
      </c>
      <c r="Y335" s="7" t="str">
        <f t="shared" si="15"/>
        <v>[???] = {wayshrines={}, dlcId=</v>
      </c>
      <c r="Z335" s="7" t="str">
        <f>IF(A335&lt;&gt;"",IF(Q335&lt;&gt;"",CONCATENATE(", zoneIds={",Q335),"")&amp;IF(U335&lt;&gt;"",CONCATENATE(",",U335),"")&amp;IF(W335&lt;&gt;"",CONCATENATE(",",W335),"")&amp;IF(Q335&lt;&gt;"",CONCATENATE("}",""),"")&amp;IF(OR(K335="true",K335="false",K335&lt;&gt;""), CONCATENATE(", veteran=", K335), ""),"")</f>
        <v>, zoneIds={635}, veteran=true</v>
      </c>
      <c r="AA335" s="7" t="str">
        <f>IF(A335&lt;&gt;"",IF(I335="Trial",", isTrial=true",IF(I335="Arena",", isArena=true", IF(I335="Monster",", isMonster=true",""))) &amp; IF(L335="true", CONCATENATE(", multiTrialSet=true"), ""),"")</f>
        <v>, isArena=true</v>
      </c>
      <c r="AB335" s="7" t="str">
        <f t="shared" si="16"/>
        <v xml:space="preserve"> --The Master's Maul / Streitkolben des Meisters</v>
      </c>
      <c r="AC335" s="7" t="str">
        <f t="shared" si="17"/>
        <v/>
      </c>
    </row>
    <row r="336" spans="1:29" x14ac:dyDescent="0.25">
      <c r="A336" s="6" t="s">
        <v>2477</v>
      </c>
      <c r="B336" t="s">
        <v>2513</v>
      </c>
      <c r="C336" t="s">
        <v>2514</v>
      </c>
      <c r="H336" t="s">
        <v>2526</v>
      </c>
      <c r="I336" t="s">
        <v>2478</v>
      </c>
      <c r="K336" t="s">
        <v>103</v>
      </c>
      <c r="L336" t="s">
        <v>102</v>
      </c>
      <c r="Q336" s="3">
        <f>IF(R336&lt;&gt;"",VLOOKUP(R336,'ESO zone constants'!$E$3:$J$1002,6,FALSE),"")</f>
        <v>635</v>
      </c>
      <c r="R336" s="3" t="s">
        <v>490</v>
      </c>
      <c r="U336" s="3" t="str">
        <f>IF(V336&lt;&gt;"",VLOOKUP(V336,'ESO zone constants'!$E$3:$J$1002,6,FALSE),"")</f>
        <v/>
      </c>
      <c r="W336" s="3" t="str">
        <f>IF(X336&lt;&gt;"",VLOOKUP(X336,'ESO zone constants'!$E$3:$J$1002,6,FALSE),"")</f>
        <v/>
      </c>
      <c r="Y336" s="7" t="str">
        <f t="shared" si="15"/>
        <v>[???] = {wayshrines={}, dlcId=</v>
      </c>
      <c r="Z336" s="7" t="str">
        <f>IF(A336&lt;&gt;"",IF(Q336&lt;&gt;"",CONCATENATE(", zoneIds={",Q336),"")&amp;IF(U336&lt;&gt;"",CONCATENATE(",",U336),"")&amp;IF(W336&lt;&gt;"",CONCATENATE(",",W336),"")&amp;IF(Q336&lt;&gt;"",CONCATENATE("}",""),"")&amp;IF(OR(K336="true",K336="false",K336&lt;&gt;""), CONCATENATE(", veteran=", K336), ""),"")</f>
        <v>, zoneIds={635}, veteran=true</v>
      </c>
      <c r="AA336" s="7" t="str">
        <f>IF(A336&lt;&gt;"",IF(I336="Trial",", isTrial=true",IF(I336="Arena",", isArena=true", IF(I336="Monster",", isMonster=true",""))) &amp; IF(L336="true", CONCATENATE(", multiTrialSet=true"), ""),"")</f>
        <v>, isArena=true</v>
      </c>
      <c r="AB336" s="7" t="str">
        <f t="shared" si="16"/>
        <v xml:space="preserve"> --The Master's Restoration Staff / Heilungsstab des Meisters</v>
      </c>
      <c r="AC336" s="7" t="str">
        <f t="shared" si="17"/>
        <v/>
      </c>
    </row>
    <row r="337" spans="1:29" x14ac:dyDescent="0.25">
      <c r="A337" s="6" t="s">
        <v>2477</v>
      </c>
      <c r="B337" t="s">
        <v>2532</v>
      </c>
      <c r="C337" t="s">
        <v>2533</v>
      </c>
      <c r="H337" t="s">
        <v>2526</v>
      </c>
      <c r="I337" t="s">
        <v>2478</v>
      </c>
      <c r="K337" t="s">
        <v>103</v>
      </c>
      <c r="L337" t="s">
        <v>102</v>
      </c>
      <c r="Q337" s="3">
        <f>IF(R337&lt;&gt;"",VLOOKUP(R337,'ESO zone constants'!$E$3:$J$1002,6,FALSE),"")</f>
        <v>635</v>
      </c>
      <c r="R337" s="3" t="s">
        <v>490</v>
      </c>
      <c r="U337" s="3" t="str">
        <f>IF(V337&lt;&gt;"",VLOOKUP(V337,'ESO zone constants'!$E$3:$J$1002,6,FALSE),"")</f>
        <v/>
      </c>
      <c r="W337" s="3" t="str">
        <f>IF(X337&lt;&gt;"",VLOOKUP(X337,'ESO zone constants'!$E$3:$J$1002,6,FALSE),"")</f>
        <v/>
      </c>
      <c r="Y337" s="7" t="str">
        <f t="shared" si="15"/>
        <v>[???] = {wayshrines={}, dlcId=</v>
      </c>
      <c r="Z337" s="7" t="str">
        <f>IF(A337&lt;&gt;"",IF(Q337&lt;&gt;"",CONCATENATE(", zoneIds={",Q337),"")&amp;IF(U337&lt;&gt;"",CONCATENATE(",",U337),"")&amp;IF(W337&lt;&gt;"",CONCATENATE(",",W337),"")&amp;IF(Q337&lt;&gt;"",CONCATENATE("}",""),"")&amp;IF(OR(K337="true",K337="false",K337&lt;&gt;""), CONCATENATE(", veteran=", K337), ""),"")</f>
        <v>, zoneIds={635}, veteran=true</v>
      </c>
      <c r="AA337" s="7" t="str">
        <f>IF(A337&lt;&gt;"",IF(I337="Trial",", isTrial=true",IF(I337="Arena",", isArena=true", IF(I337="Monster",", isMonster=true",""))) &amp; IF(L337="true", CONCATENATE(", multiTrialSet=true"), ""),"")</f>
        <v>, isArena=true</v>
      </c>
      <c r="AB337" s="7" t="str">
        <f t="shared" si="16"/>
        <v xml:space="preserve"> --The Master's Shield / Schild des Meisters</v>
      </c>
      <c r="AC337" s="7" t="str">
        <f t="shared" si="17"/>
        <v/>
      </c>
    </row>
    <row r="338" spans="1:29" x14ac:dyDescent="0.25">
      <c r="A338" s="6" t="s">
        <v>2477</v>
      </c>
      <c r="B338" t="s">
        <v>2519</v>
      </c>
      <c r="C338" t="s">
        <v>2520</v>
      </c>
      <c r="H338" t="s">
        <v>2526</v>
      </c>
      <c r="I338" t="s">
        <v>2478</v>
      </c>
      <c r="K338" t="s">
        <v>103</v>
      </c>
      <c r="L338" t="s">
        <v>102</v>
      </c>
      <c r="Q338" s="3">
        <f>IF(R338&lt;&gt;"",VLOOKUP(R338,'ESO zone constants'!$E$3:$J$1002,6,FALSE),"")</f>
        <v>635</v>
      </c>
      <c r="R338" s="3" t="s">
        <v>490</v>
      </c>
      <c r="U338" s="3" t="str">
        <f>IF(V338&lt;&gt;"",VLOOKUP(V338,'ESO zone constants'!$E$3:$J$1002,6,FALSE),"")</f>
        <v/>
      </c>
      <c r="W338" s="3" t="str">
        <f>IF(X338&lt;&gt;"",VLOOKUP(X338,'ESO zone constants'!$E$3:$J$1002,6,FALSE),"")</f>
        <v/>
      </c>
      <c r="Y338" s="7" t="str">
        <f t="shared" si="15"/>
        <v>[???] = {wayshrines={}, dlcId=</v>
      </c>
      <c r="Z338" s="7" t="str">
        <f>IF(A338&lt;&gt;"",IF(Q338&lt;&gt;"",CONCATENATE(", zoneIds={",Q338),"")&amp;IF(U338&lt;&gt;"",CONCATENATE(",",U338),"")&amp;IF(W338&lt;&gt;"",CONCATENATE(",",W338),"")&amp;IF(Q338&lt;&gt;"",CONCATENATE("}",""),"")&amp;IF(OR(K338="true",K338="false",K338&lt;&gt;""), CONCATENATE(", veteran=", K338), ""),"")</f>
        <v>, zoneIds={635}, veteran=true</v>
      </c>
      <c r="AA338" s="7" t="str">
        <f>IF(A338&lt;&gt;"",IF(I338="Trial",", isTrial=true",IF(I338="Arena",", isArena=true", IF(I338="Monster",", isMonster=true",""))) &amp; IF(L338="true", CONCATENATE(", multiTrialSet=true"), ""),"")</f>
        <v>, isArena=true</v>
      </c>
      <c r="AB338" s="7" t="str">
        <f t="shared" si="16"/>
        <v xml:space="preserve"> --The Master's Sword / Schwert des Meisters</v>
      </c>
      <c r="AC338" s="7" t="str">
        <f t="shared" si="17"/>
        <v/>
      </c>
    </row>
    <row r="339" spans="1:29" x14ac:dyDescent="0.25">
      <c r="A339" s="17">
        <v>50</v>
      </c>
      <c r="B339" t="s">
        <v>1475</v>
      </c>
      <c r="C339" t="s">
        <v>1477</v>
      </c>
      <c r="D339" t="s">
        <v>1476</v>
      </c>
      <c r="I339" t="str">
        <f t="array" ref="I339">IF(VALUE(P339)&gt;0,"Crafted",IF(OR(EXACT(A339,'LibSets constants'!$G$2:$G$99)),"Monster",IF(OR(EXACT(A339,'LibSets constants'!$I$2:$I$99)),"Trial",IF(OR(EXACT(A339,'LibSets constants'!$K$2:$K$99)),"Arena",IF(OR(EXACT(A339,'LibSets constants'!$M$2:$M$99)),"Overland","")))))</f>
        <v>Overland</v>
      </c>
      <c r="K339" t="s">
        <v>102</v>
      </c>
      <c r="L339" t="s">
        <v>102</v>
      </c>
      <c r="M339">
        <v>-1</v>
      </c>
      <c r="N339">
        <v>-1</v>
      </c>
      <c r="O339">
        <v>-1</v>
      </c>
      <c r="P339">
        <v>0</v>
      </c>
      <c r="Q339" s="3" t="str">
        <f>IF(R339&lt;&gt;"",VLOOKUP(R339,'ESO zone constants'!$E$3:$J$1002,6,FALSE),"")</f>
        <v/>
      </c>
      <c r="S339" s="3">
        <v>0</v>
      </c>
      <c r="T339" t="str">
        <f>VLOOKUP(S339,'LibSets constants'!$A$2:$B$16,2,FALSE)</f>
        <v>Included in base game</v>
      </c>
      <c r="U339" s="3" t="str">
        <f>IF(V339&lt;&gt;"",VLOOKUP(V339,'ESO zone constants'!$E$3:$J$1002,6,FALSE),"")</f>
        <v/>
      </c>
      <c r="W339" s="3" t="str">
        <f>IF(X339&lt;&gt;"",VLOOKUP(X339,'ESO zone constants'!$E$3:$J$1002,6,FALSE),"")</f>
        <v/>
      </c>
      <c r="Y339" s="7" t="str">
        <f t="shared" si="15"/>
        <v>[50] = {wayshrines={-1,-1,-1,}, dlcId=0</v>
      </c>
      <c r="Z339" s="7" t="str">
        <f>IF(A339&lt;&gt;"",IF(Q339&lt;&gt;"",CONCATENATE(", zoneIds={",Q339),"")&amp;IF(U339&lt;&gt;"",CONCATENATE(",",U339),"")&amp;IF(W339&lt;&gt;"",CONCATENATE(",",W339),"")&amp;IF(Q339&lt;&gt;"",CONCATENATE("}",""),"")&amp;IF(OR(K339="true",K339="false",K339&lt;&gt;""), CONCATENATE(", veteran=", K339), ""),"")</f>
        <v>, veteran=false</v>
      </c>
      <c r="AA339" s="7" t="str">
        <f>IF(A339&lt;&gt;"",IF(I339="Trial",", isTrial=true",IF(I339="Arena",", isArena=true", IF(I339="Monster",", isMonster=true",""))) &amp; IF(L339="true", CONCATENATE(", multiTrialSet=true"), ""),"")</f>
        <v/>
      </c>
      <c r="AB339" s="7" t="str">
        <f t="shared" si="16"/>
        <v xml:space="preserve"> --The Morag Tong / Morag Tong</v>
      </c>
      <c r="AC339" s="7" t="str">
        <f t="shared" si="17"/>
        <v/>
      </c>
    </row>
    <row r="340" spans="1:29" x14ac:dyDescent="0.25">
      <c r="A340" s="17">
        <v>278</v>
      </c>
      <c r="B340" t="s">
        <v>2034</v>
      </c>
      <c r="C340" t="s">
        <v>2036</v>
      </c>
      <c r="D340" t="s">
        <v>2035</v>
      </c>
      <c r="I340" t="str">
        <f t="array" ref="I340">IF(VALUE(P340)&gt;0,"Crafted",IF(OR(EXACT(A340,'LibSets constants'!$G$2:$G$99)),"Monster",IF(OR(EXACT(A340,'LibSets constants'!$I$2:$I$99)),"Trial",IF(OR(EXACT(A340,'LibSets constants'!$K$2:$K$99)),"Arena",IF(OR(EXACT(A340,'LibSets constants'!$M$2:$M$99)),"Overland","")))))</f>
        <v>Monster</v>
      </c>
      <c r="J340">
        <v>1</v>
      </c>
      <c r="K340" t="s">
        <v>2475</v>
      </c>
      <c r="L340" t="s">
        <v>102</v>
      </c>
      <c r="M340">
        <v>-1</v>
      </c>
      <c r="N340">
        <v>-1</v>
      </c>
      <c r="O340">
        <v>-1</v>
      </c>
      <c r="P340">
        <v>0</v>
      </c>
      <c r="Q340" s="3" t="str">
        <f>IF(R340&lt;&gt;"",VLOOKUP(R340,'ESO zone constants'!$E$3:$J$1002,6,FALSE),"")</f>
        <v/>
      </c>
      <c r="S340" s="3">
        <v>0</v>
      </c>
      <c r="T340" t="str">
        <f>VLOOKUP(S340,'LibSets constants'!$A$2:$B$16,2,FALSE)</f>
        <v>Included in base game</v>
      </c>
      <c r="U340" s="3" t="str">
        <f>IF(V340&lt;&gt;"",VLOOKUP(V340,'ESO zone constants'!$E$3:$J$1002,6,FALSE),"")</f>
        <v/>
      </c>
      <c r="W340" s="3" t="str">
        <f>IF(X340&lt;&gt;"",VLOOKUP(X340,'ESO zone constants'!$E$3:$J$1002,6,FALSE),"")</f>
        <v/>
      </c>
      <c r="Y340" s="7" t="str">
        <f t="shared" si="15"/>
        <v>[278] = {wayshrines={-1,-1,-1,}, dlcId=0</v>
      </c>
      <c r="Z340" s="7" t="str">
        <f>IF(A340&lt;&gt;"",IF(Q340&lt;&gt;"",CONCATENATE(", zoneIds={",Q340),"")&amp;IF(U340&lt;&gt;"",CONCATENATE(",",U340),"")&amp;IF(W340&lt;&gt;"",CONCATENATE(",",W340),"")&amp;IF(Q340&lt;&gt;"",CONCATENATE("}",""),"")&amp;IF(OR(K340="true",K340="false",K340&lt;&gt;""), CONCATENATE(", veteran=", K340), ""),"")</f>
        <v>, veteran={EQUIP_TYPE_HEAD=true, EQUIP_TYPE_SHOULDERS=false}</v>
      </c>
      <c r="AA340" s="7" t="str">
        <f>IF(A340&lt;&gt;"",IF(I340="Trial",", isTrial=true",IF(I340="Arena",", isArena=true", IF(I340="Monster",", isMonster=true",""))) &amp; IF(L340="true", CONCATENATE(", multiTrialSet=true"), ""),"")</f>
        <v>, isMonster=true</v>
      </c>
      <c r="AB340" s="7" t="str">
        <f t="shared" si="16"/>
        <v xml:space="preserve"> --The Troll King / Trollkönig</v>
      </c>
      <c r="AC340" s="7" t="str">
        <f t="shared" si="17"/>
        <v/>
      </c>
    </row>
    <row r="341" spans="1:29" x14ac:dyDescent="0.25">
      <c r="A341" s="17">
        <v>124</v>
      </c>
      <c r="B341" t="s">
        <v>1693</v>
      </c>
      <c r="C341" t="s">
        <v>1695</v>
      </c>
      <c r="D341" t="s">
        <v>1694</v>
      </c>
      <c r="I341" t="str">
        <f t="array" ref="I341">IF(VALUE(P341)&gt;0,"Crafted",IF(OR(EXACT(A341,'LibSets constants'!$G$2:$G$99)),"Monster",IF(OR(EXACT(A341,'LibSets constants'!$I$2:$I$99)),"Trial",IF(OR(EXACT(A341,'LibSets constants'!$K$2:$K$99)),"Arena",IF(OR(EXACT(A341,'LibSets constants'!$M$2:$M$99)),"Overland","")))))</f>
        <v/>
      </c>
      <c r="K341" t="s">
        <v>102</v>
      </c>
      <c r="L341" t="s">
        <v>102</v>
      </c>
      <c r="M341">
        <v>-1</v>
      </c>
      <c r="N341">
        <v>-1</v>
      </c>
      <c r="O341">
        <v>-1</v>
      </c>
      <c r="P341">
        <v>0</v>
      </c>
      <c r="Q341" s="3" t="str">
        <f>IF(R341&lt;&gt;"",VLOOKUP(R341,'ESO zone constants'!$E$3:$J$1002,6,FALSE),"")</f>
        <v/>
      </c>
      <c r="S341" s="3">
        <v>0</v>
      </c>
      <c r="T341" t="str">
        <f>VLOOKUP(S341,'LibSets constants'!$A$2:$B$16,2,FALSE)</f>
        <v>Included in base game</v>
      </c>
      <c r="U341" s="3" t="str">
        <f>IF(V341&lt;&gt;"",VLOOKUP(V341,'ESO zone constants'!$E$3:$J$1002,6,FALSE),"")</f>
        <v/>
      </c>
      <c r="W341" s="3" t="str">
        <f>IF(X341&lt;&gt;"",VLOOKUP(X341,'ESO zone constants'!$E$3:$J$1002,6,FALSE),"")</f>
        <v/>
      </c>
      <c r="Y341" s="7" t="str">
        <f t="shared" si="15"/>
        <v>[124] = {wayshrines={-1,-1,-1,}, dlcId=0</v>
      </c>
      <c r="Z341" s="7" t="str">
        <f>IF(A341&lt;&gt;"",IF(Q341&lt;&gt;"",CONCATENATE(", zoneIds={",Q341),"")&amp;IF(U341&lt;&gt;"",CONCATENATE(",",U341),"")&amp;IF(W341&lt;&gt;"",CONCATENATE(",",W341),"")&amp;IF(Q341&lt;&gt;"",CONCATENATE("}",""),"")&amp;IF(OR(K341="true",K341="false",K341&lt;&gt;""), CONCATENATE(", veteran=", K341), ""),"")</f>
        <v>, veteran=false</v>
      </c>
      <c r="AA341" s="7" t="str">
        <f>IF(A341&lt;&gt;"",IF(I341="Trial",", isTrial=true",IF(I341="Arena",", isArena=true", IF(I341="Monster",", isMonster=true",""))) &amp; IF(L341="true", CONCATENATE(", multiTrialSet=true"), ""),"")</f>
        <v/>
      </c>
      <c r="AB341" s="7" t="str">
        <f t="shared" si="16"/>
        <v xml:space="preserve"> --The Worm's Raiment / Garderobe des Wurms</v>
      </c>
      <c r="AC341" s="7" t="str">
        <f t="shared" si="17"/>
        <v/>
      </c>
    </row>
    <row r="342" spans="1:29" x14ac:dyDescent="0.25">
      <c r="A342" s="17">
        <v>248</v>
      </c>
      <c r="B342" t="s">
        <v>1985</v>
      </c>
      <c r="C342" t="s">
        <v>1987</v>
      </c>
      <c r="D342" t="s">
        <v>1986</v>
      </c>
      <c r="I342" t="str">
        <f t="array" ref="I342">IF(VALUE(P342)&gt;0,"Crafted",IF(OR(EXACT(A342,'LibSets constants'!$G$2:$G$99)),"Monster",IF(OR(EXACT(A342,'LibSets constants'!$I$2:$I$99)),"Trial",IF(OR(EXACT(A342,'LibSets constants'!$K$2:$K$99)),"Arena",IF(OR(EXACT(A342,'LibSets constants'!$M$2:$M$99)),"Overland","")))))</f>
        <v>Overland</v>
      </c>
      <c r="K342" t="s">
        <v>102</v>
      </c>
      <c r="L342" t="s">
        <v>102</v>
      </c>
      <c r="M342">
        <v>-1</v>
      </c>
      <c r="N342">
        <v>-1</v>
      </c>
      <c r="O342">
        <v>-1</v>
      </c>
      <c r="P342">
        <v>0</v>
      </c>
      <c r="Q342" s="3" t="str">
        <f>IF(R342&lt;&gt;"",VLOOKUP(R342,'ESO zone constants'!$E$3:$J$1002,6,FALSE),"")</f>
        <v/>
      </c>
      <c r="S342" s="3">
        <v>0</v>
      </c>
      <c r="T342" t="str">
        <f>VLOOKUP(S342,'LibSets constants'!$A$2:$B$16,2,FALSE)</f>
        <v>Included in base game</v>
      </c>
      <c r="U342" s="3" t="str">
        <f>IF(V342&lt;&gt;"",VLOOKUP(V342,'ESO zone constants'!$E$3:$J$1002,6,FALSE),"")</f>
        <v/>
      </c>
      <c r="W342" s="3" t="str">
        <f>IF(X342&lt;&gt;"",VLOOKUP(X342,'ESO zone constants'!$E$3:$J$1002,6,FALSE),"")</f>
        <v/>
      </c>
      <c r="Y342" s="7" t="str">
        <f t="shared" si="15"/>
        <v>[248] = {wayshrines={-1,-1,-1,}, dlcId=0</v>
      </c>
      <c r="Z342" s="7" t="str">
        <f>IF(A342&lt;&gt;"",IF(Q342&lt;&gt;"",CONCATENATE(", zoneIds={",Q342),"")&amp;IF(U342&lt;&gt;"",CONCATENATE(",",U342),"")&amp;IF(W342&lt;&gt;"",CONCATENATE(",",W342),"")&amp;IF(Q342&lt;&gt;"",CONCATENATE("}",""),"")&amp;IF(OR(K342="true",K342="false",K342&lt;&gt;""), CONCATENATE(", veteran=", K342), ""),"")</f>
        <v>, veteran=false</v>
      </c>
      <c r="AA342" s="7" t="str">
        <f>IF(A342&lt;&gt;"",IF(I342="Trial",", isTrial=true",IF(I342="Arena",", isArena=true", IF(I342="Monster",", isMonster=true",""))) &amp; IF(L342="true", CONCATENATE(", multiTrialSet=true"), ""),"")</f>
        <v/>
      </c>
      <c r="AB342" s="7" t="str">
        <f t="shared" si="16"/>
        <v xml:space="preserve"> --Thews of the Harbinger / Muskeln des Vorboten</v>
      </c>
      <c r="AC342" s="7" t="str">
        <f t="shared" si="17"/>
        <v/>
      </c>
    </row>
    <row r="343" spans="1:29" x14ac:dyDescent="0.25">
      <c r="A343" s="17">
        <v>30</v>
      </c>
      <c r="B343" t="s">
        <v>1427</v>
      </c>
      <c r="C343" t="s">
        <v>1429</v>
      </c>
      <c r="D343" t="s">
        <v>1428</v>
      </c>
      <c r="I343" t="str">
        <f t="array" ref="I343">IF(VALUE(P343)&gt;0,"Crafted",IF(OR(EXACT(A343,'LibSets constants'!$G$2:$G$99)),"Monster",IF(OR(EXACT(A343,'LibSets constants'!$I$2:$I$99)),"Trial",IF(OR(EXACT(A343,'LibSets constants'!$K$2:$K$99)),"Arena",IF(OR(EXACT(A343,'LibSets constants'!$M$2:$M$99)),"Overland","")))))</f>
        <v>Overland</v>
      </c>
      <c r="K343" t="s">
        <v>102</v>
      </c>
      <c r="L343" t="s">
        <v>102</v>
      </c>
      <c r="M343">
        <v>-1</v>
      </c>
      <c r="N343">
        <v>-1</v>
      </c>
      <c r="O343">
        <v>-1</v>
      </c>
      <c r="P343">
        <v>0</v>
      </c>
      <c r="Q343" s="3" t="str">
        <f>IF(R343&lt;&gt;"",VLOOKUP(R343,'ESO zone constants'!$E$3:$J$1002,6,FALSE),"")</f>
        <v/>
      </c>
      <c r="S343" s="3">
        <v>0</v>
      </c>
      <c r="T343" t="str">
        <f>VLOOKUP(S343,'LibSets constants'!$A$2:$B$16,2,FALSE)</f>
        <v>Included in base game</v>
      </c>
      <c r="U343" s="3" t="str">
        <f>IF(V343&lt;&gt;"",VLOOKUP(V343,'ESO zone constants'!$E$3:$J$1002,6,FALSE),"")</f>
        <v/>
      </c>
      <c r="W343" s="3" t="str">
        <f>IF(X343&lt;&gt;"",VLOOKUP(X343,'ESO zone constants'!$E$3:$J$1002,6,FALSE),"")</f>
        <v/>
      </c>
      <c r="Y343" s="7" t="str">
        <f t="shared" si="15"/>
        <v>[30] = {wayshrines={-1,-1,-1,}, dlcId=0</v>
      </c>
      <c r="Z343" s="7" t="str">
        <f>IF(A343&lt;&gt;"",IF(Q343&lt;&gt;"",CONCATENATE(", zoneIds={",Q343),"")&amp;IF(U343&lt;&gt;"",CONCATENATE(",",U343),"")&amp;IF(W343&lt;&gt;"",CONCATENATE(",",W343),"")&amp;IF(Q343&lt;&gt;"",CONCATENATE("}",""),"")&amp;IF(OR(K343="true",K343="false",K343&lt;&gt;""), CONCATENATE(", veteran=", K343), ""),"")</f>
        <v>, veteran=false</v>
      </c>
      <c r="AA343" s="7" t="str">
        <f>IF(A343&lt;&gt;"",IF(I343="Trial",", isTrial=true",IF(I343="Arena",", isArena=true", IF(I343="Monster",", isMonster=true",""))) &amp; IF(L343="true", CONCATENATE(", multiTrialSet=true"), ""),"")</f>
        <v/>
      </c>
      <c r="AB343" s="7" t="str">
        <f t="shared" si="16"/>
        <v xml:space="preserve"> --Thunderbug's Carapace / Donnerkäferpanzer</v>
      </c>
      <c r="AC343" s="7" t="str">
        <f t="shared" si="17"/>
        <v/>
      </c>
    </row>
    <row r="344" spans="1:29" x14ac:dyDescent="0.25">
      <c r="A344" s="17">
        <v>372</v>
      </c>
      <c r="B344" t="s">
        <v>2290</v>
      </c>
      <c r="C344" t="s">
        <v>2292</v>
      </c>
      <c r="D344" t="s">
        <v>2291</v>
      </c>
      <c r="I344" t="str">
        <f t="array" ref="I344">IF(VALUE(P344)&gt;0,"Crafted",IF(OR(EXACT(A344,'LibSets constants'!$G$2:$G$99)),"Monster",IF(OR(EXACT(A344,'LibSets constants'!$I$2:$I$99)),"Trial",IF(OR(EXACT(A344,'LibSets constants'!$K$2:$K$99)),"Arena",IF(OR(EXACT(A344,'LibSets constants'!$M$2:$M$99)),"Overland","")))))</f>
        <v/>
      </c>
      <c r="K344" t="s">
        <v>102</v>
      </c>
      <c r="L344" t="s">
        <v>102</v>
      </c>
      <c r="M344">
        <v>-1</v>
      </c>
      <c r="N344">
        <v>-1</v>
      </c>
      <c r="O344">
        <v>-1</v>
      </c>
      <c r="P344">
        <v>0</v>
      </c>
      <c r="Q344" s="3" t="str">
        <f>IF(R344&lt;&gt;"",VLOOKUP(R344,'ESO zone constants'!$E$3:$J$1002,6,FALSE),"")</f>
        <v/>
      </c>
      <c r="S344" s="3">
        <v>0</v>
      </c>
      <c r="T344" t="str">
        <f>VLOOKUP(S344,'LibSets constants'!$A$2:$B$16,2,FALSE)</f>
        <v>Included in base game</v>
      </c>
      <c r="U344" s="3" t="str">
        <f>IF(V344&lt;&gt;"",VLOOKUP(V344,'ESO zone constants'!$E$3:$J$1002,6,FALSE),"")</f>
        <v/>
      </c>
      <c r="W344" s="3" t="str">
        <f>IF(X344&lt;&gt;"",VLOOKUP(X344,'ESO zone constants'!$E$3:$J$1002,6,FALSE),"")</f>
        <v/>
      </c>
      <c r="Y344" s="7" t="str">
        <f t="shared" si="15"/>
        <v>[372] = {wayshrines={-1,-1,-1,}, dlcId=0</v>
      </c>
      <c r="Z344" s="7" t="str">
        <f>IF(A344&lt;&gt;"",IF(Q344&lt;&gt;"",CONCATENATE(", zoneIds={",Q344),"")&amp;IF(U344&lt;&gt;"",CONCATENATE(",",U344),"")&amp;IF(W344&lt;&gt;"",CONCATENATE(",",W344),"")&amp;IF(Q344&lt;&gt;"",CONCATENATE("}",""),"")&amp;IF(OR(K344="true",K344="false",K344&lt;&gt;""), CONCATENATE(", veteran=", K344), ""),"")</f>
        <v>, veteran=false</v>
      </c>
      <c r="AA344" s="7" t="str">
        <f>IF(A344&lt;&gt;"",IF(I344="Trial",", isTrial=true",IF(I344="Arena",", isArena=true", IF(I344="Monster",", isMonster=true",""))) &amp; IF(L344="true", CONCATENATE(", multiTrialSet=true"), ""),"")</f>
        <v/>
      </c>
      <c r="AB344" s="7" t="str">
        <f t="shared" si="16"/>
        <v xml:space="preserve"> --Thunderous Volley / Donnernde Salve</v>
      </c>
      <c r="AC344" s="7" t="str">
        <f t="shared" si="17"/>
        <v/>
      </c>
    </row>
    <row r="345" spans="1:29" x14ac:dyDescent="0.25">
      <c r="A345" s="17">
        <v>349</v>
      </c>
      <c r="B345" t="s">
        <v>30</v>
      </c>
      <c r="C345" t="s">
        <v>30</v>
      </c>
      <c r="D345" t="s">
        <v>30</v>
      </c>
      <c r="I345" t="str">
        <f t="array" ref="I345">IF(VALUE(P345)&gt;0,"Crafted",IF(OR(EXACT(A345,'LibSets constants'!$G$2:$G$99)),"Monster",IF(OR(EXACT(A345,'LibSets constants'!$I$2:$I$99)),"Trial",IF(OR(EXACT(A345,'LibSets constants'!$K$2:$K$99)),"Arena",IF(OR(EXACT(A345,'LibSets constants'!$M$2:$M$99)),"Overland","")))))</f>
        <v>Monster</v>
      </c>
      <c r="J345">
        <v>3</v>
      </c>
      <c r="K345" t="s">
        <v>2475</v>
      </c>
      <c r="L345" t="s">
        <v>102</v>
      </c>
      <c r="M345">
        <v>-1</v>
      </c>
      <c r="N345">
        <v>-1</v>
      </c>
      <c r="O345">
        <v>-1</v>
      </c>
      <c r="P345">
        <v>0</v>
      </c>
      <c r="Q345" s="3" t="str">
        <f>IF(R345&lt;&gt;"",VLOOKUP(R345,'ESO zone constants'!$E$3:$J$1002,6,FALSE),"")</f>
        <v/>
      </c>
      <c r="S345" s="3">
        <v>9</v>
      </c>
      <c r="T345" t="str">
        <f>VLOOKUP(S345,'LibSets constants'!$A$2:$B$16,2,FALSE)</f>
        <v>Dragon Bones</v>
      </c>
      <c r="U345" s="3" t="str">
        <f>IF(V345&lt;&gt;"",VLOOKUP(V345,'ESO zone constants'!$E$3:$J$1002,6,FALSE),"")</f>
        <v/>
      </c>
      <c r="W345" s="3" t="str">
        <f>IF(X345&lt;&gt;"",VLOOKUP(X345,'ESO zone constants'!$E$3:$J$1002,6,FALSE),"")</f>
        <v/>
      </c>
      <c r="Y345" s="7" t="str">
        <f t="shared" si="15"/>
        <v>[349] = {wayshrines={-1,-1,-1,}, dlcId=9</v>
      </c>
      <c r="Z345" s="7" t="str">
        <f>IF(A345&lt;&gt;"",IF(Q345&lt;&gt;"",CONCATENATE(", zoneIds={",Q345),"")&amp;IF(U345&lt;&gt;"",CONCATENATE(",",U345),"")&amp;IF(W345&lt;&gt;"",CONCATENATE(",",W345),"")&amp;IF(Q345&lt;&gt;"",CONCATENATE("}",""),"")&amp;IF(OR(K345="true",K345="false",K345&lt;&gt;""), CONCATENATE(", veteran=", K345), ""),"")</f>
        <v>, veteran={EQUIP_TYPE_HEAD=true, EQUIP_TYPE_SHOULDERS=false}</v>
      </c>
      <c r="AA345" s="7" t="str">
        <f>IF(A345&lt;&gt;"",IF(I345="Trial",", isTrial=true",IF(I345="Arena",", isArena=true", IF(I345="Monster",", isMonster=true",""))) &amp; IF(L345="true", CONCATENATE(", multiTrialSet=true"), ""),"")</f>
        <v>, isMonster=true</v>
      </c>
      <c r="AB345" s="7" t="str">
        <f t="shared" si="16"/>
        <v xml:space="preserve"> --Thurvokun / Thurvokun</v>
      </c>
      <c r="AC345" s="7" t="str">
        <f t="shared" si="17"/>
        <v/>
      </c>
    </row>
    <row r="346" spans="1:29" x14ac:dyDescent="0.25">
      <c r="A346" s="17">
        <v>368</v>
      </c>
      <c r="B346" t="s">
        <v>2278</v>
      </c>
      <c r="C346" t="s">
        <v>2280</v>
      </c>
      <c r="D346" t="s">
        <v>2279</v>
      </c>
      <c r="I346" t="str">
        <f t="array" ref="I346">IF(VALUE(P346)&gt;0,"Crafted",IF(OR(EXACT(A346,'LibSets constants'!$G$2:$G$99)),"Monster",IF(OR(EXACT(A346,'LibSets constants'!$I$2:$I$99)),"Trial",IF(OR(EXACT(A346,'LibSets constants'!$K$2:$K$99)),"Arena",IF(OR(EXACT(A346,'LibSets constants'!$M$2:$M$99)),"Overland","")))))</f>
        <v/>
      </c>
      <c r="K346" t="s">
        <v>102</v>
      </c>
      <c r="L346" t="s">
        <v>102</v>
      </c>
      <c r="M346">
        <v>-1</v>
      </c>
      <c r="N346">
        <v>-1</v>
      </c>
      <c r="O346">
        <v>-1</v>
      </c>
      <c r="P346">
        <v>0</v>
      </c>
      <c r="Q346" s="3" t="str">
        <f>IF(R346&lt;&gt;"",VLOOKUP(R346,'ESO zone constants'!$E$3:$J$1002,6,FALSE),"")</f>
        <v/>
      </c>
      <c r="S346" s="3">
        <v>0</v>
      </c>
      <c r="T346" t="str">
        <f>VLOOKUP(S346,'LibSets constants'!$A$2:$B$16,2,FALSE)</f>
        <v>Included in base game</v>
      </c>
      <c r="U346" s="3" t="str">
        <f>IF(V346&lt;&gt;"",VLOOKUP(V346,'ESO zone constants'!$E$3:$J$1002,6,FALSE),"")</f>
        <v/>
      </c>
      <c r="W346" s="3" t="str">
        <f>IF(X346&lt;&gt;"",VLOOKUP(X346,'ESO zone constants'!$E$3:$J$1002,6,FALSE),"")</f>
        <v/>
      </c>
      <c r="Y346" s="7" t="str">
        <f t="shared" si="15"/>
        <v>[368] = {wayshrines={-1,-1,-1,}, dlcId=0</v>
      </c>
      <c r="Z346" s="7" t="str">
        <f>IF(A346&lt;&gt;"",IF(Q346&lt;&gt;"",CONCATENATE(", zoneIds={",Q346),"")&amp;IF(U346&lt;&gt;"",CONCATENATE(",",U346),"")&amp;IF(W346&lt;&gt;"",CONCATENATE(",",W346),"")&amp;IF(Q346&lt;&gt;"",CONCATENATE("}",""),"")&amp;IF(OR(K346="true",K346="false",K346&lt;&gt;""), CONCATENATE(", veteran=", K346), ""),"")</f>
        <v>, veteran=false</v>
      </c>
      <c r="AA346" s="7" t="str">
        <f>IF(A346&lt;&gt;"",IF(I346="Trial",", isTrial=true",IF(I346="Arena",", isArena=true", IF(I346="Monster",", isMonster=true",""))) &amp; IF(L346="true", CONCATENATE(", multiTrialSet=true"), ""),"")</f>
        <v/>
      </c>
      <c r="AB346" s="7" t="str">
        <f t="shared" si="16"/>
        <v xml:space="preserve"> --Timeless Blessing / Zeitloser Segen</v>
      </c>
      <c r="AC346" s="7" t="str">
        <f t="shared" si="17"/>
        <v/>
      </c>
    </row>
    <row r="347" spans="1:29" x14ac:dyDescent="0.25">
      <c r="A347" s="17">
        <v>362</v>
      </c>
      <c r="B347" t="s">
        <v>2261</v>
      </c>
      <c r="C347" t="s">
        <v>2263</v>
      </c>
      <c r="D347" t="s">
        <v>2262</v>
      </c>
      <c r="I347" t="str">
        <f t="array" ref="I347">IF(VALUE(P347)&gt;0,"Crafted",IF(OR(EXACT(A347,'LibSets constants'!$G$2:$G$99)),"Monster",IF(OR(EXACT(A347,'LibSets constants'!$I$2:$I$99)),"Trial",IF(OR(EXACT(A347,'LibSets constants'!$K$2:$K$99)),"Arena",IF(OR(EXACT(A347,'LibSets constants'!$M$2:$M$99)),"Overland","")))))</f>
        <v/>
      </c>
      <c r="K347" t="s">
        <v>102</v>
      </c>
      <c r="L347" t="s">
        <v>102</v>
      </c>
      <c r="M347">
        <v>-1</v>
      </c>
      <c r="N347">
        <v>-1</v>
      </c>
      <c r="O347">
        <v>-1</v>
      </c>
      <c r="P347">
        <v>0</v>
      </c>
      <c r="Q347" s="3" t="str">
        <f>IF(R347&lt;&gt;"",VLOOKUP(R347,'ESO zone constants'!$E$3:$J$1002,6,FALSE),"")</f>
        <v/>
      </c>
      <c r="S347" s="3">
        <v>0</v>
      </c>
      <c r="T347" t="str">
        <f>VLOOKUP(S347,'LibSets constants'!$A$2:$B$16,2,FALSE)</f>
        <v>Included in base game</v>
      </c>
      <c r="U347" s="3" t="str">
        <f>IF(V347&lt;&gt;"",VLOOKUP(V347,'ESO zone constants'!$E$3:$J$1002,6,FALSE),"")</f>
        <v/>
      </c>
      <c r="W347" s="3" t="str">
        <f>IF(X347&lt;&gt;"",VLOOKUP(X347,'ESO zone constants'!$E$3:$J$1002,6,FALSE),"")</f>
        <v/>
      </c>
      <c r="Y347" s="7" t="str">
        <f t="shared" si="15"/>
        <v>[362] = {wayshrines={-1,-1,-1,}, dlcId=0</v>
      </c>
      <c r="Z347" s="7" t="str">
        <f>IF(A347&lt;&gt;"",IF(Q347&lt;&gt;"",CONCATENATE(", zoneIds={",Q347),"")&amp;IF(U347&lt;&gt;"",CONCATENATE(",",U347),"")&amp;IF(W347&lt;&gt;"",CONCATENATE(",",W347),"")&amp;IF(Q347&lt;&gt;"",CONCATENATE("}",""),"")&amp;IF(OR(K347="true",K347="false",K347&lt;&gt;""), CONCATENATE(", veteran=", K347), ""),"")</f>
        <v>, veteran=false</v>
      </c>
      <c r="AA347" s="7" t="str">
        <f>IF(A347&lt;&gt;"",IF(I347="Trial",", isTrial=true",IF(I347="Arena",", isArena=true", IF(I347="Monster",", isMonster=true",""))) &amp; IF(L347="true", CONCATENATE(", multiTrialSet=true"), ""),"")</f>
        <v/>
      </c>
      <c r="AB347" s="7" t="str">
        <f t="shared" si="16"/>
        <v xml:space="preserve"> --Timeless Blessing (Perfected) / Zeitloser Segen (vollendet)</v>
      </c>
      <c r="AC347" s="7" t="str">
        <f t="shared" si="17"/>
        <v/>
      </c>
    </row>
    <row r="348" spans="1:29" x14ac:dyDescent="0.25">
      <c r="A348" s="17">
        <v>313</v>
      </c>
      <c r="B348" t="s">
        <v>2127</v>
      </c>
      <c r="C348" t="s">
        <v>2129</v>
      </c>
      <c r="D348" t="s">
        <v>2128</v>
      </c>
      <c r="I348" t="s">
        <v>2478</v>
      </c>
      <c r="K348" t="s">
        <v>103</v>
      </c>
      <c r="L348" t="s">
        <v>102</v>
      </c>
      <c r="M348">
        <v>-1</v>
      </c>
      <c r="N348">
        <v>-1</v>
      </c>
      <c r="O348">
        <v>-1</v>
      </c>
      <c r="P348">
        <v>0</v>
      </c>
      <c r="Q348" s="3">
        <f>IF(R348&lt;&gt;"",VLOOKUP(R348,'ESO zone constants'!$E$3:$J$1002,6,FALSE),"")</f>
        <v>635</v>
      </c>
      <c r="R348" s="3" t="s">
        <v>490</v>
      </c>
      <c r="S348" s="3">
        <v>0</v>
      </c>
      <c r="T348" t="str">
        <f>VLOOKUP(S348,'LibSets constants'!$A$2:$B$16,2,FALSE)</f>
        <v>Included in base game</v>
      </c>
      <c r="U348" s="3" t="str">
        <f>IF(V348&lt;&gt;"",VLOOKUP(V348,'ESO zone constants'!$E$3:$J$1002,6,FALSE),"")</f>
        <v/>
      </c>
      <c r="W348" s="3" t="str">
        <f>IF(X348&lt;&gt;"",VLOOKUP(X348,'ESO zone constants'!$E$3:$J$1002,6,FALSE),"")</f>
        <v/>
      </c>
      <c r="Y348" s="7" t="str">
        <f t="shared" si="15"/>
        <v>[313] = {wayshrines={-1,-1,-1,}, dlcId=0</v>
      </c>
      <c r="Z348" s="7" t="str">
        <f>IF(A348&lt;&gt;"",IF(Q348&lt;&gt;"",CONCATENATE(", zoneIds={",Q348),"")&amp;IF(U348&lt;&gt;"",CONCATENATE(",",U348),"")&amp;IF(W348&lt;&gt;"",CONCATENATE(",",W348),"")&amp;IF(Q348&lt;&gt;"",CONCATENATE("}",""),"")&amp;IF(OR(K348="true",K348="false",K348&lt;&gt;""), CONCATENATE(", veteran=", K348), ""),"")</f>
        <v>, zoneIds={635}, veteran=true</v>
      </c>
      <c r="AA348" s="7" t="str">
        <f>IF(A348&lt;&gt;"",IF(I348="Trial",", isTrial=true",IF(I348="Arena",", isArena=true", IF(I348="Monster",", isMonster=true",""))) &amp; IF(L348="true", CONCATENATE(", multiTrialSet=true"), ""),"")</f>
        <v>, isArena=true</v>
      </c>
      <c r="AB348" s="7" t="str">
        <f t="shared" si="16"/>
        <v xml:space="preserve"> --Titanic Cleave / Titanisches Trennen</v>
      </c>
      <c r="AC348" s="7" t="str">
        <f t="shared" si="17"/>
        <v/>
      </c>
    </row>
    <row r="349" spans="1:29" x14ac:dyDescent="0.25">
      <c r="A349" s="17">
        <v>299</v>
      </c>
      <c r="B349" t="s">
        <v>2092</v>
      </c>
      <c r="C349" t="s">
        <v>2094</v>
      </c>
      <c r="D349" t="s">
        <v>2093</v>
      </c>
      <c r="I349" t="str">
        <f t="array" ref="I349">IF(VALUE(P349)&gt;0,"Crafted",IF(OR(EXACT(A349,'LibSets constants'!$G$2:$G$99)),"Monster",IF(OR(EXACT(A349,'LibSets constants'!$I$2:$I$99)),"Trial",IF(OR(EXACT(A349,'LibSets constants'!$K$2:$K$99)),"Arena",IF(OR(EXACT(A349,'LibSets constants'!$M$2:$M$99)),"Overland","")))))</f>
        <v/>
      </c>
      <c r="K349" t="s">
        <v>102</v>
      </c>
      <c r="L349" t="s">
        <v>102</v>
      </c>
      <c r="M349">
        <v>-1</v>
      </c>
      <c r="N349">
        <v>-1</v>
      </c>
      <c r="O349">
        <v>-1</v>
      </c>
      <c r="P349">
        <v>0</v>
      </c>
      <c r="Q349" s="3" t="str">
        <f>IF(R349&lt;&gt;"",VLOOKUP(R349,'ESO zone constants'!$E$3:$J$1002,6,FALSE),"")</f>
        <v/>
      </c>
      <c r="S349" s="3">
        <v>0</v>
      </c>
      <c r="T349" t="str">
        <f>VLOOKUP(S349,'LibSets constants'!$A$2:$B$16,2,FALSE)</f>
        <v>Included in base game</v>
      </c>
      <c r="U349" s="3" t="str">
        <f>IF(V349&lt;&gt;"",VLOOKUP(V349,'ESO zone constants'!$E$3:$J$1002,6,FALSE),"")</f>
        <v/>
      </c>
      <c r="W349" s="3" t="str">
        <f>IF(X349&lt;&gt;"",VLOOKUP(X349,'ESO zone constants'!$E$3:$J$1002,6,FALSE),"")</f>
        <v/>
      </c>
      <c r="Y349" s="7" t="str">
        <f t="shared" si="15"/>
        <v>[299] = {wayshrines={-1,-1,-1,}, dlcId=0</v>
      </c>
      <c r="Z349" s="7" t="str">
        <f>IF(A349&lt;&gt;"",IF(Q349&lt;&gt;"",CONCATENATE(", zoneIds={",Q349),"")&amp;IF(U349&lt;&gt;"",CONCATENATE(",",U349),"")&amp;IF(W349&lt;&gt;"",CONCATENATE(",",W349),"")&amp;IF(Q349&lt;&gt;"",CONCATENATE("}",""),"")&amp;IF(OR(K349="true",K349="false",K349&lt;&gt;""), CONCATENATE(", veteran=", K349), ""),"")</f>
        <v>, veteran=false</v>
      </c>
      <c r="AA349" s="7" t="str">
        <f>IF(A349&lt;&gt;"",IF(I349="Trial",", isTrial=true",IF(I349="Arena",", isArena=true", IF(I349="Monster",", isMonster=true",""))) &amp; IF(L349="true", CONCATENATE(", multiTrialSet=true"), ""),"")</f>
        <v/>
      </c>
      <c r="AB349" s="7" t="str">
        <f t="shared" si="16"/>
        <v xml:space="preserve"> --Toothrow / Zahnreihe</v>
      </c>
      <c r="AC349" s="7" t="str">
        <f t="shared" si="17"/>
        <v/>
      </c>
    </row>
    <row r="350" spans="1:29" x14ac:dyDescent="0.25">
      <c r="A350" s="17">
        <v>197</v>
      </c>
      <c r="B350" t="s">
        <v>1861</v>
      </c>
      <c r="C350" t="s">
        <v>1863</v>
      </c>
      <c r="D350" t="s">
        <v>1862</v>
      </c>
      <c r="I350" t="str">
        <f t="array" ref="I350">IF(VALUE(P350)&gt;0,"Crafted",IF(OR(EXACT(A350,'LibSets constants'!$G$2:$G$99)),"Monster",IF(OR(EXACT(A350,'LibSets constants'!$I$2:$I$99)),"Trial",IF(OR(EXACT(A350,'LibSets constants'!$K$2:$K$99)),"Arena",IF(OR(EXACT(A350,'LibSets constants'!$M$2:$M$99)),"Overland","")))))</f>
        <v/>
      </c>
      <c r="K350" t="s">
        <v>102</v>
      </c>
      <c r="L350" t="s">
        <v>102</v>
      </c>
      <c r="M350">
        <v>-1</v>
      </c>
      <c r="N350">
        <v>-1</v>
      </c>
      <c r="O350">
        <v>-1</v>
      </c>
      <c r="P350">
        <v>0</v>
      </c>
      <c r="Q350" s="3">
        <f>IF(R350&lt;&gt;"",VLOOKUP(R350,'ESO zone constants'!$E$3:$J$1002,6,FALSE),"")</f>
        <v>973</v>
      </c>
      <c r="R350" s="3" t="s">
        <v>45</v>
      </c>
      <c r="S350" s="3">
        <v>0</v>
      </c>
      <c r="T350" t="str">
        <f>VLOOKUP(S350,'LibSets constants'!$A$2:$B$16,2,FALSE)</f>
        <v>Included in base game</v>
      </c>
      <c r="U350" s="3" t="str">
        <f>IF(V350&lt;&gt;"",VLOOKUP(V350,'ESO zone constants'!$E$3:$J$1002,6,FALSE),"")</f>
        <v/>
      </c>
      <c r="W350" s="3" t="str">
        <f>IF(X350&lt;&gt;"",VLOOKUP(X350,'ESO zone constants'!$E$3:$J$1002,6,FALSE),"")</f>
        <v/>
      </c>
      <c r="Y350" s="7" t="str">
        <f t="shared" si="15"/>
        <v>[197] = {wayshrines={-1,-1,-1,}, dlcId=0</v>
      </c>
      <c r="Z350" s="7" t="str">
        <f>IF(A350&lt;&gt;"",IF(Q350&lt;&gt;"",CONCATENATE(", zoneIds={",Q350),"")&amp;IF(U350&lt;&gt;"",CONCATENATE(",",U350),"")&amp;IF(W350&lt;&gt;"",CONCATENATE(",",W350),"")&amp;IF(Q350&lt;&gt;"",CONCATENATE("}",""),"")&amp;IF(OR(K350="true",K350="false",K350&lt;&gt;""), CONCATENATE(", veteran=", K350), ""),"")</f>
        <v>, zoneIds={973}, veteran=false</v>
      </c>
      <c r="AA350" s="7" t="str">
        <f>IF(A350&lt;&gt;"",IF(I350="Trial",", isTrial=true",IF(I350="Arena",", isArena=true", IF(I350="Monster",", isMonster=true",""))) &amp; IF(L350="true", CONCATENATE(", multiTrialSet=true"), ""),"")</f>
        <v/>
      </c>
      <c r="AB350" s="7" t="str">
        <f t="shared" si="16"/>
        <v xml:space="preserve"> --Tormentor / Quälender</v>
      </c>
      <c r="AC350" s="7" t="str">
        <f t="shared" si="17"/>
        <v/>
      </c>
    </row>
    <row r="351" spans="1:29" x14ac:dyDescent="0.25">
      <c r="A351" s="6">
        <v>75</v>
      </c>
      <c r="B351" t="s">
        <v>1550</v>
      </c>
      <c r="C351" t="s">
        <v>1552</v>
      </c>
      <c r="D351" t="s">
        <v>1551</v>
      </c>
      <c r="I351" t="str">
        <f t="array" ref="I351">IF(VALUE(P351)&gt;0,"Crafted",IF(OR(EXACT(A351,'LibSets constants'!$G$2:$G$99)),"Monster",IF(OR(EXACT(A351,'LibSets constants'!$I$2:$I$99)),"Trial",IF(OR(EXACT(A351,'LibSets constants'!$K$2:$K$99)),"Arena",IF(OR(EXACT(A351,'LibSets constants'!$M$2:$M$99)),"Overland","")))))</f>
        <v>Crafted</v>
      </c>
      <c r="K351" t="s">
        <v>102</v>
      </c>
      <c r="L351" t="s">
        <v>102</v>
      </c>
      <c r="M351">
        <v>19</v>
      </c>
      <c r="N351">
        <v>165</v>
      </c>
      <c r="O351">
        <v>24</v>
      </c>
      <c r="P351">
        <v>3</v>
      </c>
      <c r="Q351" s="3" t="str">
        <f>IF(R351&lt;&gt;"",VLOOKUP(R351,'ESO zone constants'!$E$3:$J$1002,6,FALSE),"")</f>
        <v/>
      </c>
      <c r="S351" s="3">
        <v>0</v>
      </c>
      <c r="T351" t="str">
        <f>VLOOKUP(S351,'LibSets constants'!$A$2:$B$16,2,FALSE)</f>
        <v>Included in base game</v>
      </c>
      <c r="U351" s="3" t="str">
        <f>IF(V351&lt;&gt;"",VLOOKUP(V351,'ESO zone constants'!$E$3:$J$1002,6,FALSE),"")</f>
        <v/>
      </c>
      <c r="W351" s="3" t="str">
        <f>IF(X351&lt;&gt;"",VLOOKUP(X351,'ESO zone constants'!$E$3:$J$1002,6,FALSE),"")</f>
        <v/>
      </c>
      <c r="Y351" s="7" t="str">
        <f t="shared" si="15"/>
        <v>[75] = {wayshrines={19,165,24,}, traitsNeeded=3, dlcId=0</v>
      </c>
      <c r="Z351" s="7" t="str">
        <f>IF(A351&lt;&gt;"",IF(Q351&lt;&gt;"",CONCATENATE(", zoneIds={",Q351),"")&amp;IF(U351&lt;&gt;"",CONCATENATE(",",U351),"")&amp;IF(W351&lt;&gt;"",CONCATENATE(",",W351),"")&amp;IF(Q351&lt;&gt;"",CONCATENATE("}",""),"")&amp;IF(OR(K351="true",K351="false",K351&lt;&gt;""), CONCATENATE(", veteran=", K351), ""),"")</f>
        <v>, veteran=false</v>
      </c>
      <c r="AA351" s="7" t="str">
        <f>IF(A351&lt;&gt;"",IF(I351="Trial",", isTrial=true",IF(I351="Arena",", isArena=true", IF(I351="Monster",", isMonster=true",""))) &amp; IF(L351="true", CONCATENATE(", multiTrialSet=true"), ""),"")</f>
        <v/>
      </c>
      <c r="AB351" s="7" t="str">
        <f t="shared" si="16"/>
        <v xml:space="preserve"> --Torug's Pact / Torugs Pakt</v>
      </c>
      <c r="AC351" s="7" t="str">
        <f t="shared" si="17"/>
        <v>[75] = true,        --Torug's Pact / Torugs Pakt</v>
      </c>
    </row>
    <row r="352" spans="1:29" x14ac:dyDescent="0.25">
      <c r="A352" s="17">
        <v>344</v>
      </c>
      <c r="B352" t="s">
        <v>2213</v>
      </c>
      <c r="C352" t="s">
        <v>2215</v>
      </c>
      <c r="D352" t="s">
        <v>2214</v>
      </c>
      <c r="I352" t="str">
        <f t="array" ref="I352">IF(VALUE(P352)&gt;0,"Crafted",IF(OR(EXACT(A352,'LibSets constants'!$G$2:$G$99)),"Monster",IF(OR(EXACT(A352,'LibSets constants'!$I$2:$I$99)),"Trial",IF(OR(EXACT(A352,'LibSets constants'!$K$2:$K$99)),"Arena",IF(OR(EXACT(A352,'LibSets constants'!$M$2:$M$99)),"Overland","")))))</f>
        <v/>
      </c>
      <c r="K352" t="s">
        <v>102</v>
      </c>
      <c r="L352" t="s">
        <v>102</v>
      </c>
      <c r="M352">
        <v>-1</v>
      </c>
      <c r="N352">
        <v>-1</v>
      </c>
      <c r="O352">
        <v>-1</v>
      </c>
      <c r="P352">
        <v>0</v>
      </c>
      <c r="Q352" s="3" t="str">
        <f>IF(R352&lt;&gt;"",VLOOKUP(R352,'ESO zone constants'!$E$3:$J$1002,6,FALSE),"")</f>
        <v/>
      </c>
      <c r="S352" s="3">
        <v>0</v>
      </c>
      <c r="T352" t="str">
        <f>VLOOKUP(S352,'LibSets constants'!$A$2:$B$16,2,FALSE)</f>
        <v>Included in base game</v>
      </c>
      <c r="U352" s="3" t="str">
        <f>IF(V352&lt;&gt;"",VLOOKUP(V352,'ESO zone constants'!$E$3:$J$1002,6,FALSE),"")</f>
        <v/>
      </c>
      <c r="W352" s="3" t="str">
        <f>IF(X352&lt;&gt;"",VLOOKUP(X352,'ESO zone constants'!$E$3:$J$1002,6,FALSE),"")</f>
        <v/>
      </c>
      <c r="Y352" s="7" t="str">
        <f t="shared" si="15"/>
        <v>[344] = {wayshrines={-1,-1,-1,}, dlcId=0</v>
      </c>
      <c r="Z352" s="7" t="str">
        <f>IF(A352&lt;&gt;"",IF(Q352&lt;&gt;"",CONCATENATE(", zoneIds={",Q352),"")&amp;IF(U352&lt;&gt;"",CONCATENATE(",",U352),"")&amp;IF(W352&lt;&gt;"",CONCATENATE(",",W352),"")&amp;IF(Q352&lt;&gt;"",CONCATENATE("}",""),"")&amp;IF(OR(K352="true",K352="false",K352&lt;&gt;""), CONCATENATE(", veteran=", K352), ""),"")</f>
        <v>, veteran=false</v>
      </c>
      <c r="AA352" s="7" t="str">
        <f>IF(A352&lt;&gt;"",IF(I352="Trial",", isTrial=true",IF(I352="Arena",", isArena=true", IF(I352="Monster",", isMonster=true",""))) &amp; IF(L352="true", CONCATENATE(", multiTrialSet=true"), ""),"")</f>
        <v/>
      </c>
      <c r="AB352" s="7" t="str">
        <f t="shared" si="16"/>
        <v xml:space="preserve"> --Trappings of Invigoration / Stärkungsprunk</v>
      </c>
      <c r="AC352" s="7" t="str">
        <f t="shared" si="17"/>
        <v/>
      </c>
    </row>
    <row r="353" spans="1:29" x14ac:dyDescent="0.25">
      <c r="A353" s="17">
        <v>305</v>
      </c>
      <c r="B353" t="s">
        <v>2109</v>
      </c>
      <c r="C353" t="s">
        <v>2111</v>
      </c>
      <c r="D353" t="s">
        <v>2110</v>
      </c>
      <c r="I353" t="str">
        <f t="array" ref="I353">IF(VALUE(P353)&gt;0,"Crafted",IF(OR(EXACT(A353,'LibSets constants'!$G$2:$G$99)),"Monster",IF(OR(EXACT(A353,'LibSets constants'!$I$2:$I$99)),"Trial",IF(OR(EXACT(A353,'LibSets constants'!$K$2:$K$99)),"Arena",IF(OR(EXACT(A353,'LibSets constants'!$M$2:$M$99)),"Overland","")))))</f>
        <v/>
      </c>
      <c r="K353" t="s">
        <v>102</v>
      </c>
      <c r="L353" t="s">
        <v>102</v>
      </c>
      <c r="M353">
        <v>-1</v>
      </c>
      <c r="N353">
        <v>-1</v>
      </c>
      <c r="O353">
        <v>-1</v>
      </c>
      <c r="P353">
        <v>0</v>
      </c>
      <c r="Q353" s="3" t="str">
        <f>IF(R353&lt;&gt;"",VLOOKUP(R353,'ESO zone constants'!$E$3:$J$1002,6,FALSE),"")</f>
        <v/>
      </c>
      <c r="S353" s="3">
        <v>0</v>
      </c>
      <c r="T353" t="str">
        <f>VLOOKUP(S353,'LibSets constants'!$A$2:$B$16,2,FALSE)</f>
        <v>Included in base game</v>
      </c>
      <c r="U353" s="3" t="str">
        <f>IF(V353&lt;&gt;"",VLOOKUP(V353,'ESO zone constants'!$E$3:$J$1002,6,FALSE),"")</f>
        <v/>
      </c>
      <c r="W353" s="3" t="str">
        <f>IF(X353&lt;&gt;"",VLOOKUP(X353,'ESO zone constants'!$E$3:$J$1002,6,FALSE),"")</f>
        <v/>
      </c>
      <c r="Y353" s="7" t="str">
        <f t="shared" si="15"/>
        <v>[305] = {wayshrines={-1,-1,-1,}, dlcId=0</v>
      </c>
      <c r="Z353" s="7" t="str">
        <f>IF(A353&lt;&gt;"",IF(Q353&lt;&gt;"",CONCATENATE(", zoneIds={",Q353),"")&amp;IF(U353&lt;&gt;"",CONCATENATE(",",U353),"")&amp;IF(W353&lt;&gt;"",CONCATENATE(",",W353),"")&amp;IF(Q353&lt;&gt;"",CONCATENATE("}",""),"")&amp;IF(OR(K353="true",K353="false",K353&lt;&gt;""), CONCATENATE(", veteran=", K353), ""),"")</f>
        <v>, veteran=false</v>
      </c>
      <c r="AA353" s="7" t="str">
        <f>IF(A353&lt;&gt;"",IF(I353="Trial",", isTrial=true",IF(I353="Arena",", isArena=true", IF(I353="Monster",", isMonster=true",""))) &amp; IF(L353="true", CONCATENATE(", multiTrialSet=true"), ""),"")</f>
        <v/>
      </c>
      <c r="AB353" s="7" t="str">
        <f t="shared" si="16"/>
        <v xml:space="preserve"> --Treasure Hunter / Schatzjäger</v>
      </c>
      <c r="AC353" s="7" t="str">
        <f t="shared" si="17"/>
        <v/>
      </c>
    </row>
    <row r="354" spans="1:29" x14ac:dyDescent="0.25">
      <c r="A354" s="17">
        <v>118</v>
      </c>
      <c r="B354" t="s">
        <v>1675</v>
      </c>
      <c r="C354" t="s">
        <v>1677</v>
      </c>
      <c r="D354" t="s">
        <v>1676</v>
      </c>
      <c r="I354" t="str">
        <f t="array" ref="I354">IF(VALUE(P354)&gt;0,"Crafted",IF(OR(EXACT(A354,'LibSets constants'!$G$2:$G$99)),"Monster",IF(OR(EXACT(A354,'LibSets constants'!$I$2:$I$99)),"Trial",IF(OR(EXACT(A354,'LibSets constants'!$K$2:$K$99)),"Arena",IF(OR(EXACT(A354,'LibSets constants'!$M$2:$M$99)),"Overland","")))))</f>
        <v/>
      </c>
      <c r="K354" t="s">
        <v>102</v>
      </c>
      <c r="L354" t="s">
        <v>102</v>
      </c>
      <c r="M354">
        <v>-1</v>
      </c>
      <c r="N354">
        <v>-1</v>
      </c>
      <c r="O354">
        <v>-1</v>
      </c>
      <c r="P354">
        <v>0</v>
      </c>
      <c r="Q354" s="3" t="str">
        <f>IF(R354&lt;&gt;"",VLOOKUP(R354,'ESO zone constants'!$E$3:$J$1002,6,FALSE),"")</f>
        <v/>
      </c>
      <c r="S354" s="3">
        <v>0</v>
      </c>
      <c r="T354" t="str">
        <f>VLOOKUP(S354,'LibSets constants'!$A$2:$B$16,2,FALSE)</f>
        <v>Included in base game</v>
      </c>
      <c r="U354" s="3" t="str">
        <f>IF(V354&lt;&gt;"",VLOOKUP(V354,'ESO zone constants'!$E$3:$J$1002,6,FALSE),"")</f>
        <v/>
      </c>
      <c r="W354" s="3" t="str">
        <f>IF(X354&lt;&gt;"",VLOOKUP(X354,'ESO zone constants'!$E$3:$J$1002,6,FALSE),"")</f>
        <v/>
      </c>
      <c r="Y354" s="7" t="str">
        <f t="shared" si="15"/>
        <v>[118] = {wayshrines={-1,-1,-1,}, dlcId=0</v>
      </c>
      <c r="Z354" s="7" t="str">
        <f>IF(A354&lt;&gt;"",IF(Q354&lt;&gt;"",CONCATENATE(", zoneIds={",Q354),"")&amp;IF(U354&lt;&gt;"",CONCATENATE(",",U354),"")&amp;IF(W354&lt;&gt;"",CONCATENATE(",",W354),"")&amp;IF(Q354&lt;&gt;"",CONCATENATE("}",""),"")&amp;IF(OR(K354="true",K354="false",K354&lt;&gt;""), CONCATENATE(", veteran=", K354), ""),"")</f>
        <v>, veteran=false</v>
      </c>
      <c r="AA354" s="7" t="str">
        <f>IF(A354&lt;&gt;"",IF(I354="Trial",", isTrial=true",IF(I354="Arena",", isArena=true", IF(I354="Monster",", isMonster=true",""))) &amp; IF(L354="true", CONCATENATE(", multiTrialSet=true"), ""),"")</f>
        <v/>
      </c>
      <c r="AB354" s="7" t="str">
        <f t="shared" si="16"/>
        <v xml:space="preserve"> --Treasures of the Earthforge / Schätze der Erdenschmiede</v>
      </c>
      <c r="AC354" s="7" t="str">
        <f t="shared" si="17"/>
        <v/>
      </c>
    </row>
    <row r="355" spans="1:29" x14ac:dyDescent="0.25">
      <c r="A355" s="17">
        <v>276</v>
      </c>
      <c r="B355" t="s">
        <v>2030</v>
      </c>
      <c r="C355" t="s">
        <v>29</v>
      </c>
      <c r="D355" t="s">
        <v>2031</v>
      </c>
      <c r="I355" t="str">
        <f t="array" ref="I355">IF(VALUE(P355)&gt;0,"Crafted",IF(OR(EXACT(A355,'LibSets constants'!$G$2:$G$99)),"Monster",IF(OR(EXACT(A355,'LibSets constants'!$I$2:$I$99)),"Trial",IF(OR(EXACT(A355,'LibSets constants'!$K$2:$K$99)),"Arena",IF(OR(EXACT(A355,'LibSets constants'!$M$2:$M$99)),"Overland","")))))</f>
        <v>Monster</v>
      </c>
      <c r="J355">
        <v>1</v>
      </c>
      <c r="K355" t="s">
        <v>2475</v>
      </c>
      <c r="L355" t="s">
        <v>102</v>
      </c>
      <c r="M355">
        <v>-1</v>
      </c>
      <c r="N355">
        <v>-1</v>
      </c>
      <c r="O355">
        <v>-1</v>
      </c>
      <c r="P355">
        <v>0</v>
      </c>
      <c r="Q355" s="3" t="str">
        <f>IF(R355&lt;&gt;"",VLOOKUP(R355,'ESO zone constants'!$E$3:$J$1002,6,FALSE),"")</f>
        <v/>
      </c>
      <c r="S355" s="3">
        <v>0</v>
      </c>
      <c r="T355" t="str">
        <f>VLOOKUP(S355,'LibSets constants'!$A$2:$B$16,2,FALSE)</f>
        <v>Included in base game</v>
      </c>
      <c r="U355" s="3" t="str">
        <f>IF(V355&lt;&gt;"",VLOOKUP(V355,'ESO zone constants'!$E$3:$J$1002,6,FALSE),"")</f>
        <v/>
      </c>
      <c r="W355" s="3" t="str">
        <f>IF(X355&lt;&gt;"",VLOOKUP(X355,'ESO zone constants'!$E$3:$J$1002,6,FALSE),"")</f>
        <v/>
      </c>
      <c r="Y355" s="7" t="str">
        <f t="shared" si="15"/>
        <v>[276] = {wayshrines={-1,-1,-1,}, dlcId=0</v>
      </c>
      <c r="Z355" s="7" t="str">
        <f>IF(A355&lt;&gt;"",IF(Q355&lt;&gt;"",CONCATENATE(", zoneIds={",Q355),"")&amp;IF(U355&lt;&gt;"",CONCATENATE(",",U355),"")&amp;IF(W355&lt;&gt;"",CONCATENATE(",",W355),"")&amp;IF(Q355&lt;&gt;"",CONCATENATE("}",""),"")&amp;IF(OR(K355="true",K355="false",K355&lt;&gt;""), CONCATENATE(", veteran=", K355), ""),"")</f>
        <v>, veteran={EQUIP_TYPE_HEAD=true, EQUIP_TYPE_SHOULDERS=false}</v>
      </c>
      <c r="AA355" s="7" t="str">
        <f>IF(A355&lt;&gt;"",IF(I355="Trial",", isTrial=true",IF(I355="Arena",", isArena=true", IF(I355="Monster",", isMonster=true",""))) &amp; IF(L355="true", CONCATENATE(", multiTrialSet=true"), ""),"")</f>
        <v>, isMonster=true</v>
      </c>
      <c r="AB355" s="7" t="str">
        <f t="shared" si="16"/>
        <v xml:space="preserve"> --Tremorscale / Bebenschuppe</v>
      </c>
      <c r="AC355" s="7" t="str">
        <f t="shared" si="17"/>
        <v/>
      </c>
    </row>
    <row r="356" spans="1:29" x14ac:dyDescent="0.25">
      <c r="A356" s="6">
        <v>208</v>
      </c>
      <c r="B356" t="s">
        <v>1887</v>
      </c>
      <c r="C356" t="s">
        <v>1889</v>
      </c>
      <c r="D356" t="s">
        <v>1888</v>
      </c>
      <c r="I356" t="str">
        <f t="array" ref="I356">IF(VALUE(P356)&gt;0,"Crafted",IF(OR(EXACT(A356,'LibSets constants'!$G$2:$G$99)),"Monster",IF(OR(EXACT(A356,'LibSets constants'!$I$2:$I$99)),"Trial",IF(OR(EXACT(A356,'LibSets constants'!$K$2:$K$99)),"Arena",IF(OR(EXACT(A356,'LibSets constants'!$M$2:$M$99)),"Overland","")))))</f>
        <v>Crafted</v>
      </c>
      <c r="K356" t="s">
        <v>102</v>
      </c>
      <c r="L356" t="s">
        <v>102</v>
      </c>
      <c r="M356">
        <v>237</v>
      </c>
      <c r="N356">
        <v>237</v>
      </c>
      <c r="O356">
        <v>237</v>
      </c>
      <c r="P356">
        <v>3</v>
      </c>
      <c r="Q356" s="3" t="str">
        <f>IF(R356&lt;&gt;"",VLOOKUP(R356,'ESO zone constants'!$E$3:$J$1002,6,FALSE),"")</f>
        <v/>
      </c>
      <c r="S356" s="3">
        <v>2</v>
      </c>
      <c r="T356" t="str">
        <f>VLOOKUP(S356,'LibSets constants'!$A$2:$B$16,2,FALSE)</f>
        <v>Orsinium</v>
      </c>
      <c r="U356" s="3" t="str">
        <f>IF(V356&lt;&gt;"",VLOOKUP(V356,'ESO zone constants'!$E$3:$J$1002,6,FALSE),"")</f>
        <v/>
      </c>
      <c r="W356" s="3" t="str">
        <f>IF(X356&lt;&gt;"",VLOOKUP(X356,'ESO zone constants'!$E$3:$J$1002,6,FALSE),"")</f>
        <v/>
      </c>
      <c r="Y356" s="7" t="str">
        <f t="shared" si="15"/>
        <v>[208] = {wayshrines={237,237,237,}, traitsNeeded=3, dlcId=2</v>
      </c>
      <c r="Z356" s="7" t="str">
        <f>IF(A356&lt;&gt;"",IF(Q356&lt;&gt;"",CONCATENATE(", zoneIds={",Q356),"")&amp;IF(U356&lt;&gt;"",CONCATENATE(",",U356),"")&amp;IF(W356&lt;&gt;"",CONCATENATE(",",W356),"")&amp;IF(Q356&lt;&gt;"",CONCATENATE("}",""),"")&amp;IF(OR(K356="true",K356="false",K356&lt;&gt;""), CONCATENATE(", veteran=", K356), ""),"")</f>
        <v>, veteran=false</v>
      </c>
      <c r="AA356" s="7" t="str">
        <f>IF(A356&lt;&gt;"",IF(I356="Trial",", isTrial=true",IF(I356="Arena",", isArena=true", IF(I356="Monster",", isMonster=true",""))) &amp; IF(L356="true", CONCATENATE(", multiTrialSet=true"), ""),"")</f>
        <v/>
      </c>
      <c r="AB356" s="7" t="str">
        <f t="shared" si="16"/>
        <v xml:space="preserve"> --Trial by Fire / Feuertaufe</v>
      </c>
      <c r="AC356" s="7" t="str">
        <f t="shared" si="17"/>
        <v>[208] = true,        --Trial by Fire / Feuertaufe</v>
      </c>
    </row>
    <row r="357" spans="1:29" x14ac:dyDescent="0.25">
      <c r="A357" s="17">
        <v>218</v>
      </c>
      <c r="B357" t="s">
        <v>1912</v>
      </c>
      <c r="C357" t="s">
        <v>1914</v>
      </c>
      <c r="D357" t="s">
        <v>1913</v>
      </c>
      <c r="I357" t="str">
        <f t="array" ref="I357">IF(VALUE(P357)&gt;0,"Crafted",IF(OR(EXACT(A357,'LibSets constants'!$G$2:$G$99)),"Monster",IF(OR(EXACT(A357,'LibSets constants'!$I$2:$I$99)),"Trial",IF(OR(EXACT(A357,'LibSets constants'!$K$2:$K$99)),"Arena",IF(OR(EXACT(A357,'LibSets constants'!$M$2:$M$99)),"Overland","")))))</f>
        <v>Overland</v>
      </c>
      <c r="K357" t="s">
        <v>102</v>
      </c>
      <c r="L357" t="s">
        <v>102</v>
      </c>
      <c r="M357">
        <v>-1</v>
      </c>
      <c r="N357">
        <v>-1</v>
      </c>
      <c r="O357">
        <v>-1</v>
      </c>
      <c r="P357">
        <v>0</v>
      </c>
      <c r="Q357" s="3" t="str">
        <f>IF(R357&lt;&gt;"",VLOOKUP(R357,'ESO zone constants'!$E$3:$J$1002,6,FALSE),"")</f>
        <v/>
      </c>
      <c r="S357" s="3">
        <v>0</v>
      </c>
      <c r="T357" t="str">
        <f>VLOOKUP(S357,'LibSets constants'!$A$2:$B$16,2,FALSE)</f>
        <v>Included in base game</v>
      </c>
      <c r="U357" s="3" t="str">
        <f>IF(V357&lt;&gt;"",VLOOKUP(V357,'ESO zone constants'!$E$3:$J$1002,6,FALSE),"")</f>
        <v/>
      </c>
      <c r="W357" s="3" t="str">
        <f>IF(X357&lt;&gt;"",VLOOKUP(X357,'ESO zone constants'!$E$3:$J$1002,6,FALSE),"")</f>
        <v/>
      </c>
      <c r="Y357" s="7" t="str">
        <f t="shared" si="15"/>
        <v>[218] = {wayshrines={-1,-1,-1,}, dlcId=0</v>
      </c>
      <c r="Z357" s="7" t="str">
        <f>IF(A357&lt;&gt;"",IF(Q357&lt;&gt;"",CONCATENATE(", zoneIds={",Q357),"")&amp;IF(U357&lt;&gt;"",CONCATENATE(",",U357),"")&amp;IF(W357&lt;&gt;"",CONCATENATE(",",W357),"")&amp;IF(Q357&lt;&gt;"",CONCATENATE("}",""),"")&amp;IF(OR(K357="true",K357="false",K357&lt;&gt;""), CONCATENATE(", veteran=", K357), ""),"")</f>
        <v>, veteran=false</v>
      </c>
      <c r="AA357" s="7" t="str">
        <f>IF(A357&lt;&gt;"",IF(I357="Trial",", isTrial=true",IF(I357="Arena",", isArena=true", IF(I357="Monster",", isMonster=true",""))) &amp; IF(L357="true", CONCATENATE(", multiTrialSet=true"), ""),"")</f>
        <v/>
      </c>
      <c r="AB357" s="7" t="str">
        <f t="shared" si="16"/>
        <v xml:space="preserve"> --Trinimac's Valor / Trinimacs Heldenmut</v>
      </c>
      <c r="AC357" s="7" t="str">
        <f t="shared" si="17"/>
        <v/>
      </c>
    </row>
    <row r="358" spans="1:29" x14ac:dyDescent="0.25">
      <c r="A358" s="6">
        <v>161</v>
      </c>
      <c r="B358" t="s">
        <v>1786</v>
      </c>
      <c r="C358" t="s">
        <v>1788</v>
      </c>
      <c r="D358" t="s">
        <v>1787</v>
      </c>
      <c r="I358" t="str">
        <f t="array" ref="I358">IF(VALUE(P358)&gt;0,"Crafted",IF(OR(EXACT(A358,'LibSets constants'!$G$2:$G$99)),"Monster",IF(OR(EXACT(A358,'LibSets constants'!$I$2:$I$99)),"Trial",IF(OR(EXACT(A358,'LibSets constants'!$K$2:$K$99)),"Arena",IF(OR(EXACT(A358,'LibSets constants'!$M$2:$M$99)),"Overland","")))))</f>
        <v>Crafted</v>
      </c>
      <c r="K358" t="s">
        <v>102</v>
      </c>
      <c r="L358" t="s">
        <v>102</v>
      </c>
      <c r="M358">
        <v>234</v>
      </c>
      <c r="N358">
        <v>234</v>
      </c>
      <c r="O358">
        <v>234</v>
      </c>
      <c r="P358">
        <v>9</v>
      </c>
      <c r="Q358" s="3" t="str">
        <f>IF(R358&lt;&gt;"",VLOOKUP(R358,'ESO zone constants'!$E$3:$J$1002,6,FALSE),"")</f>
        <v/>
      </c>
      <c r="S358" s="3">
        <v>0</v>
      </c>
      <c r="T358" t="str">
        <f>VLOOKUP(S358,'LibSets constants'!$A$2:$B$16,2,FALSE)</f>
        <v>Included in base game</v>
      </c>
      <c r="U358" s="3" t="str">
        <f>IF(V358&lt;&gt;"",VLOOKUP(V358,'ESO zone constants'!$E$3:$J$1002,6,FALSE),"")</f>
        <v/>
      </c>
      <c r="W358" s="3" t="str">
        <f>IF(X358&lt;&gt;"",VLOOKUP(X358,'ESO zone constants'!$E$3:$J$1002,6,FALSE),"")</f>
        <v/>
      </c>
      <c r="Y358" s="7" t="str">
        <f t="shared" si="15"/>
        <v>[161] = {wayshrines={234,234,234,}, traitsNeeded=9, dlcId=0</v>
      </c>
      <c r="Z358" s="7" t="str">
        <f>IF(A358&lt;&gt;"",IF(Q358&lt;&gt;"",CONCATENATE(", zoneIds={",Q358),"")&amp;IF(U358&lt;&gt;"",CONCATENATE(",",U358),"")&amp;IF(W358&lt;&gt;"",CONCATENATE(",",W358),"")&amp;IF(Q358&lt;&gt;"",CONCATENATE("}",""),"")&amp;IF(OR(K358="true",K358="false",K358&lt;&gt;""), CONCATENATE(", veteran=", K358), ""),"")</f>
        <v>, veteran=false</v>
      </c>
      <c r="AA358" s="7" t="str">
        <f>IF(A358&lt;&gt;"",IF(I358="Trial",", isTrial=true",IF(I358="Arena",", isArena=true", IF(I358="Monster",", isMonster=true",""))) &amp; IF(L358="true", CONCATENATE(", multiTrialSet=true"), ""),"")</f>
        <v/>
      </c>
      <c r="AB358" s="7" t="str">
        <f t="shared" si="16"/>
        <v xml:space="preserve"> --Twice-Born Star / Doppelstern</v>
      </c>
      <c r="AC358" s="7" t="str">
        <f t="shared" si="17"/>
        <v>[161] = true,        --Twice-Born Star / Doppelstern</v>
      </c>
    </row>
    <row r="359" spans="1:29" x14ac:dyDescent="0.25">
      <c r="A359" s="17">
        <v>144</v>
      </c>
      <c r="B359" t="s">
        <v>1753</v>
      </c>
      <c r="C359" t="s">
        <v>1755</v>
      </c>
      <c r="D359" t="s">
        <v>1754</v>
      </c>
      <c r="I359" t="str">
        <f t="array" ref="I359">IF(VALUE(P359)&gt;0,"Crafted",IF(OR(EXACT(A359,'LibSets constants'!$G$2:$G$99)),"Monster",IF(OR(EXACT(A359,'LibSets constants'!$I$2:$I$99)),"Trial",IF(OR(EXACT(A359,'LibSets constants'!$K$2:$K$99)),"Arena",IF(OR(EXACT(A359,'LibSets constants'!$M$2:$M$99)),"Overland","")))))</f>
        <v/>
      </c>
      <c r="K359" t="s">
        <v>102</v>
      </c>
      <c r="L359" t="s">
        <v>102</v>
      </c>
      <c r="M359">
        <v>-1</v>
      </c>
      <c r="N359">
        <v>-1</v>
      </c>
      <c r="O359">
        <v>-1</v>
      </c>
      <c r="P359">
        <v>0</v>
      </c>
      <c r="Q359" s="3" t="str">
        <f>IF(R359&lt;&gt;"",VLOOKUP(R359,'ESO zone constants'!$E$3:$J$1002,6,FALSE),"")</f>
        <v/>
      </c>
      <c r="S359" s="3">
        <v>0</v>
      </c>
      <c r="T359" t="str">
        <f>VLOOKUP(S359,'LibSets constants'!$A$2:$B$16,2,FALSE)</f>
        <v>Included in base game</v>
      </c>
      <c r="U359" s="3" t="str">
        <f>IF(V359&lt;&gt;"",VLOOKUP(V359,'ESO zone constants'!$E$3:$J$1002,6,FALSE),"")</f>
        <v/>
      </c>
      <c r="W359" s="3" t="str">
        <f>IF(X359&lt;&gt;"",VLOOKUP(X359,'ESO zone constants'!$E$3:$J$1002,6,FALSE),"")</f>
        <v/>
      </c>
      <c r="Y359" s="7" t="str">
        <f t="shared" si="15"/>
        <v>[144] = {wayshrines={-1,-1,-1,}, dlcId=0</v>
      </c>
      <c r="Z359" s="7" t="str">
        <f>IF(A359&lt;&gt;"",IF(Q359&lt;&gt;"",CONCATENATE(", zoneIds={",Q359),"")&amp;IF(U359&lt;&gt;"",CONCATENATE(",",U359),"")&amp;IF(W359&lt;&gt;"",CONCATENATE(",",W359),"")&amp;IF(Q359&lt;&gt;"",CONCATENATE("}",""),"")&amp;IF(OR(K359="true",K359="false",K359&lt;&gt;""), CONCATENATE(", veteran=", K359), ""),"")</f>
        <v>, veteran=false</v>
      </c>
      <c r="AA359" s="7" t="str">
        <f>IF(A359&lt;&gt;"",IF(I359="Trial",", isTrial=true",IF(I359="Arena",", isArena=true", IF(I359="Monster",", isMonster=true",""))) &amp; IF(L359="true", CONCATENATE(", multiTrialSet=true"), ""),"")</f>
        <v/>
      </c>
      <c r="AB359" s="7" t="str">
        <f t="shared" si="16"/>
        <v xml:space="preserve"> --Twice-Fanged Serpent / Doppelzüngige Schlange</v>
      </c>
      <c r="AC359" s="7" t="str">
        <f t="shared" si="17"/>
        <v/>
      </c>
    </row>
    <row r="360" spans="1:29" x14ac:dyDescent="0.25">
      <c r="A360" s="17">
        <v>229</v>
      </c>
      <c r="B360" t="s">
        <v>1931</v>
      </c>
      <c r="C360" t="s">
        <v>1933</v>
      </c>
      <c r="D360" t="s">
        <v>1932</v>
      </c>
      <c r="I360" t="str">
        <f t="array" ref="I360">IF(VALUE(P360)&gt;0,"Crafted",IF(OR(EXACT(A360,'LibSets constants'!$G$2:$G$99)),"Monster",IF(OR(EXACT(A360,'LibSets constants'!$I$2:$I$99)),"Trial",IF(OR(EXACT(A360,'LibSets constants'!$K$2:$K$99)),"Arena",IF(OR(EXACT(A360,'LibSets constants'!$M$2:$M$99)),"Overland","")))))</f>
        <v/>
      </c>
      <c r="K360" t="s">
        <v>102</v>
      </c>
      <c r="L360" t="s">
        <v>102</v>
      </c>
      <c r="M360">
        <v>-1</v>
      </c>
      <c r="N360">
        <v>-1</v>
      </c>
      <c r="O360">
        <v>-1</v>
      </c>
      <c r="P360">
        <v>0</v>
      </c>
      <c r="Q360" s="3" t="str">
        <f>IF(R360&lt;&gt;"",VLOOKUP(R360,'ESO zone constants'!$E$3:$J$1002,6,FALSE),"")</f>
        <v/>
      </c>
      <c r="S360" s="3">
        <v>0</v>
      </c>
      <c r="T360" t="str">
        <f>VLOOKUP(S360,'LibSets constants'!$A$2:$B$16,2,FALSE)</f>
        <v>Included in base game</v>
      </c>
      <c r="U360" s="3" t="str">
        <f>IF(V360&lt;&gt;"",VLOOKUP(V360,'ESO zone constants'!$E$3:$J$1002,6,FALSE),"")</f>
        <v/>
      </c>
      <c r="W360" s="3" t="str">
        <f>IF(X360&lt;&gt;"",VLOOKUP(X360,'ESO zone constants'!$E$3:$J$1002,6,FALSE),"")</f>
        <v/>
      </c>
      <c r="Y360" s="7" t="str">
        <f t="shared" si="15"/>
        <v>[229] = {wayshrines={-1,-1,-1,}, dlcId=0</v>
      </c>
      <c r="Z360" s="7" t="str">
        <f>IF(A360&lt;&gt;"",IF(Q360&lt;&gt;"",CONCATENATE(", zoneIds={",Q360),"")&amp;IF(U360&lt;&gt;"",CONCATENATE(",",U360),"")&amp;IF(W360&lt;&gt;"",CONCATENATE(",",W360),"")&amp;IF(Q360&lt;&gt;"",CONCATENATE("}",""),"")&amp;IF(OR(K360="true",K360="false",K360&lt;&gt;""), CONCATENATE(", veteran=", K360), ""),"")</f>
        <v>, veteran=false</v>
      </c>
      <c r="AA360" s="7" t="str">
        <f>IF(A360&lt;&gt;"",IF(I360="Trial",", isTrial=true",IF(I360="Arena",", isArena=true", IF(I360="Monster",", isMonster=true",""))) &amp; IF(L360="true", CONCATENATE(", multiTrialSet=true"), ""),"")</f>
        <v/>
      </c>
      <c r="AB360" s="7" t="str">
        <f t="shared" si="16"/>
        <v xml:space="preserve"> --Twilight Remedy / Zwielichtgenesung</v>
      </c>
      <c r="AC360" s="7" t="str">
        <f t="shared" si="17"/>
        <v/>
      </c>
    </row>
    <row r="361" spans="1:29" x14ac:dyDescent="0.25">
      <c r="A361" s="6">
        <v>38</v>
      </c>
      <c r="B361" t="s">
        <v>88</v>
      </c>
      <c r="C361" t="s">
        <v>1451</v>
      </c>
      <c r="D361" t="s">
        <v>1450</v>
      </c>
      <c r="I361" t="str">
        <f t="array" ref="I361">IF(VALUE(P361)&gt;0,"Crafted",IF(OR(EXACT(A361,'LibSets constants'!$G$2:$G$99)),"Monster",IF(OR(EXACT(A361,'LibSets constants'!$I$2:$I$99)),"Trial",IF(OR(EXACT(A361,'LibSets constants'!$K$2:$K$99)),"Arena",IF(OR(EXACT(A361,'LibSets constants'!$M$2:$M$99)),"Overland","")))))</f>
        <v>Crafted</v>
      </c>
      <c r="K361" t="s">
        <v>102</v>
      </c>
      <c r="L361" t="s">
        <v>102</v>
      </c>
      <c r="M361">
        <v>15</v>
      </c>
      <c r="N361">
        <v>169</v>
      </c>
      <c r="O361">
        <v>205</v>
      </c>
      <c r="P361">
        <v>3</v>
      </c>
      <c r="Q361" s="3" t="str">
        <f>IF(R361&lt;&gt;"",VLOOKUP(R361,'ESO zone constants'!$E$3:$J$1002,6,FALSE),"")</f>
        <v/>
      </c>
      <c r="S361" s="3">
        <v>0</v>
      </c>
      <c r="T361" t="str">
        <f>VLOOKUP(S361,'LibSets constants'!$A$2:$B$16,2,FALSE)</f>
        <v>Included in base game</v>
      </c>
      <c r="U361" s="3" t="str">
        <f>IF(V361&lt;&gt;"",VLOOKUP(V361,'ESO zone constants'!$E$3:$J$1002,6,FALSE),"")</f>
        <v/>
      </c>
      <c r="W361" s="3" t="str">
        <f>IF(X361&lt;&gt;"",VLOOKUP(X361,'ESO zone constants'!$E$3:$J$1002,6,FALSE),"")</f>
        <v/>
      </c>
      <c r="Y361" s="7" t="str">
        <f t="shared" si="15"/>
        <v>[38] = {wayshrines={15,169,205,}, traitsNeeded=3, dlcId=0</v>
      </c>
      <c r="Z361" s="7" t="str">
        <f>IF(A361&lt;&gt;"",IF(Q361&lt;&gt;"",CONCATENATE(", zoneIds={",Q361),"")&amp;IF(U361&lt;&gt;"",CONCATENATE(",",U361),"")&amp;IF(W361&lt;&gt;"",CONCATENATE(",",W361),"")&amp;IF(Q361&lt;&gt;"",CONCATENATE("}",""),"")&amp;IF(OR(K361="true",K361="false",K361&lt;&gt;""), CONCATENATE(", veteran=", K361), ""),"")</f>
        <v>, veteran=false</v>
      </c>
      <c r="AA361" s="7" t="str">
        <f>IF(A361&lt;&gt;"",IF(I361="Trial",", isTrial=true",IF(I361="Arena",", isArena=true", IF(I361="Monster",", isMonster=true",""))) &amp; IF(L361="true", CONCATENATE(", multiTrialSet=true"), ""),"")</f>
        <v/>
      </c>
      <c r="AB361" s="7" t="str">
        <f t="shared" si="16"/>
        <v xml:space="preserve"> --Twilight's Embrace / Zwielichtkuss </v>
      </c>
      <c r="AC361" s="7" t="str">
        <f t="shared" si="17"/>
        <v xml:space="preserve">[38] = true,        --Twilight's Embrace / Zwielichtkuss </v>
      </c>
    </row>
    <row r="362" spans="1:29" x14ac:dyDescent="0.25">
      <c r="A362" s="17">
        <v>105</v>
      </c>
      <c r="B362" t="s">
        <v>1639</v>
      </c>
      <c r="C362" t="s">
        <v>1641</v>
      </c>
      <c r="D362" t="s">
        <v>1640</v>
      </c>
      <c r="I362" t="str">
        <f t="array" ref="I362">IF(VALUE(P362)&gt;0,"Crafted",IF(OR(EXACT(A362,'LibSets constants'!$G$2:$G$99)),"Monster",IF(OR(EXACT(A362,'LibSets constants'!$I$2:$I$99)),"Trial",IF(OR(EXACT(A362,'LibSets constants'!$K$2:$K$99)),"Arena",IF(OR(EXACT(A362,'LibSets constants'!$M$2:$M$99)),"Overland","")))))</f>
        <v>Overland</v>
      </c>
      <c r="K362" t="s">
        <v>102</v>
      </c>
      <c r="L362" t="s">
        <v>102</v>
      </c>
      <c r="M362">
        <v>-1</v>
      </c>
      <c r="N362">
        <v>-1</v>
      </c>
      <c r="O362">
        <v>-1</v>
      </c>
      <c r="P362">
        <v>0</v>
      </c>
      <c r="Q362" s="3" t="str">
        <f>IF(R362&lt;&gt;"",VLOOKUP(R362,'ESO zone constants'!$E$3:$J$1002,6,FALSE),"")</f>
        <v/>
      </c>
      <c r="S362" s="3">
        <v>0</v>
      </c>
      <c r="T362" t="str">
        <f>VLOOKUP(S362,'LibSets constants'!$A$2:$B$16,2,FALSE)</f>
        <v>Included in base game</v>
      </c>
      <c r="U362" s="3" t="str">
        <f>IF(V362&lt;&gt;"",VLOOKUP(V362,'ESO zone constants'!$E$3:$J$1002,6,FALSE),"")</f>
        <v/>
      </c>
      <c r="W362" s="3" t="str">
        <f>IF(X362&lt;&gt;"",VLOOKUP(X362,'ESO zone constants'!$E$3:$J$1002,6,FALSE),"")</f>
        <v/>
      </c>
      <c r="Y362" s="7" t="str">
        <f t="shared" si="15"/>
        <v>[105] = {wayshrines={-1,-1,-1,}, dlcId=0</v>
      </c>
      <c r="Z362" s="7" t="str">
        <f>IF(A362&lt;&gt;"",IF(Q362&lt;&gt;"",CONCATENATE(", zoneIds={",Q362),"")&amp;IF(U362&lt;&gt;"",CONCATENATE(",",U362),"")&amp;IF(W362&lt;&gt;"",CONCATENATE(",",W362),"")&amp;IF(Q362&lt;&gt;"",CONCATENATE("}",""),"")&amp;IF(OR(K362="true",K362="false",K362&lt;&gt;""), CONCATENATE(", veteran=", K362), ""),"")</f>
        <v>, veteran=false</v>
      </c>
      <c r="AA362" s="7" t="str">
        <f>IF(A362&lt;&gt;"",IF(I362="Trial",", isTrial=true",IF(I362="Arena",", isArena=true", IF(I362="Monster",", isMonster=true",""))) &amp; IF(L362="true", CONCATENATE(", multiTrialSet=true"), ""),"")</f>
        <v/>
      </c>
      <c r="AB362" s="7" t="str">
        <f t="shared" si="16"/>
        <v xml:space="preserve"> --Twin Sisters / Zwillingsschwestern</v>
      </c>
      <c r="AC362" s="7" t="str">
        <f t="shared" si="17"/>
        <v/>
      </c>
    </row>
    <row r="363" spans="1:29" x14ac:dyDescent="0.25">
      <c r="A363" s="17">
        <v>430</v>
      </c>
      <c r="B363" t="s">
        <v>2440</v>
      </c>
      <c r="C363" t="s">
        <v>2442</v>
      </c>
      <c r="D363" t="s">
        <v>2441</v>
      </c>
      <c r="I363" t="str">
        <f t="array" ref="I363">IF(VALUE(P363)&gt;0,"Crafted",IF(OR(EXACT(A363,'LibSets constants'!$G$2:$G$99)),"Monster",IF(OR(EXACT(A363,'LibSets constants'!$I$2:$I$99)),"Trial",IF(OR(EXACT(A363,'LibSets constants'!$K$2:$K$99)),"Arena",IF(OR(EXACT(A363,'LibSets constants'!$M$2:$M$99)),"Overland","")))))</f>
        <v/>
      </c>
      <c r="K363" t="s">
        <v>102</v>
      </c>
      <c r="L363" t="s">
        <v>102</v>
      </c>
      <c r="M363">
        <v>-1</v>
      </c>
      <c r="N363">
        <v>-1</v>
      </c>
      <c r="O363">
        <v>-1</v>
      </c>
      <c r="P363">
        <v>0</v>
      </c>
      <c r="Q363" s="3" t="str">
        <f>IF(R363&lt;&gt;"",VLOOKUP(R363,'ESO zone constants'!$E$3:$J$1002,6,FALSE),"")</f>
        <v/>
      </c>
      <c r="S363" s="3">
        <v>0</v>
      </c>
      <c r="T363" t="str">
        <f>VLOOKUP(S363,'LibSets constants'!$A$2:$B$16,2,FALSE)</f>
        <v>Included in base game</v>
      </c>
      <c r="U363" s="3" t="str">
        <f>IF(V363&lt;&gt;"",VLOOKUP(V363,'ESO zone constants'!$E$3:$J$1002,6,FALSE),"")</f>
        <v/>
      </c>
      <c r="W363" s="3" t="str">
        <f>IF(X363&lt;&gt;"",VLOOKUP(X363,'ESO zone constants'!$E$3:$J$1002,6,FALSE),"")</f>
        <v/>
      </c>
      <c r="Y363" s="7" t="str">
        <f t="shared" si="15"/>
        <v>[430] = {wayshrines={-1,-1,-1,}, dlcId=0</v>
      </c>
      <c r="Z363" s="7" t="str">
        <f>IF(A363&lt;&gt;"",IF(Q363&lt;&gt;"",CONCATENATE(", zoneIds={",Q363),"")&amp;IF(U363&lt;&gt;"",CONCATENATE(",",U363),"")&amp;IF(W363&lt;&gt;"",CONCATENATE(",",W363),"")&amp;IF(Q363&lt;&gt;"",CONCATENATE("}",""),"")&amp;IF(OR(K363="true",K363="false",K363&lt;&gt;""), CONCATENATE(", veteran=", K363), ""),"")</f>
        <v>, veteran=false</v>
      </c>
      <c r="AA363" s="7" t="str">
        <f>IF(A363&lt;&gt;"",IF(I363="Trial",", isTrial=true",IF(I363="Arena",", isArena=true", IF(I363="Monster",", isMonster=true",""))) &amp; IF(L363="true", CONCATENATE(", multiTrialSet=true"), ""),"")</f>
        <v/>
      </c>
      <c r="AB363" s="7" t="str">
        <f t="shared" si="16"/>
        <v xml:space="preserve"> --Tzogvin's Warband / Tzogvins Kriegstrupp</v>
      </c>
      <c r="AC363" s="7" t="str">
        <f t="shared" si="17"/>
        <v/>
      </c>
    </row>
    <row r="364" spans="1:29" x14ac:dyDescent="0.25">
      <c r="A364" s="17">
        <v>345</v>
      </c>
      <c r="B364" t="s">
        <v>2216</v>
      </c>
      <c r="C364" t="s">
        <v>2218</v>
      </c>
      <c r="D364" t="s">
        <v>2217</v>
      </c>
      <c r="I364" t="str">
        <f t="array" ref="I364">IF(VALUE(P364)&gt;0,"Crafted",IF(OR(EXACT(A364,'LibSets constants'!$G$2:$G$99)),"Monster",IF(OR(EXACT(A364,'LibSets constants'!$I$2:$I$99)),"Trial",IF(OR(EXACT(A364,'LibSets constants'!$K$2:$K$99)),"Arena",IF(OR(EXACT(A364,'LibSets constants'!$M$2:$M$99)),"Overland","")))))</f>
        <v/>
      </c>
      <c r="K364" t="s">
        <v>102</v>
      </c>
      <c r="L364" t="s">
        <v>102</v>
      </c>
      <c r="M364">
        <v>-1</v>
      </c>
      <c r="N364">
        <v>-1</v>
      </c>
      <c r="O364">
        <v>-1</v>
      </c>
      <c r="P364">
        <v>0</v>
      </c>
      <c r="Q364" s="3" t="str">
        <f>IF(R364&lt;&gt;"",VLOOKUP(R364,'ESO zone constants'!$E$3:$J$1002,6,FALSE),"")</f>
        <v/>
      </c>
      <c r="S364" s="3">
        <v>0</v>
      </c>
      <c r="T364" t="str">
        <f>VLOOKUP(S364,'LibSets constants'!$A$2:$B$16,2,FALSE)</f>
        <v>Included in base game</v>
      </c>
      <c r="U364" s="3" t="str">
        <f>IF(V364&lt;&gt;"",VLOOKUP(V364,'ESO zone constants'!$E$3:$J$1002,6,FALSE),"")</f>
        <v/>
      </c>
      <c r="W364" s="3" t="str">
        <f>IF(X364&lt;&gt;"",VLOOKUP(X364,'ESO zone constants'!$E$3:$J$1002,6,FALSE),"")</f>
        <v/>
      </c>
      <c r="Y364" s="7" t="str">
        <f t="shared" si="15"/>
        <v>[345] = {wayshrines={-1,-1,-1,}, dlcId=0</v>
      </c>
      <c r="Z364" s="7" t="str">
        <f>IF(A364&lt;&gt;"",IF(Q364&lt;&gt;"",CONCATENATE(", zoneIds={",Q364),"")&amp;IF(U364&lt;&gt;"",CONCATENATE(",",U364),"")&amp;IF(W364&lt;&gt;"",CONCATENATE(",",W364),"")&amp;IF(Q364&lt;&gt;"",CONCATENATE("}",""),"")&amp;IF(OR(K364="true",K364="false",K364&lt;&gt;""), CONCATENATE(", veteran=", K364), ""),"")</f>
        <v>, veteran=false</v>
      </c>
      <c r="AA364" s="7" t="str">
        <f>IF(A364&lt;&gt;"",IF(I364="Trial",", isTrial=true",IF(I364="Arena",", isArena=true", IF(I364="Monster",", isMonster=true",""))) &amp; IF(L364="true", CONCATENATE(", multiTrialSet=true"), ""),"")</f>
        <v/>
      </c>
      <c r="AB364" s="7" t="str">
        <f t="shared" si="16"/>
        <v xml:space="preserve"> --Ulfnor's Favor / Ulfnors Gunst</v>
      </c>
      <c r="AC364" s="7" t="str">
        <f t="shared" si="17"/>
        <v/>
      </c>
    </row>
    <row r="365" spans="1:29" x14ac:dyDescent="0.25">
      <c r="A365" s="17">
        <v>155</v>
      </c>
      <c r="B365" t="s">
        <v>1768</v>
      </c>
      <c r="C365" t="s">
        <v>1770</v>
      </c>
      <c r="D365" t="s">
        <v>1769</v>
      </c>
      <c r="I365" t="str">
        <f t="array" ref="I365">IF(VALUE(P365)&gt;0,"Crafted",IF(OR(EXACT(A365,'LibSets constants'!$G$2:$G$99)),"Monster",IF(OR(EXACT(A365,'LibSets constants'!$I$2:$I$99)),"Trial",IF(OR(EXACT(A365,'LibSets constants'!$K$2:$K$99)),"Arena",IF(OR(EXACT(A365,'LibSets constants'!$M$2:$M$99)),"Overland","")))))</f>
        <v/>
      </c>
      <c r="K365" t="s">
        <v>102</v>
      </c>
      <c r="L365" t="s">
        <v>102</v>
      </c>
      <c r="M365">
        <v>-1</v>
      </c>
      <c r="N365">
        <v>-1</v>
      </c>
      <c r="O365">
        <v>-1</v>
      </c>
      <c r="P365">
        <v>0</v>
      </c>
      <c r="Q365" s="3" t="str">
        <f>IF(R365&lt;&gt;"",VLOOKUP(R365,'ESO zone constants'!$E$3:$J$1002,6,FALSE),"")</f>
        <v/>
      </c>
      <c r="S365" s="3">
        <v>0</v>
      </c>
      <c r="T365" t="str">
        <f>VLOOKUP(S365,'LibSets constants'!$A$2:$B$16,2,FALSE)</f>
        <v>Included in base game</v>
      </c>
      <c r="U365" s="3" t="str">
        <f>IF(V365&lt;&gt;"",VLOOKUP(V365,'ESO zone constants'!$E$3:$J$1002,6,FALSE),"")</f>
        <v/>
      </c>
      <c r="W365" s="3" t="str">
        <f>IF(X365&lt;&gt;"",VLOOKUP(X365,'ESO zone constants'!$E$3:$J$1002,6,FALSE),"")</f>
        <v/>
      </c>
      <c r="Y365" s="7" t="str">
        <f t="shared" si="15"/>
        <v>[155] = {wayshrines={-1,-1,-1,}, dlcId=0</v>
      </c>
      <c r="Z365" s="7" t="str">
        <f>IF(A365&lt;&gt;"",IF(Q365&lt;&gt;"",CONCATENATE(", zoneIds={",Q365),"")&amp;IF(U365&lt;&gt;"",CONCATENATE(",",U365),"")&amp;IF(W365&lt;&gt;"",CONCATENATE(",",W365),"")&amp;IF(Q365&lt;&gt;"",CONCATENATE("}",""),"")&amp;IF(OR(K365="true",K365="false",K365&lt;&gt;""), CONCATENATE(", veteran=", K365), ""),"")</f>
        <v>, veteran=false</v>
      </c>
      <c r="AA365" s="7" t="str">
        <f>IF(A365&lt;&gt;"",IF(I365="Trial",", isTrial=true",IF(I365="Arena",", isArena=true", IF(I365="Monster",", isMonster=true",""))) &amp; IF(L365="true", CONCATENATE(", multiTrialSet=true"), ""),"")</f>
        <v/>
      </c>
      <c r="AB365" s="7" t="str">
        <f t="shared" si="16"/>
        <v xml:space="preserve"> --Undaunted Bastion / Unerschrockenen-Bastion</v>
      </c>
      <c r="AC365" s="7" t="str">
        <f t="shared" si="17"/>
        <v/>
      </c>
    </row>
    <row r="366" spans="1:29" x14ac:dyDescent="0.25">
      <c r="A366" s="17">
        <v>156</v>
      </c>
      <c r="B366" t="s">
        <v>1771</v>
      </c>
      <c r="C366" t="s">
        <v>1773</v>
      </c>
      <c r="D366" t="s">
        <v>1772</v>
      </c>
      <c r="I366" t="str">
        <f t="array" ref="I366">IF(VALUE(P366)&gt;0,"Crafted",IF(OR(EXACT(A366,'LibSets constants'!$G$2:$G$99)),"Monster",IF(OR(EXACT(A366,'LibSets constants'!$I$2:$I$99)),"Trial",IF(OR(EXACT(A366,'LibSets constants'!$K$2:$K$99)),"Arena",IF(OR(EXACT(A366,'LibSets constants'!$M$2:$M$99)),"Overland","")))))</f>
        <v/>
      </c>
      <c r="K366" t="s">
        <v>102</v>
      </c>
      <c r="L366" t="s">
        <v>102</v>
      </c>
      <c r="M366">
        <v>-1</v>
      </c>
      <c r="N366">
        <v>-1</v>
      </c>
      <c r="O366">
        <v>-1</v>
      </c>
      <c r="P366">
        <v>0</v>
      </c>
      <c r="Q366" s="3" t="str">
        <f>IF(R366&lt;&gt;"",VLOOKUP(R366,'ESO zone constants'!$E$3:$J$1002,6,FALSE),"")</f>
        <v/>
      </c>
      <c r="S366" s="3">
        <v>0</v>
      </c>
      <c r="T366" t="str">
        <f>VLOOKUP(S366,'LibSets constants'!$A$2:$B$16,2,FALSE)</f>
        <v>Included in base game</v>
      </c>
      <c r="U366" s="3" t="str">
        <f>IF(V366&lt;&gt;"",VLOOKUP(V366,'ESO zone constants'!$E$3:$J$1002,6,FALSE),"")</f>
        <v/>
      </c>
      <c r="W366" s="3" t="str">
        <f>IF(X366&lt;&gt;"",VLOOKUP(X366,'ESO zone constants'!$E$3:$J$1002,6,FALSE),"")</f>
        <v/>
      </c>
      <c r="Y366" s="7" t="str">
        <f t="shared" si="15"/>
        <v>[156] = {wayshrines={-1,-1,-1,}, dlcId=0</v>
      </c>
      <c r="Z366" s="7" t="str">
        <f>IF(A366&lt;&gt;"",IF(Q366&lt;&gt;"",CONCATENATE(", zoneIds={",Q366),"")&amp;IF(U366&lt;&gt;"",CONCATENATE(",",U366),"")&amp;IF(W366&lt;&gt;"",CONCATENATE(",",W366),"")&amp;IF(Q366&lt;&gt;"",CONCATENATE("}",""),"")&amp;IF(OR(K366="true",K366="false",K366&lt;&gt;""), CONCATENATE(", veteran=", K366), ""),"")</f>
        <v>, veteran=false</v>
      </c>
      <c r="AA366" s="7" t="str">
        <f>IF(A366&lt;&gt;"",IF(I366="Trial",", isTrial=true",IF(I366="Arena",", isArena=true", IF(I366="Monster",", isMonster=true",""))) &amp; IF(L366="true", CONCATENATE(", multiTrialSet=true"), ""),"")</f>
        <v/>
      </c>
      <c r="AB366" s="7" t="str">
        <f t="shared" si="16"/>
        <v xml:space="preserve"> --Undaunted Infiltrator / Unerschrockener Infiltrator</v>
      </c>
      <c r="AC366" s="7" t="str">
        <f t="shared" si="17"/>
        <v/>
      </c>
    </row>
    <row r="367" spans="1:29" x14ac:dyDescent="0.25">
      <c r="A367" s="17">
        <v>157</v>
      </c>
      <c r="B367" t="s">
        <v>1774</v>
      </c>
      <c r="C367" t="s">
        <v>1776</v>
      </c>
      <c r="D367" t="s">
        <v>1775</v>
      </c>
      <c r="I367" t="str">
        <f t="array" ref="I367">IF(VALUE(P367)&gt;0,"Crafted",IF(OR(EXACT(A367,'LibSets constants'!$G$2:$G$99)),"Monster",IF(OR(EXACT(A367,'LibSets constants'!$I$2:$I$99)),"Trial",IF(OR(EXACT(A367,'LibSets constants'!$K$2:$K$99)),"Arena",IF(OR(EXACT(A367,'LibSets constants'!$M$2:$M$99)),"Overland","")))))</f>
        <v/>
      </c>
      <c r="K367" t="s">
        <v>102</v>
      </c>
      <c r="L367" t="s">
        <v>102</v>
      </c>
      <c r="M367">
        <v>-1</v>
      </c>
      <c r="N367">
        <v>-1</v>
      </c>
      <c r="O367">
        <v>-1</v>
      </c>
      <c r="P367">
        <v>0</v>
      </c>
      <c r="Q367" s="3" t="str">
        <f>IF(R367&lt;&gt;"",VLOOKUP(R367,'ESO zone constants'!$E$3:$J$1002,6,FALSE),"")</f>
        <v/>
      </c>
      <c r="S367" s="3">
        <v>0</v>
      </c>
      <c r="T367" t="str">
        <f>VLOOKUP(S367,'LibSets constants'!$A$2:$B$16,2,FALSE)</f>
        <v>Included in base game</v>
      </c>
      <c r="U367" s="3" t="str">
        <f>IF(V367&lt;&gt;"",VLOOKUP(V367,'ESO zone constants'!$E$3:$J$1002,6,FALSE),"")</f>
        <v/>
      </c>
      <c r="W367" s="3" t="str">
        <f>IF(X367&lt;&gt;"",VLOOKUP(X367,'ESO zone constants'!$E$3:$J$1002,6,FALSE),"")</f>
        <v/>
      </c>
      <c r="Y367" s="7" t="str">
        <f t="shared" si="15"/>
        <v>[157] = {wayshrines={-1,-1,-1,}, dlcId=0</v>
      </c>
      <c r="Z367" s="7" t="str">
        <f>IF(A367&lt;&gt;"",IF(Q367&lt;&gt;"",CONCATENATE(", zoneIds={",Q367),"")&amp;IF(U367&lt;&gt;"",CONCATENATE(",",U367),"")&amp;IF(W367&lt;&gt;"",CONCATENATE(",",W367),"")&amp;IF(Q367&lt;&gt;"",CONCATENATE("}",""),"")&amp;IF(OR(K367="true",K367="false",K367&lt;&gt;""), CONCATENATE(", veteran=", K367), ""),"")</f>
        <v>, veteran=false</v>
      </c>
      <c r="AA367" s="7" t="str">
        <f>IF(A367&lt;&gt;"",IF(I367="Trial",", isTrial=true",IF(I367="Arena",", isArena=true", IF(I367="Monster",", isMonster=true",""))) &amp; IF(L367="true", CONCATENATE(", multiTrialSet=true"), ""),"")</f>
        <v/>
      </c>
      <c r="AB367" s="7" t="str">
        <f t="shared" si="16"/>
        <v xml:space="preserve"> --Undaunted Unweaver / Unerschrockener Entflechter</v>
      </c>
      <c r="AC367" s="7" t="str">
        <f t="shared" si="17"/>
        <v/>
      </c>
    </row>
    <row r="368" spans="1:29" x14ac:dyDescent="0.25">
      <c r="A368" s="17">
        <v>355</v>
      </c>
      <c r="B368" t="s">
        <v>2240</v>
      </c>
      <c r="C368" t="s">
        <v>2242</v>
      </c>
      <c r="D368" t="s">
        <v>2241</v>
      </c>
      <c r="I368" t="str">
        <f t="array" ref="I368">IF(VALUE(P368)&gt;0,"Crafted",IF(OR(EXACT(A368,'LibSets constants'!$G$2:$G$99)),"Monster",IF(OR(EXACT(A368,'LibSets constants'!$I$2:$I$99)),"Trial",IF(OR(EXACT(A368,'LibSets constants'!$K$2:$K$99)),"Arena",IF(OR(EXACT(A368,'LibSets constants'!$M$2:$M$99)),"Overland","")))))</f>
        <v/>
      </c>
      <c r="K368" t="s">
        <v>102</v>
      </c>
      <c r="L368" t="s">
        <v>102</v>
      </c>
      <c r="M368">
        <v>-1</v>
      </c>
      <c r="N368">
        <v>-1</v>
      </c>
      <c r="O368">
        <v>-1</v>
      </c>
      <c r="P368">
        <v>0</v>
      </c>
      <c r="Q368" s="3" t="str">
        <f>IF(R368&lt;&gt;"",VLOOKUP(R368,'ESO zone constants'!$E$3:$J$1002,6,FALSE),"")</f>
        <v/>
      </c>
      <c r="S368" s="3">
        <v>0</v>
      </c>
      <c r="T368" t="str">
        <f>VLOOKUP(S368,'LibSets constants'!$A$2:$B$16,2,FALSE)</f>
        <v>Included in base game</v>
      </c>
      <c r="U368" s="3" t="str">
        <f>IF(V368&lt;&gt;"",VLOOKUP(V368,'ESO zone constants'!$E$3:$J$1002,6,FALSE),"")</f>
        <v/>
      </c>
      <c r="W368" s="3" t="str">
        <f>IF(X368&lt;&gt;"",VLOOKUP(X368,'ESO zone constants'!$E$3:$J$1002,6,FALSE),"")</f>
        <v/>
      </c>
      <c r="Y368" s="7" t="str">
        <f t="shared" si="15"/>
        <v>[355] = {wayshrines={-1,-1,-1,}, dlcId=0</v>
      </c>
      <c r="Z368" s="7" t="str">
        <f>IF(A368&lt;&gt;"",IF(Q368&lt;&gt;"",CONCATENATE(", zoneIds={",Q368),"")&amp;IF(U368&lt;&gt;"",CONCATENATE(",",U368),"")&amp;IF(W368&lt;&gt;"",CONCATENATE(",",W368),"")&amp;IF(Q368&lt;&gt;"",CONCATENATE("}",""),"")&amp;IF(OR(K368="true",K368="false",K368&lt;&gt;""), CONCATENATE(", veteran=", K368), ""),"")</f>
        <v>, veteran=false</v>
      </c>
      <c r="AA368" s="7" t="str">
        <f>IF(A368&lt;&gt;"",IF(I368="Trial",", isTrial=true",IF(I368="Arena",", isArena=true", IF(I368="Monster",", isMonster=true",""))) &amp; IF(L368="true", CONCATENATE(", multiTrialSet=true"), ""),"")</f>
        <v/>
      </c>
      <c r="AB368" s="7" t="str">
        <f t="shared" si="16"/>
        <v xml:space="preserve"> --Unfathomable Darkness / Unermessliche Dunkelheit</v>
      </c>
      <c r="AC368" s="7" t="str">
        <f t="shared" si="17"/>
        <v/>
      </c>
    </row>
    <row r="369" spans="1:29" x14ac:dyDescent="0.25">
      <c r="A369" s="17">
        <v>169</v>
      </c>
      <c r="B369" t="s">
        <v>31</v>
      </c>
      <c r="C369" t="s">
        <v>31</v>
      </c>
      <c r="D369" t="s">
        <v>31</v>
      </c>
      <c r="I369" t="str">
        <f t="array" ref="I369">IF(VALUE(P369)&gt;0,"Crafted",IF(OR(EXACT(A369,'LibSets constants'!$G$2:$G$99)),"Monster",IF(OR(EXACT(A369,'LibSets constants'!$I$2:$I$99)),"Trial",IF(OR(EXACT(A369,'LibSets constants'!$K$2:$K$99)),"Arena",IF(OR(EXACT(A369,'LibSets constants'!$M$2:$M$99)),"Overland","")))))</f>
        <v>Monster</v>
      </c>
      <c r="J369">
        <v>1</v>
      </c>
      <c r="K369" t="s">
        <v>2475</v>
      </c>
      <c r="L369" t="s">
        <v>102</v>
      </c>
      <c r="M369">
        <v>-1</v>
      </c>
      <c r="N369">
        <v>-1</v>
      </c>
      <c r="O369">
        <v>-1</v>
      </c>
      <c r="P369">
        <v>0</v>
      </c>
      <c r="Q369" s="3" t="str">
        <f>IF(R369&lt;&gt;"",VLOOKUP(R369,'ESO zone constants'!$E$3:$J$1002,6,FALSE),"")</f>
        <v/>
      </c>
      <c r="S369" s="3">
        <v>0</v>
      </c>
      <c r="T369" t="str">
        <f>VLOOKUP(S369,'LibSets constants'!$A$2:$B$16,2,FALSE)</f>
        <v>Included in base game</v>
      </c>
      <c r="U369" s="3" t="str">
        <f>IF(V369&lt;&gt;"",VLOOKUP(V369,'ESO zone constants'!$E$3:$J$1002,6,FALSE),"")</f>
        <v/>
      </c>
      <c r="W369" s="3" t="str">
        <f>IF(X369&lt;&gt;"",VLOOKUP(X369,'ESO zone constants'!$E$3:$J$1002,6,FALSE),"")</f>
        <v/>
      </c>
      <c r="Y369" s="7" t="str">
        <f t="shared" si="15"/>
        <v>[169] = {wayshrines={-1,-1,-1,}, dlcId=0</v>
      </c>
      <c r="Z369" s="7" t="str">
        <f>IF(A369&lt;&gt;"",IF(Q369&lt;&gt;"",CONCATENATE(", zoneIds={",Q369),"")&amp;IF(U369&lt;&gt;"",CONCATENATE(",",U369),"")&amp;IF(W369&lt;&gt;"",CONCATENATE(",",W369),"")&amp;IF(Q369&lt;&gt;"",CONCATENATE("}",""),"")&amp;IF(OR(K369="true",K369="false",K369&lt;&gt;""), CONCATENATE(", veteran=", K369), ""),"")</f>
        <v>, veteran={EQUIP_TYPE_HEAD=true, EQUIP_TYPE_SHOULDERS=false}</v>
      </c>
      <c r="AA369" s="7" t="str">
        <f>IF(A369&lt;&gt;"",IF(I369="Trial",", isTrial=true",IF(I369="Arena",", isArena=true", IF(I369="Monster",", isMonster=true",""))) &amp; IF(L369="true", CONCATENATE(", multiTrialSet=true"), ""),"")</f>
        <v>, isMonster=true</v>
      </c>
      <c r="AB369" s="7" t="str">
        <f t="shared" si="16"/>
        <v xml:space="preserve"> --Valkyn Skoria / Valkyn Skoria</v>
      </c>
      <c r="AC369" s="7" t="str">
        <f t="shared" si="17"/>
        <v/>
      </c>
    </row>
    <row r="370" spans="1:29" x14ac:dyDescent="0.25">
      <c r="A370" s="17">
        <v>282</v>
      </c>
      <c r="B370" t="s">
        <v>2041</v>
      </c>
      <c r="C370" t="s">
        <v>2043</v>
      </c>
      <c r="D370" t="s">
        <v>2042</v>
      </c>
      <c r="I370" t="str">
        <f t="array" ref="I370">IF(VALUE(P370)&gt;0,"Crafted",IF(OR(EXACT(A370,'LibSets constants'!$G$2:$G$99)),"Monster",IF(OR(EXACT(A370,'LibSets constants'!$I$2:$I$99)),"Trial",IF(OR(EXACT(A370,'LibSets constants'!$K$2:$K$99)),"Arena",IF(OR(EXACT(A370,'LibSets constants'!$M$2:$M$99)),"Overland","")))))</f>
        <v/>
      </c>
      <c r="K370" t="s">
        <v>102</v>
      </c>
      <c r="L370" t="s">
        <v>102</v>
      </c>
      <c r="M370">
        <v>-1</v>
      </c>
      <c r="N370">
        <v>-1</v>
      </c>
      <c r="O370">
        <v>-1</v>
      </c>
      <c r="P370">
        <v>0</v>
      </c>
      <c r="Q370" s="3" t="str">
        <f>IF(R370&lt;&gt;"",VLOOKUP(R370,'ESO zone constants'!$E$3:$J$1002,6,FALSE),"")</f>
        <v/>
      </c>
      <c r="S370" s="3">
        <v>0</v>
      </c>
      <c r="T370" t="str">
        <f>VLOOKUP(S370,'LibSets constants'!$A$2:$B$16,2,FALSE)</f>
        <v>Included in base game</v>
      </c>
      <c r="U370" s="3" t="str">
        <f>IF(V370&lt;&gt;"",VLOOKUP(V370,'ESO zone constants'!$E$3:$J$1002,6,FALSE),"")</f>
        <v/>
      </c>
      <c r="W370" s="3" t="str">
        <f>IF(X370&lt;&gt;"",VLOOKUP(X370,'ESO zone constants'!$E$3:$J$1002,6,FALSE),"")</f>
        <v/>
      </c>
      <c r="Y370" s="7" t="str">
        <f t="shared" si="15"/>
        <v>[282] = {wayshrines={-1,-1,-1,}, dlcId=0</v>
      </c>
      <c r="Z370" s="7" t="str">
        <f>IF(A370&lt;&gt;"",IF(Q370&lt;&gt;"",CONCATENATE(", zoneIds={",Q370),"")&amp;IF(U370&lt;&gt;"",CONCATENATE(",",U370),"")&amp;IF(W370&lt;&gt;"",CONCATENATE(",",W370),"")&amp;IF(Q370&lt;&gt;"",CONCATENATE("}",""),"")&amp;IF(OR(K370="true",K370="false",K370&lt;&gt;""), CONCATENATE(", veteran=", K370), ""),"")</f>
        <v>, veteran=false</v>
      </c>
      <c r="AA370" s="7" t="str">
        <f>IF(A370&lt;&gt;"",IF(I370="Trial",", isTrial=true",IF(I370="Arena",", isArena=true", IF(I370="Monster",", isMonster=true",""))) &amp; IF(L370="true", CONCATENATE(", multiTrialSet=true"), ""),"")</f>
        <v/>
      </c>
      <c r="AB370" s="7" t="str">
        <f t="shared" si="16"/>
        <v xml:space="preserve"> --Vampire Cloak / Vampirumhang</v>
      </c>
      <c r="AC370" s="7" t="str">
        <f t="shared" si="17"/>
        <v/>
      </c>
    </row>
    <row r="371" spans="1:29" x14ac:dyDescent="0.25">
      <c r="A371" s="17">
        <v>285</v>
      </c>
      <c r="B371" t="s">
        <v>2050</v>
      </c>
      <c r="C371" t="s">
        <v>2052</v>
      </c>
      <c r="D371" t="s">
        <v>2051</v>
      </c>
      <c r="I371" t="str">
        <f t="array" ref="I371">IF(VALUE(P371)&gt;0,"Crafted",IF(OR(EXACT(A371,'LibSets constants'!$G$2:$G$99)),"Monster",IF(OR(EXACT(A371,'LibSets constants'!$I$2:$I$99)),"Trial",IF(OR(EXACT(A371,'LibSets constants'!$K$2:$K$99)),"Arena",IF(OR(EXACT(A371,'LibSets constants'!$M$2:$M$99)),"Overland","")))))</f>
        <v/>
      </c>
      <c r="K371" t="s">
        <v>102</v>
      </c>
      <c r="L371" t="s">
        <v>102</v>
      </c>
      <c r="M371">
        <v>-1</v>
      </c>
      <c r="N371">
        <v>-1</v>
      </c>
      <c r="O371">
        <v>-1</v>
      </c>
      <c r="P371">
        <v>0</v>
      </c>
      <c r="Q371" s="3" t="str">
        <f>IF(R371&lt;&gt;"",VLOOKUP(R371,'ESO zone constants'!$E$3:$J$1002,6,FALSE),"")</f>
        <v/>
      </c>
      <c r="S371" s="3">
        <v>0</v>
      </c>
      <c r="T371" t="str">
        <f>VLOOKUP(S371,'LibSets constants'!$A$2:$B$16,2,FALSE)</f>
        <v>Included in base game</v>
      </c>
      <c r="U371" s="3" t="str">
        <f>IF(V371&lt;&gt;"",VLOOKUP(V371,'ESO zone constants'!$E$3:$J$1002,6,FALSE),"")</f>
        <v/>
      </c>
      <c r="W371" s="3" t="str">
        <f>IF(X371&lt;&gt;"",VLOOKUP(X371,'ESO zone constants'!$E$3:$J$1002,6,FALSE),"")</f>
        <v/>
      </c>
      <c r="Y371" s="7" t="str">
        <f t="shared" si="15"/>
        <v>[285] = {wayshrines={-1,-1,-1,}, dlcId=0</v>
      </c>
      <c r="Z371" s="7" t="str">
        <f>IF(A371&lt;&gt;"",IF(Q371&lt;&gt;"",CONCATENATE(", zoneIds={",Q371),"")&amp;IF(U371&lt;&gt;"",CONCATENATE(",",U371),"")&amp;IF(W371&lt;&gt;"",CONCATENATE(",",W371),"")&amp;IF(Q371&lt;&gt;"",CONCATENATE("}",""),"")&amp;IF(OR(K371="true",K371="false",K371&lt;&gt;""), CONCATENATE(", veteran=", K371), ""),"")</f>
        <v>, veteran=false</v>
      </c>
      <c r="AA371" s="7" t="str">
        <f>IF(A371&lt;&gt;"",IF(I371="Trial",", isTrial=true",IF(I371="Arena",", isArena=true", IF(I371="Monster",", isMonster=true",""))) &amp; IF(L371="true", CONCATENATE(", multiTrialSet=true"), ""),"")</f>
        <v/>
      </c>
      <c r="AB371" s="7" t="str">
        <f t="shared" si="16"/>
        <v xml:space="preserve"> --Vampire Lord / Vampirfürst</v>
      </c>
      <c r="AC371" s="7" t="str">
        <f t="shared" si="17"/>
        <v/>
      </c>
    </row>
    <row r="372" spans="1:29" x14ac:dyDescent="0.25">
      <c r="A372" s="6">
        <v>44</v>
      </c>
      <c r="B372" t="s">
        <v>83</v>
      </c>
      <c r="C372" t="s">
        <v>1462</v>
      </c>
      <c r="D372" t="s">
        <v>1461</v>
      </c>
      <c r="I372" t="str">
        <f t="array" ref="I372">IF(VALUE(P372)&gt;0,"Crafted",IF(OR(EXACT(A372,'LibSets constants'!$G$2:$G$99)),"Monster",IF(OR(EXACT(A372,'LibSets constants'!$I$2:$I$99)),"Trial",IF(OR(EXACT(A372,'LibSets constants'!$K$2:$K$99)),"Arena",IF(OR(EXACT(A372,'LibSets constants'!$M$2:$M$99)),"Overland","")))))</f>
        <v>Crafted</v>
      </c>
      <c r="K372" t="s">
        <v>102</v>
      </c>
      <c r="L372" t="s">
        <v>102</v>
      </c>
      <c r="M372">
        <v>58</v>
      </c>
      <c r="N372">
        <v>101</v>
      </c>
      <c r="O372">
        <v>93</v>
      </c>
      <c r="P372">
        <v>5</v>
      </c>
      <c r="Q372" s="3" t="str">
        <f>IF(R372&lt;&gt;"",VLOOKUP(R372,'ESO zone constants'!$E$3:$J$1002,6,FALSE),"")</f>
        <v/>
      </c>
      <c r="S372" s="3">
        <v>0</v>
      </c>
      <c r="T372" t="str">
        <f>VLOOKUP(S372,'LibSets constants'!$A$2:$B$16,2,FALSE)</f>
        <v>Included in base game</v>
      </c>
      <c r="U372" s="3" t="str">
        <f>IF(V372&lt;&gt;"",VLOOKUP(V372,'ESO zone constants'!$E$3:$J$1002,6,FALSE),"")</f>
        <v/>
      </c>
      <c r="W372" s="3" t="str">
        <f>IF(X372&lt;&gt;"",VLOOKUP(X372,'ESO zone constants'!$E$3:$J$1002,6,FALSE),"")</f>
        <v/>
      </c>
      <c r="Y372" s="7" t="str">
        <f t="shared" si="15"/>
        <v>[44] = {wayshrines={58,101,93,}, traitsNeeded=5, dlcId=0</v>
      </c>
      <c r="Z372" s="7" t="str">
        <f>IF(A372&lt;&gt;"",IF(Q372&lt;&gt;"",CONCATENATE(", zoneIds={",Q372),"")&amp;IF(U372&lt;&gt;"",CONCATENATE(",",U372),"")&amp;IF(W372&lt;&gt;"",CONCATENATE(",",W372),"")&amp;IF(Q372&lt;&gt;"",CONCATENATE("}",""),"")&amp;IF(OR(K372="true",K372="false",K372&lt;&gt;""), CONCATENATE(", veteran=", K372), ""),"")</f>
        <v>, veteran=false</v>
      </c>
      <c r="AA372" s="7" t="str">
        <f>IF(A372&lt;&gt;"",IF(I372="Trial",", isTrial=true",IF(I372="Arena",", isArena=true", IF(I372="Monster",", isMonster=true",""))) &amp; IF(L372="true", CONCATENATE(", multiTrialSet=true"), ""),"")</f>
        <v/>
      </c>
      <c r="AB372" s="7" t="str">
        <f t="shared" si="16"/>
        <v xml:space="preserve"> --Vampire's Kiss / Kuss des Vampirs </v>
      </c>
      <c r="AC372" s="7" t="str">
        <f t="shared" si="17"/>
        <v xml:space="preserve">[44] = true,        --Vampire's Kiss / Kuss des Vampirs </v>
      </c>
    </row>
    <row r="373" spans="1:29" x14ac:dyDescent="0.25">
      <c r="A373" s="17">
        <v>326</v>
      </c>
      <c r="B373" t="s">
        <v>2163</v>
      </c>
      <c r="C373" t="s">
        <v>2165</v>
      </c>
      <c r="D373" t="s">
        <v>2164</v>
      </c>
      <c r="I373" t="str">
        <f t="array" ref="I373">IF(VALUE(P373)&gt;0,"Crafted",IF(OR(EXACT(A373,'LibSets constants'!$G$2:$G$99)),"Monster",IF(OR(EXACT(A373,'LibSets constants'!$I$2:$I$99)),"Trial",IF(OR(EXACT(A373,'LibSets constants'!$K$2:$K$99)),"Arena",IF(OR(EXACT(A373,'LibSets constants'!$M$2:$M$99)),"Overland","")))))</f>
        <v/>
      </c>
      <c r="K373" t="s">
        <v>102</v>
      </c>
      <c r="L373" t="s">
        <v>102</v>
      </c>
      <c r="M373">
        <v>-1</v>
      </c>
      <c r="N373">
        <v>-1</v>
      </c>
      <c r="O373">
        <v>-1</v>
      </c>
      <c r="P373">
        <v>0</v>
      </c>
      <c r="Q373" s="3" t="str">
        <f>IF(R373&lt;&gt;"",VLOOKUP(R373,'ESO zone constants'!$E$3:$J$1002,6,FALSE),"")</f>
        <v/>
      </c>
      <c r="S373" s="3">
        <v>0</v>
      </c>
      <c r="T373" t="str">
        <f>VLOOKUP(S373,'LibSets constants'!$A$2:$B$16,2,FALSE)</f>
        <v>Included in base game</v>
      </c>
      <c r="U373" s="3" t="str">
        <f>IF(V373&lt;&gt;"",VLOOKUP(V373,'ESO zone constants'!$E$3:$J$1002,6,FALSE),"")</f>
        <v/>
      </c>
      <c r="W373" s="3" t="str">
        <f>IF(X373&lt;&gt;"",VLOOKUP(X373,'ESO zone constants'!$E$3:$J$1002,6,FALSE),"")</f>
        <v/>
      </c>
      <c r="Y373" s="7" t="str">
        <f t="shared" si="15"/>
        <v>[326] = {wayshrines={-1,-1,-1,}, dlcId=0</v>
      </c>
      <c r="Z373" s="7" t="str">
        <f>IF(A373&lt;&gt;"",IF(Q373&lt;&gt;"",CONCATENATE(", zoneIds={",Q373),"")&amp;IF(U373&lt;&gt;"",CONCATENATE(",",U373),"")&amp;IF(W373&lt;&gt;"",CONCATENATE(",",W373),"")&amp;IF(Q373&lt;&gt;"",CONCATENATE("}",""),"")&amp;IF(OR(K373="true",K373="false",K373&lt;&gt;""), CONCATENATE(", veteran=", K373), ""),"")</f>
        <v>, veteran=false</v>
      </c>
      <c r="AA373" s="7" t="str">
        <f>IF(A373&lt;&gt;"",IF(I373="Trial",", isTrial=true",IF(I373="Arena",", isArena=true", IF(I373="Monster",", isMonster=true",""))) &amp; IF(L373="true", CONCATENATE(", multiTrialSet=true"), ""),"")</f>
        <v/>
      </c>
      <c r="AB373" s="7" t="str">
        <f t="shared" si="16"/>
        <v xml:space="preserve"> --Vanguard's Challenge / Vorhutdisput</v>
      </c>
      <c r="AC373" s="7" t="str">
        <f t="shared" si="17"/>
        <v/>
      </c>
    </row>
    <row r="374" spans="1:29" x14ac:dyDescent="0.25">
      <c r="A374" s="6">
        <v>241</v>
      </c>
      <c r="B374" t="s">
        <v>1964</v>
      </c>
      <c r="C374" t="s">
        <v>1966</v>
      </c>
      <c r="D374" t="s">
        <v>1965</v>
      </c>
      <c r="I374" t="str">
        <f t="array" ref="I374">IF(VALUE(P374)&gt;0,"Crafted",IF(OR(EXACT(A374,'LibSets constants'!$G$2:$G$99)),"Monster",IF(OR(EXACT(A374,'LibSets constants'!$I$2:$I$99)),"Trial",IF(OR(EXACT(A374,'LibSets constants'!$K$2:$K$99)),"Arena",IF(OR(EXACT(A374,'LibSets constants'!$M$2:$M$99)),"Overland","")))))</f>
        <v>Crafted</v>
      </c>
      <c r="K374" t="s">
        <v>102</v>
      </c>
      <c r="L374" t="s">
        <v>102</v>
      </c>
      <c r="M374">
        <v>251</v>
      </c>
      <c r="N374">
        <v>251</v>
      </c>
      <c r="O374">
        <v>251</v>
      </c>
      <c r="P374">
        <v>7</v>
      </c>
      <c r="Q374" s="3" t="str">
        <f>IF(R374&lt;&gt;"",VLOOKUP(R374,'ESO zone constants'!$E$3:$J$1002,6,FALSE),"")</f>
        <v/>
      </c>
      <c r="S374" s="3">
        <v>4</v>
      </c>
      <c r="T374" t="str">
        <f>VLOOKUP(S374,'LibSets constants'!$A$2:$B$16,2,FALSE)</f>
        <v>Dark Brotherhood</v>
      </c>
      <c r="U374" s="3" t="str">
        <f>IF(V374&lt;&gt;"",VLOOKUP(V374,'ESO zone constants'!$E$3:$J$1002,6,FALSE),"")</f>
        <v/>
      </c>
      <c r="W374" s="3" t="str">
        <f>IF(X374&lt;&gt;"",VLOOKUP(X374,'ESO zone constants'!$E$3:$J$1002,6,FALSE),"")</f>
        <v/>
      </c>
      <c r="Y374" s="7" t="str">
        <f t="shared" si="15"/>
        <v>[241] = {wayshrines={251,251,251,}, traitsNeeded=7, dlcId=4</v>
      </c>
      <c r="Z374" s="7" t="str">
        <f>IF(A374&lt;&gt;"",IF(Q374&lt;&gt;"",CONCATENATE(", zoneIds={",Q374),"")&amp;IF(U374&lt;&gt;"",CONCATENATE(",",U374),"")&amp;IF(W374&lt;&gt;"",CONCATENATE(",",W374),"")&amp;IF(Q374&lt;&gt;"",CONCATENATE("}",""),"")&amp;IF(OR(K374="true",K374="false",K374&lt;&gt;""), CONCATENATE(", veteran=", K374), ""),"")</f>
        <v>, veteran=false</v>
      </c>
      <c r="AA374" s="7" t="str">
        <f>IF(A374&lt;&gt;"",IF(I374="Trial",", isTrial=true",IF(I374="Arena",", isArena=true", IF(I374="Monster",", isMonster=true",""))) &amp; IF(L374="true", CONCATENATE(", multiTrialSet=true"), ""),"")</f>
        <v/>
      </c>
      <c r="AB374" s="7" t="str">
        <f t="shared" si="16"/>
        <v xml:space="preserve"> --Varen's Legacy / Varens Erbe</v>
      </c>
      <c r="AC374" s="7" t="str">
        <f t="shared" si="17"/>
        <v>[241] = true,        --Varen's Legacy / Varens Erbe</v>
      </c>
    </row>
    <row r="375" spans="1:29" x14ac:dyDescent="0.25">
      <c r="A375" s="17">
        <v>257</v>
      </c>
      <c r="B375" t="s">
        <v>32</v>
      </c>
      <c r="C375" t="s">
        <v>32</v>
      </c>
      <c r="D375" t="s">
        <v>32</v>
      </c>
      <c r="I375" t="str">
        <f t="array" ref="I375">IF(VALUE(P375)&gt;0,"Crafted",IF(OR(EXACT(A375,'LibSets constants'!$G$2:$G$99)),"Monster",IF(OR(EXACT(A375,'LibSets constants'!$I$2:$I$99)),"Trial",IF(OR(EXACT(A375,'LibSets constants'!$K$2:$K$99)),"Arena",IF(OR(EXACT(A375,'LibSets constants'!$M$2:$M$99)),"Overland","")))))</f>
        <v>Monster</v>
      </c>
      <c r="J375">
        <v>3</v>
      </c>
      <c r="K375" t="s">
        <v>2475</v>
      </c>
      <c r="L375" t="s">
        <v>102</v>
      </c>
      <c r="M375">
        <v>-1</v>
      </c>
      <c r="N375">
        <v>-1</v>
      </c>
      <c r="O375">
        <v>-1</v>
      </c>
      <c r="P375">
        <v>0</v>
      </c>
      <c r="Q375" s="3" t="str">
        <f>IF(R375&lt;&gt;"",VLOOKUP(R375,'ESO zone constants'!$E$3:$J$1002,6,FALSE),"")</f>
        <v/>
      </c>
      <c r="S375" s="3">
        <v>5</v>
      </c>
      <c r="T375" t="str">
        <f>VLOOKUP(S375,'LibSets constants'!$A$2:$B$16,2,FALSE)</f>
        <v>Shadows of the Hist</v>
      </c>
      <c r="U375" s="3" t="str">
        <f>IF(V375&lt;&gt;"",VLOOKUP(V375,'ESO zone constants'!$E$3:$J$1002,6,FALSE),"")</f>
        <v/>
      </c>
      <c r="W375" s="3" t="str">
        <f>IF(X375&lt;&gt;"",VLOOKUP(X375,'ESO zone constants'!$E$3:$J$1002,6,FALSE),"")</f>
        <v/>
      </c>
      <c r="Y375" s="7" t="str">
        <f t="shared" si="15"/>
        <v>[257] = {wayshrines={-1,-1,-1,}, dlcId=5</v>
      </c>
      <c r="Z375" s="7" t="str">
        <f>IF(A375&lt;&gt;"",IF(Q375&lt;&gt;"",CONCATENATE(", zoneIds={",Q375),"")&amp;IF(U375&lt;&gt;"",CONCATENATE(",",U375),"")&amp;IF(W375&lt;&gt;"",CONCATENATE(",",W375),"")&amp;IF(Q375&lt;&gt;"",CONCATENATE("}",""),"")&amp;IF(OR(K375="true",K375="false",K375&lt;&gt;""), CONCATENATE(", veteran=", K375), ""),"")</f>
        <v>, veteran={EQUIP_TYPE_HEAD=true, EQUIP_TYPE_SHOULDERS=false}</v>
      </c>
      <c r="AA375" s="7" t="str">
        <f>IF(A375&lt;&gt;"",IF(I375="Trial",", isTrial=true",IF(I375="Arena",", isArena=true", IF(I375="Monster",", isMonster=true",""))) &amp; IF(L375="true", CONCATENATE(", multiTrialSet=true"), ""),"")</f>
        <v>, isMonster=true</v>
      </c>
      <c r="AB375" s="7" t="str">
        <f t="shared" si="16"/>
        <v xml:space="preserve"> --Velidreth / Velidreth</v>
      </c>
      <c r="AC375" s="7" t="str">
        <f t="shared" si="17"/>
        <v/>
      </c>
    </row>
    <row r="376" spans="1:29" x14ac:dyDescent="0.25">
      <c r="A376" s="17">
        <v>129</v>
      </c>
      <c r="B376" t="s">
        <v>1708</v>
      </c>
      <c r="C376" t="s">
        <v>1710</v>
      </c>
      <c r="D376" t="s">
        <v>1709</v>
      </c>
      <c r="I376" t="str">
        <f t="array" ref="I376">IF(VALUE(P376)&gt;0,"Crafted",IF(OR(EXACT(A376,'LibSets constants'!$G$2:$G$99)),"Monster",IF(OR(EXACT(A376,'LibSets constants'!$I$2:$I$99)),"Trial",IF(OR(EXACT(A376,'LibSets constants'!$K$2:$K$99)),"Arena",IF(OR(EXACT(A376,'LibSets constants'!$M$2:$M$99)),"Overland","")))))</f>
        <v>Overland</v>
      </c>
      <c r="K376" t="s">
        <v>102</v>
      </c>
      <c r="L376" t="s">
        <v>102</v>
      </c>
      <c r="M376">
        <v>-1</v>
      </c>
      <c r="N376">
        <v>-1</v>
      </c>
      <c r="O376">
        <v>-1</v>
      </c>
      <c r="P376">
        <v>0</v>
      </c>
      <c r="Q376" s="3" t="str">
        <f>IF(R376&lt;&gt;"",VLOOKUP(R376,'ESO zone constants'!$E$3:$J$1002,6,FALSE),"")</f>
        <v/>
      </c>
      <c r="S376" s="3">
        <v>0</v>
      </c>
      <c r="T376" t="str">
        <f>VLOOKUP(S376,'LibSets constants'!$A$2:$B$16,2,FALSE)</f>
        <v>Included in base game</v>
      </c>
      <c r="U376" s="3" t="str">
        <f>IF(V376&lt;&gt;"",VLOOKUP(V376,'ESO zone constants'!$E$3:$J$1002,6,FALSE),"")</f>
        <v/>
      </c>
      <c r="W376" s="3" t="str">
        <f>IF(X376&lt;&gt;"",VLOOKUP(X376,'ESO zone constants'!$E$3:$J$1002,6,FALSE),"")</f>
        <v/>
      </c>
      <c r="Y376" s="7" t="str">
        <f t="shared" si="15"/>
        <v>[129] = {wayshrines={-1,-1,-1,}, dlcId=0</v>
      </c>
      <c r="Z376" s="7" t="str">
        <f>IF(A376&lt;&gt;"",IF(Q376&lt;&gt;"",CONCATENATE(", zoneIds={",Q376),"")&amp;IF(U376&lt;&gt;"",CONCATENATE(",",U376),"")&amp;IF(W376&lt;&gt;"",CONCATENATE(",",W376),"")&amp;IF(Q376&lt;&gt;"",CONCATENATE("}",""),"")&amp;IF(OR(K376="true",K376="false",K376&lt;&gt;""), CONCATENATE(", veteran=", K376), ""),"")</f>
        <v>, veteran=false</v>
      </c>
      <c r="AA376" s="7" t="str">
        <f>IF(A376&lt;&gt;"",IF(I376="Trial",", isTrial=true",IF(I376="Arena",", isArena=true", IF(I376="Monster",", isMonster=true",""))) &amp; IF(L376="true", CONCATENATE(", multiTrialSet=true"), ""),"")</f>
        <v/>
      </c>
      <c r="AB376" s="7" t="str">
        <f t="shared" si="16"/>
        <v xml:space="preserve"> --Vengeance Leech / Saugende Vergeltung</v>
      </c>
      <c r="AC376" s="7" t="str">
        <f t="shared" si="17"/>
        <v/>
      </c>
    </row>
    <row r="377" spans="1:29" x14ac:dyDescent="0.25">
      <c r="A377" s="17">
        <v>391</v>
      </c>
      <c r="B377" t="s">
        <v>2332</v>
      </c>
      <c r="C377" t="s">
        <v>2334</v>
      </c>
      <c r="D377" t="s">
        <v>2333</v>
      </c>
      <c r="I377" t="str">
        <f t="array" ref="I377">IF(VALUE(P377)&gt;0,"Crafted",IF(OR(EXACT(A377,'LibSets constants'!$G$2:$G$99)),"Monster",IF(OR(EXACT(A377,'LibSets constants'!$I$2:$I$99)),"Trial",IF(OR(EXACT(A377,'LibSets constants'!$K$2:$K$99)),"Arena",IF(OR(EXACT(A377,'LibSets constants'!$M$2:$M$99)),"Overland","")))))</f>
        <v/>
      </c>
      <c r="K377" t="s">
        <v>102</v>
      </c>
      <c r="L377" t="s">
        <v>102</v>
      </c>
      <c r="M377">
        <v>-1</v>
      </c>
      <c r="N377">
        <v>-1</v>
      </c>
      <c r="O377">
        <v>-1</v>
      </c>
      <c r="P377">
        <v>0</v>
      </c>
      <c r="Q377" s="3" t="str">
        <f>IF(R377&lt;&gt;"",VLOOKUP(R377,'ESO zone constants'!$E$3:$J$1002,6,FALSE),"")</f>
        <v/>
      </c>
      <c r="S377" s="3">
        <v>0</v>
      </c>
      <c r="T377" t="str">
        <f>VLOOKUP(S377,'LibSets constants'!$A$2:$B$16,2,FALSE)</f>
        <v>Included in base game</v>
      </c>
      <c r="U377" s="3" t="str">
        <f>IF(V377&lt;&gt;"",VLOOKUP(V377,'ESO zone constants'!$E$3:$J$1002,6,FALSE),"")</f>
        <v/>
      </c>
      <c r="W377" s="3" t="str">
        <f>IF(X377&lt;&gt;"",VLOOKUP(X377,'ESO zone constants'!$E$3:$J$1002,6,FALSE),"")</f>
        <v/>
      </c>
      <c r="Y377" s="7" t="str">
        <f t="shared" si="15"/>
        <v>[391] = {wayshrines={-1,-1,-1,}, dlcId=0</v>
      </c>
      <c r="Z377" s="7" t="str">
        <f>IF(A377&lt;&gt;"",IF(Q377&lt;&gt;"",CONCATENATE(", zoneIds={",Q377),"")&amp;IF(U377&lt;&gt;"",CONCATENATE(",",U377),"")&amp;IF(W377&lt;&gt;"",CONCATENATE(",",W377),"")&amp;IF(Q377&lt;&gt;"",CONCATENATE("}",""),"")&amp;IF(OR(K377="true",K377="false",K377&lt;&gt;""), CONCATENATE(", veteran=", K377), ""),"")</f>
        <v>, veteran=false</v>
      </c>
      <c r="AA377" s="7" t="str">
        <f>IF(A377&lt;&gt;"",IF(I377="Trial",", isTrial=true",IF(I377="Arena",", isArena=true", IF(I377="Monster",", isMonster=true",""))) &amp; IF(L377="true", CONCATENATE(", multiTrialSet=true"), ""),"")</f>
        <v/>
      </c>
      <c r="AB377" s="7" t="str">
        <f t="shared" si="16"/>
        <v xml:space="preserve"> --Vestment of Olorime / Gewandung von Olorime</v>
      </c>
      <c r="AC377" s="7" t="str">
        <f t="shared" si="17"/>
        <v/>
      </c>
    </row>
    <row r="378" spans="1:29" x14ac:dyDescent="0.25">
      <c r="A378" s="17">
        <v>19</v>
      </c>
      <c r="B378" t="s">
        <v>1394</v>
      </c>
      <c r="C378" t="s">
        <v>1396</v>
      </c>
      <c r="D378" t="s">
        <v>1395</v>
      </c>
      <c r="I378" t="str">
        <f t="array" ref="I378">IF(VALUE(P378)&gt;0,"Crafted",IF(OR(EXACT(A378,'LibSets constants'!$G$2:$G$99)),"Monster",IF(OR(EXACT(A378,'LibSets constants'!$I$2:$I$99)),"Trial",IF(OR(EXACT(A378,'LibSets constants'!$K$2:$K$99)),"Arena",IF(OR(EXACT(A378,'LibSets constants'!$M$2:$M$99)),"Overland","")))))</f>
        <v/>
      </c>
      <c r="K378" t="s">
        <v>102</v>
      </c>
      <c r="L378" t="s">
        <v>102</v>
      </c>
      <c r="M378">
        <v>-1</v>
      </c>
      <c r="N378">
        <v>-1</v>
      </c>
      <c r="O378">
        <v>-1</v>
      </c>
      <c r="P378">
        <v>0</v>
      </c>
      <c r="Q378" s="3" t="str">
        <f>IF(R378&lt;&gt;"",VLOOKUP(R378,'ESO zone constants'!$E$3:$J$1002,6,FALSE),"")</f>
        <v/>
      </c>
      <c r="S378" s="3">
        <v>0</v>
      </c>
      <c r="T378" t="str">
        <f>VLOOKUP(S378,'LibSets constants'!$A$2:$B$16,2,FALSE)</f>
        <v>Included in base game</v>
      </c>
      <c r="U378" s="3" t="str">
        <f>IF(V378&lt;&gt;"",VLOOKUP(V378,'ESO zone constants'!$E$3:$J$1002,6,FALSE),"")</f>
        <v/>
      </c>
      <c r="W378" s="3" t="str">
        <f>IF(X378&lt;&gt;"",VLOOKUP(X378,'ESO zone constants'!$E$3:$J$1002,6,FALSE),"")</f>
        <v/>
      </c>
      <c r="Y378" s="7" t="str">
        <f t="shared" si="15"/>
        <v>[19] = {wayshrines={-1,-1,-1,}, dlcId=0</v>
      </c>
      <c r="Z378" s="7" t="str">
        <f>IF(A378&lt;&gt;"",IF(Q378&lt;&gt;"",CONCATENATE(", zoneIds={",Q378),"")&amp;IF(U378&lt;&gt;"",CONCATENATE(",",U378),"")&amp;IF(W378&lt;&gt;"",CONCATENATE(",",W378),"")&amp;IF(Q378&lt;&gt;"",CONCATENATE("}",""),"")&amp;IF(OR(K378="true",K378="false",K378&lt;&gt;""), CONCATENATE(", veteran=", K378), ""),"")</f>
        <v>, veteran=false</v>
      </c>
      <c r="AA378" s="7" t="str">
        <f>IF(A378&lt;&gt;"",IF(I378="Trial",", isTrial=true",IF(I378="Arena",", isArena=true", IF(I378="Monster",", isMonster=true",""))) &amp; IF(L378="true", CONCATENATE(", multiTrialSet=true"), ""),"")</f>
        <v/>
      </c>
      <c r="AB378" s="7" t="str">
        <f t="shared" si="16"/>
        <v xml:space="preserve"> --Vestments of the Warlock / Gewänder des Hexers</v>
      </c>
      <c r="AC378" s="7" t="str">
        <f t="shared" si="17"/>
        <v/>
      </c>
    </row>
    <row r="379" spans="1:29" x14ac:dyDescent="0.25">
      <c r="A379" s="17">
        <v>247</v>
      </c>
      <c r="B379" t="s">
        <v>1982</v>
      </c>
      <c r="C379" t="s">
        <v>1984</v>
      </c>
      <c r="D379" t="s">
        <v>1983</v>
      </c>
      <c r="I379" t="str">
        <f t="array" ref="I379">IF(VALUE(P379)&gt;0,"Crafted",IF(OR(EXACT(A379,'LibSets constants'!$G$2:$G$99)),"Monster",IF(OR(EXACT(A379,'LibSets constants'!$I$2:$I$99)),"Trial",IF(OR(EXACT(A379,'LibSets constants'!$K$2:$K$99)),"Arena",IF(OR(EXACT(A379,'LibSets constants'!$M$2:$M$99)),"Overland","")))))</f>
        <v>Overland</v>
      </c>
      <c r="K379" t="s">
        <v>102</v>
      </c>
      <c r="L379" t="s">
        <v>102</v>
      </c>
      <c r="M379">
        <v>-1</v>
      </c>
      <c r="N379">
        <v>-1</v>
      </c>
      <c r="O379">
        <v>-1</v>
      </c>
      <c r="P379">
        <v>0</v>
      </c>
      <c r="Q379" s="3" t="str">
        <f>IF(R379&lt;&gt;"",VLOOKUP(R379,'ESO zone constants'!$E$3:$J$1002,6,FALSE),"")</f>
        <v/>
      </c>
      <c r="S379" s="3">
        <v>0</v>
      </c>
      <c r="T379" t="str">
        <f>VLOOKUP(S379,'LibSets constants'!$A$2:$B$16,2,FALSE)</f>
        <v>Included in base game</v>
      </c>
      <c r="U379" s="3" t="str">
        <f>IF(V379&lt;&gt;"",VLOOKUP(V379,'ESO zone constants'!$E$3:$J$1002,6,FALSE),"")</f>
        <v/>
      </c>
      <c r="W379" s="3" t="str">
        <f>IF(X379&lt;&gt;"",VLOOKUP(X379,'ESO zone constants'!$E$3:$J$1002,6,FALSE),"")</f>
        <v/>
      </c>
      <c r="Y379" s="7" t="str">
        <f t="shared" si="15"/>
        <v>[247] = {wayshrines={-1,-1,-1,}, dlcId=0</v>
      </c>
      <c r="Z379" s="7" t="str">
        <f>IF(A379&lt;&gt;"",IF(Q379&lt;&gt;"",CONCATENATE(", zoneIds={",Q379),"")&amp;IF(U379&lt;&gt;"",CONCATENATE(",",U379),"")&amp;IF(W379&lt;&gt;"",CONCATENATE(",",W379),"")&amp;IF(Q379&lt;&gt;"",CONCATENATE("}",""),"")&amp;IF(OR(K379="true",K379="false",K379&lt;&gt;""), CONCATENATE(", veteran=", K379), ""),"")</f>
        <v>, veteran=false</v>
      </c>
      <c r="AA379" s="7" t="str">
        <f>IF(A379&lt;&gt;"",IF(I379="Trial",", isTrial=true",IF(I379="Arena",", isArena=true", IF(I379="Monster",", isMonster=true",""))) &amp; IF(L379="true", CONCATENATE(", multiTrialSet=true"), ""),"")</f>
        <v/>
      </c>
      <c r="AB379" s="7" t="str">
        <f t="shared" si="16"/>
        <v xml:space="preserve"> --Vicecanon of Venom / Vizekanoniker des Gifts</v>
      </c>
      <c r="AC379" s="7" t="str">
        <f t="shared" si="17"/>
        <v/>
      </c>
    </row>
    <row r="380" spans="1:29" x14ac:dyDescent="0.25">
      <c r="A380" s="17">
        <v>236</v>
      </c>
      <c r="B380" t="s">
        <v>1949</v>
      </c>
      <c r="C380" t="s">
        <v>1951</v>
      </c>
      <c r="D380" t="s">
        <v>1950</v>
      </c>
      <c r="I380" t="str">
        <f t="array" ref="I380">IF(VALUE(P380)&gt;0,"Crafted",IF(OR(EXACT(A380,'LibSets constants'!$G$2:$G$99)),"Monster",IF(OR(EXACT(A380,'LibSets constants'!$I$2:$I$99)),"Trial",IF(OR(EXACT(A380,'LibSets constants'!$K$2:$K$99)),"Arena",IF(OR(EXACT(A380,'LibSets constants'!$M$2:$M$99)),"Overland","")))))</f>
        <v>Overland</v>
      </c>
      <c r="K380" t="s">
        <v>102</v>
      </c>
      <c r="L380" t="s">
        <v>102</v>
      </c>
      <c r="M380">
        <v>-1</v>
      </c>
      <c r="N380">
        <v>-1</v>
      </c>
      <c r="O380">
        <v>-1</v>
      </c>
      <c r="P380">
        <v>0</v>
      </c>
      <c r="Q380" s="3" t="str">
        <f>IF(R380&lt;&gt;"",VLOOKUP(R380,'ESO zone constants'!$E$3:$J$1002,6,FALSE),"")</f>
        <v/>
      </c>
      <c r="S380" s="3">
        <v>0</v>
      </c>
      <c r="T380" t="str">
        <f>VLOOKUP(S380,'LibSets constants'!$A$2:$B$16,2,FALSE)</f>
        <v>Included in base game</v>
      </c>
      <c r="U380" s="3" t="str">
        <f>IF(V380&lt;&gt;"",VLOOKUP(V380,'ESO zone constants'!$E$3:$J$1002,6,FALSE),"")</f>
        <v/>
      </c>
      <c r="W380" s="3" t="str">
        <f>IF(X380&lt;&gt;"",VLOOKUP(X380,'ESO zone constants'!$E$3:$J$1002,6,FALSE),"")</f>
        <v/>
      </c>
      <c r="Y380" s="7" t="str">
        <f t="shared" si="15"/>
        <v>[236] = {wayshrines={-1,-1,-1,}, dlcId=0</v>
      </c>
      <c r="Z380" s="7" t="str">
        <f>IF(A380&lt;&gt;"",IF(Q380&lt;&gt;"",CONCATENATE(", zoneIds={",Q380),"")&amp;IF(U380&lt;&gt;"",CONCATENATE(",",U380),"")&amp;IF(W380&lt;&gt;"",CONCATENATE(",",W380),"")&amp;IF(Q380&lt;&gt;"",CONCATENATE("}",""),"")&amp;IF(OR(K380="true",K380="false",K380&lt;&gt;""), CONCATENATE(", veteran=", K380), ""),"")</f>
        <v>, veteran=false</v>
      </c>
      <c r="AA380" s="7" t="str">
        <f>IF(A380&lt;&gt;"",IF(I380="Trial",", isTrial=true",IF(I380="Arena",", isArena=true", IF(I380="Monster",", isMonster=true",""))) &amp; IF(L380="true", CONCATENATE(", multiTrialSet=true"), ""),"")</f>
        <v/>
      </c>
      <c r="AB380" s="7" t="str">
        <f t="shared" si="16"/>
        <v xml:space="preserve"> --Vicious Death / Grausamer Tod</v>
      </c>
      <c r="AC380" s="7" t="str">
        <f t="shared" si="17"/>
        <v/>
      </c>
    </row>
    <row r="381" spans="1:29" x14ac:dyDescent="0.25">
      <c r="A381" s="17">
        <v>173</v>
      </c>
      <c r="B381" t="s">
        <v>1810</v>
      </c>
      <c r="C381" t="s">
        <v>1812</v>
      </c>
      <c r="D381" t="s">
        <v>1811</v>
      </c>
      <c r="I381" t="str">
        <f t="array" ref="I381">IF(VALUE(P381)&gt;0,"Crafted",IF(OR(EXACT(A381,'LibSets constants'!$G$2:$G$99)),"Monster",IF(OR(EXACT(A381,'LibSets constants'!$I$2:$I$99)),"Trial",IF(OR(EXACT(A381,'LibSets constants'!$K$2:$K$99)),"Arena",IF(OR(EXACT(A381,'LibSets constants'!$M$2:$M$99)),"Overland","")))))</f>
        <v/>
      </c>
      <c r="K381" t="s">
        <v>102</v>
      </c>
      <c r="L381" t="s">
        <v>102</v>
      </c>
      <c r="M381">
        <v>-1</v>
      </c>
      <c r="N381">
        <v>-1</v>
      </c>
      <c r="O381">
        <v>-1</v>
      </c>
      <c r="P381">
        <v>0</v>
      </c>
      <c r="Q381" s="3">
        <f>IF(R381&lt;&gt;"",VLOOKUP(R381,'ESO zone constants'!$E$3:$J$1002,6,FALSE),"")</f>
        <v>848</v>
      </c>
      <c r="R381" s="3" t="s">
        <v>72</v>
      </c>
      <c r="S381" s="3">
        <v>0</v>
      </c>
      <c r="T381" t="str">
        <f>VLOOKUP(S381,'LibSets constants'!$A$2:$B$16,2,FALSE)</f>
        <v>Included in base game</v>
      </c>
      <c r="U381" s="3" t="str">
        <f>IF(V381&lt;&gt;"",VLOOKUP(V381,'ESO zone constants'!$E$3:$J$1002,6,FALSE),"")</f>
        <v/>
      </c>
      <c r="W381" s="3" t="str">
        <f>IF(X381&lt;&gt;"",VLOOKUP(X381,'ESO zone constants'!$E$3:$J$1002,6,FALSE),"")</f>
        <v/>
      </c>
      <c r="Y381" s="7" t="str">
        <f t="shared" si="15"/>
        <v>[173] = {wayshrines={-1,-1,-1,}, dlcId=0</v>
      </c>
      <c r="Z381" s="7" t="str">
        <f>IF(A381&lt;&gt;"",IF(Q381&lt;&gt;"",CONCATENATE(", zoneIds={",Q381),"")&amp;IF(U381&lt;&gt;"",CONCATENATE(",",U381),"")&amp;IF(W381&lt;&gt;"",CONCATENATE(",",W381),"")&amp;IF(Q381&lt;&gt;"",CONCATENATE("}",""),"")&amp;IF(OR(K381="true",K381="false",K381&lt;&gt;""), CONCATENATE(", veteran=", K381), ""),"")</f>
        <v>, zoneIds={848}, veteran=false</v>
      </c>
      <c r="AA381" s="7" t="str">
        <f>IF(A381&lt;&gt;"",IF(I381="Trial",", isTrial=true",IF(I381="Arena",", isArena=true", IF(I381="Monster",", isMonster=true",""))) &amp; IF(L381="true", CONCATENATE(", multiTrialSet=true"), ""),"")</f>
        <v/>
      </c>
      <c r="AB381" s="7" t="str">
        <f t="shared" si="16"/>
        <v xml:space="preserve"> --Vicious Serpent / Boshafte Schlange</v>
      </c>
      <c r="AC381" s="7" t="str">
        <f t="shared" si="17"/>
        <v/>
      </c>
    </row>
    <row r="382" spans="1:29" x14ac:dyDescent="0.25">
      <c r="A382" s="17">
        <v>33</v>
      </c>
      <c r="B382" t="s">
        <v>1436</v>
      </c>
      <c r="C382" t="s">
        <v>1438</v>
      </c>
      <c r="D382" t="s">
        <v>1437</v>
      </c>
      <c r="I382" t="str">
        <f t="array" ref="I382">IF(VALUE(P382)&gt;0,"Crafted",IF(OR(EXACT(A382,'LibSets constants'!$G$2:$G$99)),"Monster",IF(OR(EXACT(A382,'LibSets constants'!$I$2:$I$99)),"Trial",IF(OR(EXACT(A382,'LibSets constants'!$K$2:$K$99)),"Arena",IF(OR(EXACT(A382,'LibSets constants'!$M$2:$M$99)),"Overland","")))))</f>
        <v/>
      </c>
      <c r="K382" t="s">
        <v>102</v>
      </c>
      <c r="L382" t="s">
        <v>102</v>
      </c>
      <c r="M382">
        <v>-1</v>
      </c>
      <c r="N382">
        <v>-1</v>
      </c>
      <c r="O382">
        <v>-1</v>
      </c>
      <c r="P382">
        <v>0</v>
      </c>
      <c r="Q382" s="3" t="str">
        <f>IF(R382&lt;&gt;"",VLOOKUP(R382,'ESO zone constants'!$E$3:$J$1002,6,FALSE),"")</f>
        <v/>
      </c>
      <c r="S382" s="3">
        <v>0</v>
      </c>
      <c r="T382" t="str">
        <f>VLOOKUP(S382,'LibSets constants'!$A$2:$B$16,2,FALSE)</f>
        <v>Included in base game</v>
      </c>
      <c r="U382" s="3" t="str">
        <f>IF(V382&lt;&gt;"",VLOOKUP(V382,'ESO zone constants'!$E$3:$J$1002,6,FALSE),"")</f>
        <v/>
      </c>
      <c r="W382" s="3" t="str">
        <f>IF(X382&lt;&gt;"",VLOOKUP(X382,'ESO zone constants'!$E$3:$J$1002,6,FALSE),"")</f>
        <v/>
      </c>
      <c r="Y382" s="7" t="str">
        <f t="shared" si="15"/>
        <v>[33] = {wayshrines={-1,-1,-1,}, dlcId=0</v>
      </c>
      <c r="Z382" s="7" t="str">
        <f>IF(A382&lt;&gt;"",IF(Q382&lt;&gt;"",CONCATENATE(", zoneIds={",Q382),"")&amp;IF(U382&lt;&gt;"",CONCATENATE(",",U382),"")&amp;IF(W382&lt;&gt;"",CONCATENATE(",",W382),"")&amp;IF(Q382&lt;&gt;"",CONCATENATE("}",""),"")&amp;IF(OR(K382="true",K382="false",K382&lt;&gt;""), CONCATENATE(", veteran=", K382), ""),"")</f>
        <v>, veteran=false</v>
      </c>
      <c r="AA382" s="7" t="str">
        <f>IF(A382&lt;&gt;"",IF(I382="Trial",", isTrial=true",IF(I382="Arena",", isArena=true", IF(I382="Monster",", isMonster=true",""))) &amp; IF(L382="true", CONCATENATE(", multiTrialSet=true"), ""),"")</f>
        <v/>
      </c>
      <c r="AB382" s="7" t="str">
        <f t="shared" si="16"/>
        <v xml:space="preserve"> --Viper's Sting / Vipernbiss</v>
      </c>
      <c r="AC382" s="7" t="str">
        <f t="shared" si="17"/>
        <v/>
      </c>
    </row>
    <row r="383" spans="1:29" x14ac:dyDescent="0.25">
      <c r="A383" s="17">
        <v>414</v>
      </c>
      <c r="B383" t="s">
        <v>2392</v>
      </c>
      <c r="C383" t="s">
        <v>2394</v>
      </c>
      <c r="D383" t="s">
        <v>2393</v>
      </c>
      <c r="I383" t="s">
        <v>2478</v>
      </c>
      <c r="K383" t="s">
        <v>102</v>
      </c>
      <c r="L383" t="s">
        <v>102</v>
      </c>
      <c r="M383">
        <v>-1</v>
      </c>
      <c r="N383">
        <v>-1</v>
      </c>
      <c r="O383">
        <v>-1</v>
      </c>
      <c r="P383">
        <v>0</v>
      </c>
      <c r="Q383" s="3">
        <f>IF(R383&lt;&gt;"",VLOOKUP(R383,'ESO zone constants'!$E$3:$J$1002,6,FALSE),"")</f>
        <v>1082</v>
      </c>
      <c r="R383" s="3" t="s">
        <v>805</v>
      </c>
      <c r="S383" s="3">
        <v>0</v>
      </c>
      <c r="T383" t="str">
        <f>VLOOKUP(S383,'LibSets constants'!$A$2:$B$16,2,FALSE)</f>
        <v>Included in base game</v>
      </c>
      <c r="U383" s="3" t="str">
        <f>IF(V383&lt;&gt;"",VLOOKUP(V383,'ESO zone constants'!$E$3:$J$1002,6,FALSE),"")</f>
        <v/>
      </c>
      <c r="W383" s="3" t="str">
        <f>IF(X383&lt;&gt;"",VLOOKUP(X383,'ESO zone constants'!$E$3:$J$1002,6,FALSE),"")</f>
        <v/>
      </c>
      <c r="Y383" s="7" t="str">
        <f t="shared" si="15"/>
        <v>[414] = {wayshrines={-1,-1,-1,}, dlcId=0</v>
      </c>
      <c r="Z383" s="7" t="str">
        <f>IF(A383&lt;&gt;"",IF(Q383&lt;&gt;"",CONCATENATE(", zoneIds={",Q383),"")&amp;IF(U383&lt;&gt;"",CONCATENATE(",",U383),"")&amp;IF(W383&lt;&gt;"",CONCATENATE(",",W383),"")&amp;IF(Q383&lt;&gt;"",CONCATENATE("}",""),"")&amp;IF(OR(K383="true",K383="false",K383&lt;&gt;""), CONCATENATE(", veteran=", K383), ""),"")</f>
        <v>, zoneIds={1082}, veteran=false</v>
      </c>
      <c r="AA383" s="7" t="str">
        <f>IF(A383&lt;&gt;"",IF(I383="Trial",", isTrial=true",IF(I383="Arena",", isArena=true", IF(I383="Monster",", isMonster=true",""))) &amp; IF(L383="true", CONCATENATE(", multiTrialSet=true"), ""),"")</f>
        <v>, isArena=true</v>
      </c>
      <c r="AB383" s="7" t="str">
        <f t="shared" si="16"/>
        <v xml:space="preserve"> --Virulent Shot / Virulenter Schuss</v>
      </c>
      <c r="AC383" s="7" t="str">
        <f t="shared" si="17"/>
        <v/>
      </c>
    </row>
    <row r="384" spans="1:29" x14ac:dyDescent="0.25">
      <c r="A384" s="17">
        <v>398</v>
      </c>
      <c r="B384" t="s">
        <v>33</v>
      </c>
      <c r="C384" t="s">
        <v>33</v>
      </c>
      <c r="D384" t="s">
        <v>33</v>
      </c>
      <c r="I384" t="str">
        <f t="array" ref="I384">IF(VALUE(P384)&gt;0,"Crafted",IF(OR(EXACT(A384,'LibSets constants'!$G$2:$G$99)),"Monster",IF(OR(EXACT(A384,'LibSets constants'!$I$2:$I$99)),"Trial",IF(OR(EXACT(A384,'LibSets constants'!$K$2:$K$99)),"Arena",IF(OR(EXACT(A384,'LibSets constants'!$M$2:$M$99)),"Overland","")))))</f>
        <v>Monster</v>
      </c>
      <c r="J384">
        <v>3</v>
      </c>
      <c r="K384" t="s">
        <v>2475</v>
      </c>
      <c r="L384" t="s">
        <v>102</v>
      </c>
      <c r="M384">
        <v>-1</v>
      </c>
      <c r="N384">
        <v>-1</v>
      </c>
      <c r="O384">
        <v>-1</v>
      </c>
      <c r="P384">
        <v>0</v>
      </c>
      <c r="Q384" s="3" t="str">
        <f>IF(R384&lt;&gt;"",VLOOKUP(R384,'ESO zone constants'!$E$3:$J$1002,6,FALSE),"")</f>
        <v/>
      </c>
      <c r="S384" s="3">
        <v>11</v>
      </c>
      <c r="T384" t="str">
        <f>VLOOKUP(S384,'LibSets constants'!$A$2:$B$16,2,FALSE)</f>
        <v>Wolfhunter</v>
      </c>
      <c r="U384" s="3" t="str">
        <f>IF(V384&lt;&gt;"",VLOOKUP(V384,'ESO zone constants'!$E$3:$J$1002,6,FALSE),"")</f>
        <v/>
      </c>
      <c r="W384" s="3" t="str">
        <f>IF(X384&lt;&gt;"",VLOOKUP(X384,'ESO zone constants'!$E$3:$J$1002,6,FALSE),"")</f>
        <v/>
      </c>
      <c r="Y384" s="7" t="str">
        <f t="shared" si="15"/>
        <v>[398] = {wayshrines={-1,-1,-1,}, dlcId=11</v>
      </c>
      <c r="Z384" s="7" t="str">
        <f>IF(A384&lt;&gt;"",IF(Q384&lt;&gt;"",CONCATENATE(", zoneIds={",Q384),"")&amp;IF(U384&lt;&gt;"",CONCATENATE(",",U384),"")&amp;IF(W384&lt;&gt;"",CONCATENATE(",",W384),"")&amp;IF(Q384&lt;&gt;"",CONCATENATE("}",""),"")&amp;IF(OR(K384="true",K384="false",K384&lt;&gt;""), CONCATENATE(", veteran=", K384), ""),"")</f>
        <v>, veteran={EQUIP_TYPE_HEAD=true, EQUIP_TYPE_SHOULDERS=false}</v>
      </c>
      <c r="AA384" s="7" t="str">
        <f>IF(A384&lt;&gt;"",IF(I384="Trial",", isTrial=true",IF(I384="Arena",", isArena=true", IF(I384="Monster",", isMonster=true",""))) &amp; IF(L384="true", CONCATENATE(", multiTrialSet=true"), ""),"")</f>
        <v>, isMonster=true</v>
      </c>
      <c r="AB384" s="7" t="str">
        <f t="shared" si="16"/>
        <v xml:space="preserve"> --Vykosa / Vykosa</v>
      </c>
      <c r="AC384" s="7" t="str">
        <f t="shared" si="17"/>
        <v/>
      </c>
    </row>
    <row r="385" spans="1:29" x14ac:dyDescent="0.25">
      <c r="A385" s="17">
        <v>331</v>
      </c>
      <c r="B385" t="s">
        <v>2178</v>
      </c>
      <c r="C385" t="s">
        <v>2180</v>
      </c>
      <c r="D385" t="s">
        <v>2179</v>
      </c>
      <c r="I385" t="str">
        <f t="array" ref="I385">IF(VALUE(P385)&gt;0,"Crafted",IF(OR(EXACT(A385,'LibSets constants'!$G$2:$G$99)),"Monster",IF(OR(EXACT(A385,'LibSets constants'!$I$2:$I$99)),"Trial",IF(OR(EXACT(A385,'LibSets constants'!$K$2:$K$99)),"Arena",IF(OR(EXACT(A385,'LibSets constants'!$M$2:$M$99)),"Overland","")))))</f>
        <v/>
      </c>
      <c r="K385" t="s">
        <v>102</v>
      </c>
      <c r="L385" t="s">
        <v>102</v>
      </c>
      <c r="M385">
        <v>-1</v>
      </c>
      <c r="N385">
        <v>-1</v>
      </c>
      <c r="O385">
        <v>-1</v>
      </c>
      <c r="P385">
        <v>0</v>
      </c>
      <c r="Q385" s="3" t="str">
        <f>IF(R385&lt;&gt;"",VLOOKUP(R385,'ESO zone constants'!$E$3:$J$1002,6,FALSE),"")</f>
        <v/>
      </c>
      <c r="S385" s="3">
        <v>0</v>
      </c>
      <c r="T385" t="str">
        <f>VLOOKUP(S385,'LibSets constants'!$A$2:$B$16,2,FALSE)</f>
        <v>Included in base game</v>
      </c>
      <c r="U385" s="3" t="str">
        <f>IF(V385&lt;&gt;"",VLOOKUP(V385,'ESO zone constants'!$E$3:$J$1002,6,FALSE),"")</f>
        <v/>
      </c>
      <c r="W385" s="3" t="str">
        <f>IF(X385&lt;&gt;"",VLOOKUP(X385,'ESO zone constants'!$E$3:$J$1002,6,FALSE),"")</f>
        <v/>
      </c>
      <c r="Y385" s="7" t="str">
        <f t="shared" si="15"/>
        <v>[331] = {wayshrines={-1,-1,-1,}, dlcId=0</v>
      </c>
      <c r="Z385" s="7" t="str">
        <f>IF(A385&lt;&gt;"",IF(Q385&lt;&gt;"",CONCATENATE(", zoneIds={",Q385),"")&amp;IF(U385&lt;&gt;"",CONCATENATE(",",U385),"")&amp;IF(W385&lt;&gt;"",CONCATENATE(",",W385),"")&amp;IF(Q385&lt;&gt;"",CONCATENATE("}",""),"")&amp;IF(OR(K385="true",K385="false",K385&lt;&gt;""), CONCATENATE(", veteran=", K385), ""),"")</f>
        <v>, veteran=false</v>
      </c>
      <c r="AA385" s="7" t="str">
        <f>IF(A385&lt;&gt;"",IF(I385="Trial",", isTrial=true",IF(I385="Arena",", isArena=true", IF(I385="Monster",", isMonster=true",""))) &amp; IF(L385="true", CONCATENATE(", multiTrialSet=true"), ""),"")</f>
        <v/>
      </c>
      <c r="AB385" s="7" t="str">
        <f t="shared" si="16"/>
        <v xml:space="preserve"> --War Machine / Kriegsmaschine</v>
      </c>
      <c r="AC385" s="7" t="str">
        <f t="shared" si="17"/>
        <v/>
      </c>
    </row>
    <row r="386" spans="1:29" x14ac:dyDescent="0.25">
      <c r="A386" s="17">
        <v>320</v>
      </c>
      <c r="B386" t="s">
        <v>2145</v>
      </c>
      <c r="C386" t="s">
        <v>2147</v>
      </c>
      <c r="D386" t="s">
        <v>2146</v>
      </c>
      <c r="I386" t="str">
        <f t="array" ref="I386">IF(VALUE(P386)&gt;0,"Crafted",IF(OR(EXACT(A386,'LibSets constants'!$G$2:$G$99)),"Monster",IF(OR(EXACT(A386,'LibSets constants'!$I$2:$I$99)),"Trial",IF(OR(EXACT(A386,'LibSets constants'!$K$2:$K$99)),"Arena",IF(OR(EXACT(A386,'LibSets constants'!$M$2:$M$99)),"Overland","")))))</f>
        <v/>
      </c>
      <c r="K386" t="s">
        <v>102</v>
      </c>
      <c r="L386" t="s">
        <v>102</v>
      </c>
      <c r="M386">
        <v>-1</v>
      </c>
      <c r="N386">
        <v>-1</v>
      </c>
      <c r="O386">
        <v>-1</v>
      </c>
      <c r="P386">
        <v>0</v>
      </c>
      <c r="Q386" s="3" t="str">
        <f>IF(R386&lt;&gt;"",VLOOKUP(R386,'ESO zone constants'!$E$3:$J$1002,6,FALSE),"")</f>
        <v/>
      </c>
      <c r="S386" s="3">
        <v>0</v>
      </c>
      <c r="T386" t="str">
        <f>VLOOKUP(S386,'LibSets constants'!$A$2:$B$16,2,FALSE)</f>
        <v>Included in base game</v>
      </c>
      <c r="U386" s="3" t="str">
        <f>IF(V386&lt;&gt;"",VLOOKUP(V386,'ESO zone constants'!$E$3:$J$1002,6,FALSE),"")</f>
        <v/>
      </c>
      <c r="W386" s="3" t="str">
        <f>IF(X386&lt;&gt;"",VLOOKUP(X386,'ESO zone constants'!$E$3:$J$1002,6,FALSE),"")</f>
        <v/>
      </c>
      <c r="Y386" s="7" t="str">
        <f t="shared" si="15"/>
        <v>[320] = {wayshrines={-1,-1,-1,}, dlcId=0</v>
      </c>
      <c r="Z386" s="7" t="str">
        <f>IF(A386&lt;&gt;"",IF(Q386&lt;&gt;"",CONCATENATE(", zoneIds={",Q386),"")&amp;IF(U386&lt;&gt;"",CONCATENATE(",",U386),"")&amp;IF(W386&lt;&gt;"",CONCATENATE(",",W386),"")&amp;IF(Q386&lt;&gt;"",CONCATENATE("}",""),"")&amp;IF(OR(K386="true",K386="false",K386&lt;&gt;""), CONCATENATE(", veteran=", K386), ""),"")</f>
        <v>, veteran=false</v>
      </c>
      <c r="AA386" s="7" t="str">
        <f>IF(A386&lt;&gt;"",IF(I386="Trial",", isTrial=true",IF(I386="Arena",", isArena=true", IF(I386="Monster",", isMonster=true",""))) &amp; IF(L386="true", CONCATENATE(", multiTrialSet=true"), ""),"")</f>
        <v/>
      </c>
      <c r="AB386" s="7" t="str">
        <f t="shared" si="16"/>
        <v xml:space="preserve"> --War Maiden / Kriegsjungfer</v>
      </c>
      <c r="AC386" s="7" t="str">
        <f t="shared" si="17"/>
        <v/>
      </c>
    </row>
    <row r="387" spans="1:29" x14ac:dyDescent="0.25">
      <c r="A387" s="17">
        <v>111</v>
      </c>
      <c r="B387" t="s">
        <v>1657</v>
      </c>
      <c r="C387" t="s">
        <v>1659</v>
      </c>
      <c r="D387" t="s">
        <v>1658</v>
      </c>
      <c r="I387" t="str">
        <f t="array" ref="I387">IF(VALUE(P387)&gt;0,"Crafted",IF(OR(EXACT(A387,'LibSets constants'!$G$2:$G$99)),"Monster",IF(OR(EXACT(A387,'LibSets constants'!$I$2:$I$99)),"Trial",IF(OR(EXACT(A387,'LibSets constants'!$K$2:$K$99)),"Arena",IF(OR(EXACT(A387,'LibSets constants'!$M$2:$M$99)),"Overland","")))))</f>
        <v>Overland</v>
      </c>
      <c r="K387" t="s">
        <v>102</v>
      </c>
      <c r="L387" t="s">
        <v>102</v>
      </c>
      <c r="M387">
        <v>-1</v>
      </c>
      <c r="N387">
        <v>-1</v>
      </c>
      <c r="O387">
        <v>-1</v>
      </c>
      <c r="P387">
        <v>0</v>
      </c>
      <c r="Q387" s="3" t="str">
        <f>IF(R387&lt;&gt;"",VLOOKUP(R387,'ESO zone constants'!$E$3:$J$1002,6,FALSE),"")</f>
        <v/>
      </c>
      <c r="S387" s="3">
        <v>0</v>
      </c>
      <c r="T387" t="str">
        <f>VLOOKUP(S387,'LibSets constants'!$A$2:$B$16,2,FALSE)</f>
        <v>Included in base game</v>
      </c>
      <c r="U387" s="3" t="str">
        <f>IF(V387&lt;&gt;"",VLOOKUP(V387,'ESO zone constants'!$E$3:$J$1002,6,FALSE),"")</f>
        <v/>
      </c>
      <c r="W387" s="3" t="str">
        <f>IF(X387&lt;&gt;"",VLOOKUP(X387,'ESO zone constants'!$E$3:$J$1002,6,FALSE),"")</f>
        <v/>
      </c>
      <c r="Y387" s="7" t="str">
        <f t="shared" ref="Y387:Y450" si="18">IF(A387&lt;&gt;"",CONCATENATE("[",A387,"] = {wayshrines={")&amp;IF(M387&lt;&gt;"",CONCATENATE(M387,","),"")&amp;IF(N387&lt;&gt;"",CONCATENATE(N387,","),"")&amp;IF(O387&lt;&gt;"",CONCATENATE(O387,","),"")&amp;CONCATENATE("}")&amp;IF(VALUE(P387)&gt;0,CONCATENATE(", traitsNeeded=",P387),"")&amp;CONCATENATE(", dlcId=",S387,),"")</f>
        <v>[111] = {wayshrines={-1,-1,-1,}, dlcId=0</v>
      </c>
      <c r="Z387" s="7" t="str">
        <f>IF(A387&lt;&gt;"",IF(Q387&lt;&gt;"",CONCATENATE(", zoneIds={",Q387),"")&amp;IF(U387&lt;&gt;"",CONCATENATE(",",U387),"")&amp;IF(W387&lt;&gt;"",CONCATENATE(",",W387),"")&amp;IF(Q387&lt;&gt;"",CONCATENATE("}",""),"")&amp;IF(OR(K387="true",K387="false",K387&lt;&gt;""), CONCATENATE(", veteran=", K387), ""),"")</f>
        <v>, veteran=false</v>
      </c>
      <c r="AA387" s="7" t="str">
        <f>IF(A387&lt;&gt;"",IF(I387="Trial",", isTrial=true",IF(I387="Arena",", isArena=true", IF(I387="Monster",", isMonster=true",""))) &amp; IF(L387="true", CONCATENATE(", multiTrialSet=true"), ""),"")</f>
        <v/>
      </c>
      <c r="AB387" s="7" t="str">
        <f t="shared" ref="AB387:AB449" si="19">IF(C387&lt;&gt;"",CONCATENATE(" --",C387," / ",B387),"")</f>
        <v xml:space="preserve"> --Ward of Cyrodiil / Schutz von Cyrodiil</v>
      </c>
      <c r="AC387" s="7" t="str">
        <f t="shared" ref="AC387:AC450" si="20">IF(A387&lt;&gt;"",IF(VALUE(P387)&gt;0,CONCATENATE("[",A387,"] = true,        --",C387, " / ", B387), ""),"")</f>
        <v/>
      </c>
    </row>
    <row r="388" spans="1:29" x14ac:dyDescent="0.25">
      <c r="A388" s="17">
        <v>322</v>
      </c>
      <c r="B388" t="s">
        <v>2151</v>
      </c>
      <c r="C388" t="s">
        <v>2153</v>
      </c>
      <c r="D388" t="s">
        <v>2152</v>
      </c>
      <c r="I388" t="str">
        <f t="array" ref="I388">IF(VALUE(P388)&gt;0,"Crafted",IF(OR(EXACT(A388,'LibSets constants'!$G$2:$G$99)),"Monster",IF(OR(EXACT(A388,'LibSets constants'!$I$2:$I$99)),"Trial",IF(OR(EXACT(A388,'LibSets constants'!$K$2:$K$99)),"Arena",IF(OR(EXACT(A388,'LibSets constants'!$M$2:$M$99)),"Overland","")))))</f>
        <v/>
      </c>
      <c r="K388" t="s">
        <v>102</v>
      </c>
      <c r="L388" t="s">
        <v>102</v>
      </c>
      <c r="M388">
        <v>-1</v>
      </c>
      <c r="N388">
        <v>-1</v>
      </c>
      <c r="O388">
        <v>-1</v>
      </c>
      <c r="P388">
        <v>0</v>
      </c>
      <c r="Q388" s="3" t="str">
        <f>IF(R388&lt;&gt;"",VLOOKUP(R388,'ESO zone constants'!$E$3:$J$1002,6,FALSE),"")</f>
        <v/>
      </c>
      <c r="S388" s="3">
        <v>0</v>
      </c>
      <c r="T388" t="str">
        <f>VLOOKUP(S388,'LibSets constants'!$A$2:$B$16,2,FALSE)</f>
        <v>Included in base game</v>
      </c>
      <c r="U388" s="3" t="str">
        <f>IF(V388&lt;&gt;"",VLOOKUP(V388,'ESO zone constants'!$E$3:$J$1002,6,FALSE),"")</f>
        <v/>
      </c>
      <c r="W388" s="3" t="str">
        <f>IF(X388&lt;&gt;"",VLOOKUP(X388,'ESO zone constants'!$E$3:$J$1002,6,FALSE),"")</f>
        <v/>
      </c>
      <c r="Y388" s="7" t="str">
        <f t="shared" si="18"/>
        <v>[322] = {wayshrines={-1,-1,-1,}, dlcId=0</v>
      </c>
      <c r="Z388" s="7" t="str">
        <f>IF(A388&lt;&gt;"",IF(Q388&lt;&gt;"",CONCATENATE(", zoneIds={",Q388),"")&amp;IF(U388&lt;&gt;"",CONCATENATE(",",U388),"")&amp;IF(W388&lt;&gt;"",CONCATENATE(",",W388),"")&amp;IF(Q388&lt;&gt;"",CONCATENATE("}",""),"")&amp;IF(OR(K388="true",K388="false",K388&lt;&gt;""), CONCATENATE(", veteran=", K388), ""),"")</f>
        <v>, veteran=false</v>
      </c>
      <c r="AA388" s="7" t="str">
        <f>IF(A388&lt;&gt;"",IF(I388="Trial",", isTrial=true",IF(I388="Arena",", isArena=true", IF(I388="Monster",", isMonster=true",""))) &amp; IF(L388="true", CONCATENATE(", multiTrialSet=true"), ""),"")</f>
        <v/>
      </c>
      <c r="AB388" s="7" t="str">
        <f t="shared" si="19"/>
        <v xml:space="preserve"> --Warrior-Poet / Kriegerpoet</v>
      </c>
      <c r="AC388" s="7" t="str">
        <f t="shared" si="20"/>
        <v/>
      </c>
    </row>
    <row r="389" spans="1:29" x14ac:dyDescent="0.25">
      <c r="A389" s="17">
        <v>239</v>
      </c>
      <c r="B389" t="s">
        <v>1958</v>
      </c>
      <c r="C389" t="s">
        <v>1960</v>
      </c>
      <c r="D389" t="s">
        <v>1959</v>
      </c>
      <c r="I389" t="str">
        <f t="array" ref="I389">IF(VALUE(P389)&gt;0,"Crafted",IF(OR(EXACT(A389,'LibSets constants'!$G$2:$G$99)),"Monster",IF(OR(EXACT(A389,'LibSets constants'!$I$2:$I$99)),"Trial",IF(OR(EXACT(A389,'LibSets constants'!$K$2:$K$99)),"Arena",IF(OR(EXACT(A389,'LibSets constants'!$M$2:$M$99)),"Overland","")))))</f>
        <v>Overland</v>
      </c>
      <c r="K389" t="s">
        <v>102</v>
      </c>
      <c r="L389" t="s">
        <v>102</v>
      </c>
      <c r="M389">
        <v>-1</v>
      </c>
      <c r="N389">
        <v>-1</v>
      </c>
      <c r="O389">
        <v>-1</v>
      </c>
      <c r="P389">
        <v>0</v>
      </c>
      <c r="Q389" s="3" t="str">
        <f>IF(R389&lt;&gt;"",VLOOKUP(R389,'ESO zone constants'!$E$3:$J$1002,6,FALSE),"")</f>
        <v/>
      </c>
      <c r="S389" s="3">
        <v>0</v>
      </c>
      <c r="T389" t="str">
        <f>VLOOKUP(S389,'LibSets constants'!$A$2:$B$16,2,FALSE)</f>
        <v>Included in base game</v>
      </c>
      <c r="U389" s="3" t="str">
        <f>IF(V389&lt;&gt;"",VLOOKUP(V389,'ESO zone constants'!$E$3:$J$1002,6,FALSE),"")</f>
        <v/>
      </c>
      <c r="W389" s="3" t="str">
        <f>IF(X389&lt;&gt;"",VLOOKUP(X389,'ESO zone constants'!$E$3:$J$1002,6,FALSE),"")</f>
        <v/>
      </c>
      <c r="Y389" s="7" t="str">
        <f t="shared" si="18"/>
        <v>[239] = {wayshrines={-1,-1,-1,}, dlcId=0</v>
      </c>
      <c r="Z389" s="7" t="str">
        <f>IF(A389&lt;&gt;"",IF(Q389&lt;&gt;"",CONCATENATE(", zoneIds={",Q389),"")&amp;IF(U389&lt;&gt;"",CONCATENATE(",",U389),"")&amp;IF(W389&lt;&gt;"",CONCATENATE(",",W389),"")&amp;IF(Q389&lt;&gt;"",CONCATENATE("}",""),"")&amp;IF(OR(K389="true",K389="false",K389&lt;&gt;""), CONCATENATE(", veteran=", K389), ""),"")</f>
        <v>, veteran=false</v>
      </c>
      <c r="AA389" s="7" t="str">
        <f>IF(A389&lt;&gt;"",IF(I389="Trial",", isTrial=true",IF(I389="Arena",", isArena=true", IF(I389="Monster",", isMonster=true",""))) &amp; IF(L389="true", CONCATENATE(", multiTrialSet=true"), ""),"")</f>
        <v/>
      </c>
      <c r="AB389" s="7" t="str">
        <f t="shared" si="19"/>
        <v xml:space="preserve"> --Warrior's Fury / Raserei des Kriegers</v>
      </c>
      <c r="AC389" s="7" t="str">
        <f t="shared" si="20"/>
        <v/>
      </c>
    </row>
    <row r="390" spans="1:29" x14ac:dyDescent="0.25">
      <c r="A390" s="17">
        <v>146</v>
      </c>
      <c r="B390" t="s">
        <v>1759</v>
      </c>
      <c r="C390" t="s">
        <v>1761</v>
      </c>
      <c r="D390" t="s">
        <v>1760</v>
      </c>
      <c r="I390" t="str">
        <f t="array" ref="I390">IF(VALUE(P390)&gt;0,"Crafted",IF(OR(EXACT(A390,'LibSets constants'!$G$2:$G$99)),"Monster",IF(OR(EXACT(A390,'LibSets constants'!$I$2:$I$99)),"Trial",IF(OR(EXACT(A390,'LibSets constants'!$K$2:$K$99)),"Arena",IF(OR(EXACT(A390,'LibSets constants'!$M$2:$M$99)),"Overland","")))))</f>
        <v>Overland</v>
      </c>
      <c r="K390" t="s">
        <v>102</v>
      </c>
      <c r="L390" t="s">
        <v>102</v>
      </c>
      <c r="M390">
        <v>-1</v>
      </c>
      <c r="N390">
        <v>-1</v>
      </c>
      <c r="O390">
        <v>-1</v>
      </c>
      <c r="P390">
        <v>0</v>
      </c>
      <c r="Q390" s="3" t="str">
        <f>IF(R390&lt;&gt;"",VLOOKUP(R390,'ESO zone constants'!$E$3:$J$1002,6,FALSE),"")</f>
        <v/>
      </c>
      <c r="S390" s="3">
        <v>0</v>
      </c>
      <c r="T390" t="str">
        <f>VLOOKUP(S390,'LibSets constants'!$A$2:$B$16,2,FALSE)</f>
        <v>Included in base game</v>
      </c>
      <c r="U390" s="3" t="str">
        <f>IF(V390&lt;&gt;"",VLOOKUP(V390,'ESO zone constants'!$E$3:$J$1002,6,FALSE),"")</f>
        <v/>
      </c>
      <c r="W390" s="3" t="str">
        <f>IF(X390&lt;&gt;"",VLOOKUP(X390,'ESO zone constants'!$E$3:$J$1002,6,FALSE),"")</f>
        <v/>
      </c>
      <c r="Y390" s="7" t="str">
        <f t="shared" si="18"/>
        <v>[146] = {wayshrines={-1,-1,-1,}, dlcId=0</v>
      </c>
      <c r="Z390" s="7" t="str">
        <f>IF(A390&lt;&gt;"",IF(Q390&lt;&gt;"",CONCATENATE(", zoneIds={",Q390),"")&amp;IF(U390&lt;&gt;"",CONCATENATE(",",U390),"")&amp;IF(W390&lt;&gt;"",CONCATENATE(",",W390),"")&amp;IF(Q390&lt;&gt;"",CONCATENATE("}",""),"")&amp;IF(OR(K390="true",K390="false",K390&lt;&gt;""), CONCATENATE(", veteran=", K390), ""),"")</f>
        <v>, veteran=false</v>
      </c>
      <c r="AA390" s="7" t="str">
        <f>IF(A390&lt;&gt;"",IF(I390="Trial",", isTrial=true",IF(I390="Arena",", isArena=true", IF(I390="Monster",", isMonster=true",""))) &amp; IF(L390="true", CONCATENATE(", multiTrialSet=true"), ""),"")</f>
        <v/>
      </c>
      <c r="AB390" s="7" t="str">
        <f t="shared" si="19"/>
        <v xml:space="preserve"> --Way of Air / Weg der Luft</v>
      </c>
      <c r="AC390" s="7" t="str">
        <f t="shared" si="20"/>
        <v/>
      </c>
    </row>
    <row r="391" spans="1:29" x14ac:dyDescent="0.25">
      <c r="A391" s="17">
        <v>145</v>
      </c>
      <c r="B391" t="s">
        <v>1756</v>
      </c>
      <c r="C391" t="s">
        <v>1758</v>
      </c>
      <c r="D391" t="s">
        <v>1757</v>
      </c>
      <c r="I391" t="str">
        <f t="array" ref="I391">IF(VALUE(P391)&gt;0,"Crafted",IF(OR(EXACT(A391,'LibSets constants'!$G$2:$G$99)),"Monster",IF(OR(EXACT(A391,'LibSets constants'!$I$2:$I$99)),"Trial",IF(OR(EXACT(A391,'LibSets constants'!$K$2:$K$99)),"Arena",IF(OR(EXACT(A391,'LibSets constants'!$M$2:$M$99)),"Overland","")))))</f>
        <v>Overland</v>
      </c>
      <c r="K391" t="s">
        <v>102</v>
      </c>
      <c r="L391" t="s">
        <v>102</v>
      </c>
      <c r="M391">
        <v>-1</v>
      </c>
      <c r="N391">
        <v>-1</v>
      </c>
      <c r="O391">
        <v>-1</v>
      </c>
      <c r="P391">
        <v>0</v>
      </c>
      <c r="Q391" s="3" t="str">
        <f>IF(R391&lt;&gt;"",VLOOKUP(R391,'ESO zone constants'!$E$3:$J$1002,6,FALSE),"")</f>
        <v/>
      </c>
      <c r="S391" s="3">
        <v>0</v>
      </c>
      <c r="T391" t="str">
        <f>VLOOKUP(S391,'LibSets constants'!$A$2:$B$16,2,FALSE)</f>
        <v>Included in base game</v>
      </c>
      <c r="U391" s="3" t="str">
        <f>IF(V391&lt;&gt;"",VLOOKUP(V391,'ESO zone constants'!$E$3:$J$1002,6,FALSE),"")</f>
        <v/>
      </c>
      <c r="W391" s="3" t="str">
        <f>IF(X391&lt;&gt;"",VLOOKUP(X391,'ESO zone constants'!$E$3:$J$1002,6,FALSE),"")</f>
        <v/>
      </c>
      <c r="Y391" s="7" t="str">
        <f t="shared" si="18"/>
        <v>[145] = {wayshrines={-1,-1,-1,}, dlcId=0</v>
      </c>
      <c r="Z391" s="7" t="str">
        <f>IF(A391&lt;&gt;"",IF(Q391&lt;&gt;"",CONCATENATE(", zoneIds={",Q391),"")&amp;IF(U391&lt;&gt;"",CONCATENATE(",",U391),"")&amp;IF(W391&lt;&gt;"",CONCATENATE(",",W391),"")&amp;IF(Q391&lt;&gt;"",CONCATENATE("}",""),"")&amp;IF(OR(K391="true",K391="false",K391&lt;&gt;""), CONCATENATE(", veteran=", K391), ""),"")</f>
        <v>, veteran=false</v>
      </c>
      <c r="AA391" s="7" t="str">
        <f>IF(A391&lt;&gt;"",IF(I391="Trial",", isTrial=true",IF(I391="Arena",", isArena=true", IF(I391="Monster",", isMonster=true",""))) &amp; IF(L391="true", CONCATENATE(", multiTrialSet=true"), ""),"")</f>
        <v/>
      </c>
      <c r="AB391" s="7" t="str">
        <f t="shared" si="19"/>
        <v xml:space="preserve"> --Way of Fire / Weg des Feuers</v>
      </c>
      <c r="AC391" s="7" t="str">
        <f t="shared" si="20"/>
        <v/>
      </c>
    </row>
    <row r="392" spans="1:29" x14ac:dyDescent="0.25">
      <c r="A392" s="17">
        <v>147</v>
      </c>
      <c r="B392" t="s">
        <v>1762</v>
      </c>
      <c r="C392" t="s">
        <v>1764</v>
      </c>
      <c r="D392" t="s">
        <v>1763</v>
      </c>
      <c r="I392" t="str">
        <f t="array" ref="I392">IF(VALUE(P392)&gt;0,"Crafted",IF(OR(EXACT(A392,'LibSets constants'!$G$2:$G$99)),"Monster",IF(OR(EXACT(A392,'LibSets constants'!$I$2:$I$99)),"Trial",IF(OR(EXACT(A392,'LibSets constants'!$K$2:$K$99)),"Arena",IF(OR(EXACT(A392,'LibSets constants'!$M$2:$M$99)),"Overland","")))))</f>
        <v>Overland</v>
      </c>
      <c r="K392" t="s">
        <v>102</v>
      </c>
      <c r="L392" t="s">
        <v>102</v>
      </c>
      <c r="M392">
        <v>-1</v>
      </c>
      <c r="N392">
        <v>-1</v>
      </c>
      <c r="O392">
        <v>-1</v>
      </c>
      <c r="P392">
        <v>0</v>
      </c>
      <c r="Q392" s="3" t="str">
        <f>IF(R392&lt;&gt;"",VLOOKUP(R392,'ESO zone constants'!$E$3:$J$1002,6,FALSE),"")</f>
        <v/>
      </c>
      <c r="S392" s="3">
        <v>0</v>
      </c>
      <c r="T392" t="str">
        <f>VLOOKUP(S392,'LibSets constants'!$A$2:$B$16,2,FALSE)</f>
        <v>Included in base game</v>
      </c>
      <c r="U392" s="3" t="str">
        <f>IF(V392&lt;&gt;"",VLOOKUP(V392,'ESO zone constants'!$E$3:$J$1002,6,FALSE),"")</f>
        <v/>
      </c>
      <c r="W392" s="3" t="str">
        <f>IF(X392&lt;&gt;"",VLOOKUP(X392,'ESO zone constants'!$E$3:$J$1002,6,FALSE),"")</f>
        <v/>
      </c>
      <c r="Y392" s="7" t="str">
        <f t="shared" si="18"/>
        <v>[147] = {wayshrines={-1,-1,-1,}, dlcId=0</v>
      </c>
      <c r="Z392" s="7" t="str">
        <f>IF(A392&lt;&gt;"",IF(Q392&lt;&gt;"",CONCATENATE(", zoneIds={",Q392),"")&amp;IF(U392&lt;&gt;"",CONCATENATE(",",U392),"")&amp;IF(W392&lt;&gt;"",CONCATENATE(",",W392),"")&amp;IF(Q392&lt;&gt;"",CONCATENATE("}",""),"")&amp;IF(OR(K392="true",K392="false",K392&lt;&gt;""), CONCATENATE(", veteran=", K392), ""),"")</f>
        <v>, veteran=false</v>
      </c>
      <c r="AA392" s="7" t="str">
        <f>IF(A392&lt;&gt;"",IF(I392="Trial",", isTrial=true",IF(I392="Arena",", isArena=true", IF(I392="Monster",", isMonster=true",""))) &amp; IF(L392="true", CONCATENATE(", multiTrialSet=true"), ""),"")</f>
        <v/>
      </c>
      <c r="AB392" s="7" t="str">
        <f t="shared" si="19"/>
        <v xml:space="preserve"> --Way of Martial Knowledge / Weg der Kampfkunst</v>
      </c>
      <c r="AC392" s="7" t="str">
        <f t="shared" si="20"/>
        <v/>
      </c>
    </row>
    <row r="393" spans="1:29" x14ac:dyDescent="0.25">
      <c r="A393" s="6">
        <v>148</v>
      </c>
      <c r="B393" t="s">
        <v>1765</v>
      </c>
      <c r="C393" t="s">
        <v>1767</v>
      </c>
      <c r="D393" t="s">
        <v>1766</v>
      </c>
      <c r="I393" t="str">
        <f t="array" ref="I393">IF(VALUE(P393)&gt;0,"Crafted",IF(OR(EXACT(A393,'LibSets constants'!$G$2:$G$99)),"Monster",IF(OR(EXACT(A393,'LibSets constants'!$I$2:$I$99)),"Trial",IF(OR(EXACT(A393,'LibSets constants'!$K$2:$K$99)),"Arena",IF(OR(EXACT(A393,'LibSets constants'!$M$2:$M$99)),"Overland","")))))</f>
        <v>Crafted</v>
      </c>
      <c r="K393" t="s">
        <v>102</v>
      </c>
      <c r="L393" t="s">
        <v>102</v>
      </c>
      <c r="M393">
        <v>217</v>
      </c>
      <c r="N393">
        <v>217</v>
      </c>
      <c r="O393">
        <v>217</v>
      </c>
      <c r="P393">
        <v>8</v>
      </c>
      <c r="Q393" s="3" t="str">
        <f>IF(R393&lt;&gt;"",VLOOKUP(R393,'ESO zone constants'!$E$3:$J$1002,6,FALSE),"")</f>
        <v/>
      </c>
      <c r="S393" s="3">
        <v>0</v>
      </c>
      <c r="T393" t="str">
        <f>VLOOKUP(S393,'LibSets constants'!$A$2:$B$16,2,FALSE)</f>
        <v>Included in base game</v>
      </c>
      <c r="U393" s="3" t="str">
        <f>IF(V393&lt;&gt;"",VLOOKUP(V393,'ESO zone constants'!$E$3:$J$1002,6,FALSE),"")</f>
        <v/>
      </c>
      <c r="W393" s="3" t="str">
        <f>IF(X393&lt;&gt;"",VLOOKUP(X393,'ESO zone constants'!$E$3:$J$1002,6,FALSE),"")</f>
        <v/>
      </c>
      <c r="Y393" s="7" t="str">
        <f t="shared" si="18"/>
        <v>[148] = {wayshrines={217,217,217,}, traitsNeeded=8, dlcId=0</v>
      </c>
      <c r="Z393" s="7" t="str">
        <f>IF(A393&lt;&gt;"",IF(Q393&lt;&gt;"",CONCATENATE(", zoneIds={",Q393),"")&amp;IF(U393&lt;&gt;"",CONCATENATE(",",U393),"")&amp;IF(W393&lt;&gt;"",CONCATENATE(",",W393),"")&amp;IF(Q393&lt;&gt;"",CONCATENATE("}",""),"")&amp;IF(OR(K393="true",K393="false",K393&lt;&gt;""), CONCATENATE(", veteran=", K393), ""),"")</f>
        <v>, veteran=false</v>
      </c>
      <c r="AA393" s="7" t="str">
        <f>IF(A393&lt;&gt;"",IF(I393="Trial",", isTrial=true",IF(I393="Arena",", isArena=true", IF(I393="Monster",", isMonster=true",""))) &amp; IF(L393="true", CONCATENATE(", multiTrialSet=true"), ""),"")</f>
        <v/>
      </c>
      <c r="AB393" s="7" t="str">
        <f t="shared" si="19"/>
        <v xml:space="preserve"> --Way of the Arena / Weg der Arena</v>
      </c>
      <c r="AC393" s="7" t="str">
        <f t="shared" si="20"/>
        <v>[148] = true,        --Way of the Arena / Weg der Arena</v>
      </c>
    </row>
    <row r="394" spans="1:29" x14ac:dyDescent="0.25">
      <c r="A394" s="6">
        <v>41</v>
      </c>
      <c r="B394" t="s">
        <v>87</v>
      </c>
      <c r="C394" t="s">
        <v>1458</v>
      </c>
      <c r="D394" t="s">
        <v>1457</v>
      </c>
      <c r="I394" t="str">
        <f t="array" ref="I394">IF(VALUE(P394)&gt;0,"Crafted",IF(OR(EXACT(A394,'LibSets constants'!$G$2:$G$99)),"Monster",IF(OR(EXACT(A394,'LibSets constants'!$I$2:$I$99)),"Trial",IF(OR(EXACT(A394,'LibSets constants'!$K$2:$K$99)),"Arena",IF(OR(EXACT(A394,'LibSets constants'!$M$2:$M$99)),"Overland","")))))</f>
        <v>Crafted</v>
      </c>
      <c r="K394" t="s">
        <v>102</v>
      </c>
      <c r="L394" t="s">
        <v>102</v>
      </c>
      <c r="M394">
        <v>82</v>
      </c>
      <c r="N394">
        <v>151</v>
      </c>
      <c r="O394">
        <v>78</v>
      </c>
      <c r="P394">
        <v>4</v>
      </c>
      <c r="Q394" s="3" t="str">
        <f>IF(R394&lt;&gt;"",VLOOKUP(R394,'ESO zone constants'!$E$3:$J$1002,6,FALSE),"")</f>
        <v/>
      </c>
      <c r="S394" s="3">
        <v>0</v>
      </c>
      <c r="T394" t="str">
        <f>VLOOKUP(S394,'LibSets constants'!$A$2:$B$16,2,FALSE)</f>
        <v>Included in base game</v>
      </c>
      <c r="U394" s="3" t="str">
        <f>IF(V394&lt;&gt;"",VLOOKUP(V394,'ESO zone constants'!$E$3:$J$1002,6,FALSE),"")</f>
        <v/>
      </c>
      <c r="W394" s="3" t="str">
        <f>IF(X394&lt;&gt;"",VLOOKUP(X394,'ESO zone constants'!$E$3:$J$1002,6,FALSE),"")</f>
        <v/>
      </c>
      <c r="Y394" s="7" t="str">
        <f t="shared" si="18"/>
        <v>[41] = {wayshrines={82,151,78,}, traitsNeeded=4, dlcId=0</v>
      </c>
      <c r="Z394" s="7" t="str">
        <f>IF(A394&lt;&gt;"",IF(Q394&lt;&gt;"",CONCATENATE(", zoneIds={",Q394),"")&amp;IF(U394&lt;&gt;"",CONCATENATE(",",U394),"")&amp;IF(W394&lt;&gt;"",CONCATENATE(",",W394),"")&amp;IF(Q394&lt;&gt;"",CONCATENATE("}",""),"")&amp;IF(OR(K394="true",K394="false",K394&lt;&gt;""), CONCATENATE(", veteran=", K394), ""),"")</f>
        <v>, veteran=false</v>
      </c>
      <c r="AA394" s="7" t="str">
        <f>IF(A394&lt;&gt;"",IF(I394="Trial",", isTrial=true",IF(I394="Arena",", isArena=true", IF(I394="Monster",", isMonster=true",""))) &amp; IF(L394="true", CONCATENATE(", multiTrialSet=true"), ""),"")</f>
        <v/>
      </c>
      <c r="AB394" s="7" t="str">
        <f t="shared" si="19"/>
        <v xml:space="preserve"> --Whitestrake's Retribution / Weißplankes Vergeltung </v>
      </c>
      <c r="AC394" s="7" t="str">
        <f t="shared" si="20"/>
        <v xml:space="preserve">[41] = true,        --Whitestrake's Retribution / Weißplankes Vergeltung </v>
      </c>
    </row>
    <row r="395" spans="1:29" x14ac:dyDescent="0.25">
      <c r="A395" s="17">
        <v>262</v>
      </c>
      <c r="B395" t="s">
        <v>2005</v>
      </c>
      <c r="C395" t="s">
        <v>2007</v>
      </c>
      <c r="D395" t="s">
        <v>2006</v>
      </c>
      <c r="I395" t="str">
        <f t="array" ref="I395">IF(VALUE(P395)&gt;0,"Crafted",IF(OR(EXACT(A395,'LibSets constants'!$G$2:$G$99)),"Monster",IF(OR(EXACT(A395,'LibSets constants'!$I$2:$I$99)),"Trial",IF(OR(EXACT(A395,'LibSets constants'!$K$2:$K$99)),"Arena",IF(OR(EXACT(A395,'LibSets constants'!$M$2:$M$99)),"Overland","")))))</f>
        <v/>
      </c>
      <c r="K395" t="s">
        <v>102</v>
      </c>
      <c r="L395" t="s">
        <v>102</v>
      </c>
      <c r="M395">
        <v>-1</v>
      </c>
      <c r="N395">
        <v>-1</v>
      </c>
      <c r="O395">
        <v>-1</v>
      </c>
      <c r="P395">
        <v>0</v>
      </c>
      <c r="Q395" s="3" t="str">
        <f>IF(R395&lt;&gt;"",VLOOKUP(R395,'ESO zone constants'!$E$3:$J$1002,6,FALSE),"")</f>
        <v/>
      </c>
      <c r="S395" s="3">
        <v>0</v>
      </c>
      <c r="T395" t="str">
        <f>VLOOKUP(S395,'LibSets constants'!$A$2:$B$16,2,FALSE)</f>
        <v>Included in base game</v>
      </c>
      <c r="U395" s="3" t="str">
        <f>IF(V395&lt;&gt;"",VLOOKUP(V395,'ESO zone constants'!$E$3:$J$1002,6,FALSE),"")</f>
        <v/>
      </c>
      <c r="W395" s="3" t="str">
        <f>IF(X395&lt;&gt;"",VLOOKUP(X395,'ESO zone constants'!$E$3:$J$1002,6,FALSE),"")</f>
        <v/>
      </c>
      <c r="Y395" s="7" t="str">
        <f t="shared" si="18"/>
        <v>[262] = {wayshrines={-1,-1,-1,}, dlcId=0</v>
      </c>
      <c r="Z395" s="7" t="str">
        <f>IF(A395&lt;&gt;"",IF(Q395&lt;&gt;"",CONCATENATE(", zoneIds={",Q395),"")&amp;IF(U395&lt;&gt;"",CONCATENATE(",",U395),"")&amp;IF(W395&lt;&gt;"",CONCATENATE(",",W395),"")&amp;IF(Q395&lt;&gt;"",CONCATENATE("}",""),"")&amp;IF(OR(K395="true",K395="false",K395&lt;&gt;""), CONCATENATE(", veteran=", K395), ""),"")</f>
        <v>, veteran=false</v>
      </c>
      <c r="AA395" s="7" t="str">
        <f>IF(A395&lt;&gt;"",IF(I395="Trial",", isTrial=true",IF(I395="Arena",", isArena=true", IF(I395="Monster",", isMonster=true",""))) &amp; IF(L395="true", CONCATENATE(", multiTrialSet=true"), ""),"")</f>
        <v/>
      </c>
      <c r="AB395" s="7" t="str">
        <f t="shared" si="19"/>
        <v xml:space="preserve"> --Widowmaker / Witwenmacher</v>
      </c>
      <c r="AC395" s="7" t="str">
        <f t="shared" si="20"/>
        <v/>
      </c>
    </row>
    <row r="396" spans="1:29" x14ac:dyDescent="0.25">
      <c r="A396" s="17">
        <v>415</v>
      </c>
      <c r="B396" t="s">
        <v>2395</v>
      </c>
      <c r="C396" t="s">
        <v>2397</v>
      </c>
      <c r="D396" t="s">
        <v>2396</v>
      </c>
      <c r="I396" t="s">
        <v>2478</v>
      </c>
      <c r="K396" t="s">
        <v>102</v>
      </c>
      <c r="L396" t="s">
        <v>102</v>
      </c>
      <c r="M396">
        <v>-1</v>
      </c>
      <c r="N396">
        <v>-1</v>
      </c>
      <c r="O396">
        <v>-1</v>
      </c>
      <c r="P396">
        <v>0</v>
      </c>
      <c r="Q396" s="3">
        <f>IF(R396&lt;&gt;"",VLOOKUP(R396,'ESO zone constants'!$E$3:$J$1002,6,FALSE),"")</f>
        <v>1082</v>
      </c>
      <c r="R396" s="3" t="s">
        <v>805</v>
      </c>
      <c r="S396" s="3">
        <v>0</v>
      </c>
      <c r="T396" t="str">
        <f>VLOOKUP(S396,'LibSets constants'!$A$2:$B$16,2,FALSE)</f>
        <v>Included in base game</v>
      </c>
      <c r="U396" s="3" t="str">
        <f>IF(V396&lt;&gt;"",VLOOKUP(V396,'ESO zone constants'!$E$3:$J$1002,6,FALSE),"")</f>
        <v/>
      </c>
      <c r="W396" s="3" t="str">
        <f>IF(X396&lt;&gt;"",VLOOKUP(X396,'ESO zone constants'!$E$3:$J$1002,6,FALSE),"")</f>
        <v/>
      </c>
      <c r="Y396" s="7" t="str">
        <f t="shared" si="18"/>
        <v>[415] = {wayshrines={-1,-1,-1,}, dlcId=0</v>
      </c>
      <c r="Z396" s="7" t="str">
        <f>IF(A396&lt;&gt;"",IF(Q396&lt;&gt;"",CONCATENATE(", zoneIds={",Q396),"")&amp;IF(U396&lt;&gt;"",CONCATENATE(",",U396),"")&amp;IF(W396&lt;&gt;"",CONCATENATE(",",W396),"")&amp;IF(Q396&lt;&gt;"",CONCATENATE("}",""),"")&amp;IF(OR(K396="true",K396="false",K396&lt;&gt;""), CONCATENATE(", veteran=", K396), ""),"")</f>
        <v>, zoneIds={1082}, veteran=false</v>
      </c>
      <c r="AA396" s="7" t="str">
        <f>IF(A396&lt;&gt;"",IF(I396="Trial",", isTrial=true",IF(I396="Arena",", isArena=true", IF(I396="Monster",", isMonster=true",""))) &amp; IF(L396="true", CONCATENATE(", multiTrialSet=true"), ""),"")</f>
        <v>, isArena=true</v>
      </c>
      <c r="AB396" s="7" t="str">
        <f t="shared" si="19"/>
        <v xml:space="preserve"> --Wild Impulse / Wilder Impuls</v>
      </c>
      <c r="AC396" s="7" t="str">
        <f t="shared" si="20"/>
        <v/>
      </c>
    </row>
    <row r="397" spans="1:29" x14ac:dyDescent="0.25">
      <c r="A397" s="17">
        <v>106</v>
      </c>
      <c r="B397" t="s">
        <v>1642</v>
      </c>
      <c r="C397" t="s">
        <v>1644</v>
      </c>
      <c r="D397" t="s">
        <v>1643</v>
      </c>
      <c r="I397" t="str">
        <f t="array" ref="I397">IF(VALUE(P397)&gt;0,"Crafted",IF(OR(EXACT(A397,'LibSets constants'!$G$2:$G$99)),"Monster",IF(OR(EXACT(A397,'LibSets constants'!$I$2:$I$99)),"Trial",IF(OR(EXACT(A397,'LibSets constants'!$K$2:$K$99)),"Arena",IF(OR(EXACT(A397,'LibSets constants'!$M$2:$M$99)),"Overland","")))))</f>
        <v>Overland</v>
      </c>
      <c r="K397" t="s">
        <v>102</v>
      </c>
      <c r="L397" t="s">
        <v>102</v>
      </c>
      <c r="M397">
        <v>-1</v>
      </c>
      <c r="N397">
        <v>-1</v>
      </c>
      <c r="O397">
        <v>-1</v>
      </c>
      <c r="P397">
        <v>0</v>
      </c>
      <c r="Q397" s="3" t="str">
        <f>IF(R397&lt;&gt;"",VLOOKUP(R397,'ESO zone constants'!$E$3:$J$1002,6,FALSE),"")</f>
        <v/>
      </c>
      <c r="S397" s="3">
        <v>0</v>
      </c>
      <c r="T397" t="str">
        <f>VLOOKUP(S397,'LibSets constants'!$A$2:$B$16,2,FALSE)</f>
        <v>Included in base game</v>
      </c>
      <c r="U397" s="3" t="str">
        <f>IF(V397&lt;&gt;"",VLOOKUP(V397,'ESO zone constants'!$E$3:$J$1002,6,FALSE),"")</f>
        <v/>
      </c>
      <c r="W397" s="3" t="str">
        <f>IF(X397&lt;&gt;"",VLOOKUP(X397,'ESO zone constants'!$E$3:$J$1002,6,FALSE),"")</f>
        <v/>
      </c>
      <c r="Y397" s="7" t="str">
        <f t="shared" si="18"/>
        <v>[106] = {wayshrines={-1,-1,-1,}, dlcId=0</v>
      </c>
      <c r="Z397" s="7" t="str">
        <f>IF(A397&lt;&gt;"",IF(Q397&lt;&gt;"",CONCATENATE(", zoneIds={",Q397),"")&amp;IF(U397&lt;&gt;"",CONCATENATE(",",U397),"")&amp;IF(W397&lt;&gt;"",CONCATENATE(",",W397),"")&amp;IF(Q397&lt;&gt;"",CONCATENATE("}",""),"")&amp;IF(OR(K397="true",K397="false",K397&lt;&gt;""), CONCATENATE(", veteran=", K397), ""),"")</f>
        <v>, veteran=false</v>
      </c>
      <c r="AA397" s="7" t="str">
        <f>IF(A397&lt;&gt;"",IF(I397="Trial",", isTrial=true",IF(I397="Arena",", isArena=true", IF(I397="Monster",", isMonster=true",""))) &amp; IF(L397="true", CONCATENATE(", multiTrialSet=true"), ""),"")</f>
        <v/>
      </c>
      <c r="AB397" s="7" t="str">
        <f t="shared" si="19"/>
        <v xml:space="preserve"> --Wilderqueen's Arch / Bogen der Wildkönigin</v>
      </c>
      <c r="AC397" s="7" t="str">
        <f t="shared" si="20"/>
        <v/>
      </c>
    </row>
    <row r="398" spans="1:29" x14ac:dyDescent="0.25">
      <c r="A398" s="6">
        <v>79</v>
      </c>
      <c r="B398" t="s">
        <v>1562</v>
      </c>
      <c r="C398" t="s">
        <v>1564</v>
      </c>
      <c r="D398" t="s">
        <v>1563</v>
      </c>
      <c r="I398" t="str">
        <f t="array" ref="I398">IF(VALUE(P398)&gt;0,"Crafted",IF(OR(EXACT(A398,'LibSets constants'!$G$2:$G$99)),"Monster",IF(OR(EXACT(A398,'LibSets constants'!$I$2:$I$99)),"Trial",IF(OR(EXACT(A398,'LibSets constants'!$K$2:$K$99)),"Arena",IF(OR(EXACT(A398,'LibSets constants'!$M$2:$M$99)),"Overland","")))))</f>
        <v>Crafted</v>
      </c>
      <c r="K398" t="s">
        <v>102</v>
      </c>
      <c r="L398" t="s">
        <v>102</v>
      </c>
      <c r="M398">
        <v>35</v>
      </c>
      <c r="N398">
        <v>144</v>
      </c>
      <c r="O398">
        <v>111</v>
      </c>
      <c r="P398">
        <v>6</v>
      </c>
      <c r="Q398" s="3" t="str">
        <f>IF(R398&lt;&gt;"",VLOOKUP(R398,'ESO zone constants'!$E$3:$J$1002,6,FALSE),"")</f>
        <v/>
      </c>
      <c r="S398" s="3">
        <v>0</v>
      </c>
      <c r="T398" t="str">
        <f>VLOOKUP(S398,'LibSets constants'!$A$2:$B$16,2,FALSE)</f>
        <v>Included in base game</v>
      </c>
      <c r="U398" s="3" t="str">
        <f>IF(V398&lt;&gt;"",VLOOKUP(V398,'ESO zone constants'!$E$3:$J$1002,6,FALSE),"")</f>
        <v/>
      </c>
      <c r="W398" s="3" t="str">
        <f>IF(X398&lt;&gt;"",VLOOKUP(X398,'ESO zone constants'!$E$3:$J$1002,6,FALSE),"")</f>
        <v/>
      </c>
      <c r="Y398" s="7" t="str">
        <f t="shared" si="18"/>
        <v>[79] = {wayshrines={35,144,111,}, traitsNeeded=6, dlcId=0</v>
      </c>
      <c r="Z398" s="7" t="str">
        <f>IF(A398&lt;&gt;"",IF(Q398&lt;&gt;"",CONCATENATE(", zoneIds={",Q398),"")&amp;IF(U398&lt;&gt;"",CONCATENATE(",",U398),"")&amp;IF(W398&lt;&gt;"",CONCATENATE(",",W398),"")&amp;IF(Q398&lt;&gt;"",CONCATENATE("}",""),"")&amp;IF(OR(K398="true",K398="false",K398&lt;&gt;""), CONCATENATE(", veteran=", K398), ""),"")</f>
        <v>, veteran=false</v>
      </c>
      <c r="AA398" s="7" t="str">
        <f>IF(A398&lt;&gt;"",IF(I398="Trial",", isTrial=true",IF(I398="Arena",", isArena=true", IF(I398="Monster",", isMonster=true",""))) &amp; IF(L398="true", CONCATENATE(", multiTrialSet=true"), ""),"")</f>
        <v/>
      </c>
      <c r="AB398" s="7" t="str">
        <f t="shared" si="19"/>
        <v xml:space="preserve"> --Willow's Path / Weidenpfad</v>
      </c>
      <c r="AC398" s="7" t="str">
        <f t="shared" si="20"/>
        <v>[79] = true,        --Willow's Path / Weidenpfad</v>
      </c>
    </row>
    <row r="399" spans="1:29" x14ac:dyDescent="0.25">
      <c r="A399" s="17">
        <v>205</v>
      </c>
      <c r="B399" t="s">
        <v>1878</v>
      </c>
      <c r="C399" t="s">
        <v>1880</v>
      </c>
      <c r="D399" t="s">
        <v>1879</v>
      </c>
      <c r="I399" t="str">
        <f t="array" ref="I399">IF(VALUE(P399)&gt;0,"Crafted",IF(OR(EXACT(A399,'LibSets constants'!$G$2:$G$99)),"Monster",IF(OR(EXACT(A399,'LibSets constants'!$I$2:$I$99)),"Trial",IF(OR(EXACT(A399,'LibSets constants'!$K$2:$K$99)),"Arena",IF(OR(EXACT(A399,'LibSets constants'!$M$2:$M$99)),"Overland","")))))</f>
        <v/>
      </c>
      <c r="K399" t="s">
        <v>102</v>
      </c>
      <c r="L399" t="s">
        <v>102</v>
      </c>
      <c r="M399">
        <v>-1</v>
      </c>
      <c r="N399">
        <v>-1</v>
      </c>
      <c r="O399">
        <v>-1</v>
      </c>
      <c r="P399">
        <v>0</v>
      </c>
      <c r="Q399" s="3">
        <f>IF(R399&lt;&gt;"",VLOOKUP(R399,'ESO zone constants'!$E$3:$J$1002,6,FALSE),"")</f>
        <v>1080</v>
      </c>
      <c r="R399" s="3" t="s">
        <v>64</v>
      </c>
      <c r="S399" s="3">
        <v>0</v>
      </c>
      <c r="T399" t="str">
        <f>VLOOKUP(S399,'LibSets constants'!$A$2:$B$16,2,FALSE)</f>
        <v>Included in base game</v>
      </c>
      <c r="U399" s="3" t="str">
        <f>IF(V399&lt;&gt;"",VLOOKUP(V399,'ESO zone constants'!$E$3:$J$1002,6,FALSE),"")</f>
        <v/>
      </c>
      <c r="W399" s="3" t="str">
        <f>IF(X399&lt;&gt;"",VLOOKUP(X399,'ESO zone constants'!$E$3:$J$1002,6,FALSE),"")</f>
        <v/>
      </c>
      <c r="Y399" s="7" t="str">
        <f t="shared" si="18"/>
        <v>[205] = {wayshrines={-1,-1,-1,}, dlcId=0</v>
      </c>
      <c r="Z399" s="7" t="str">
        <f>IF(A399&lt;&gt;"",IF(Q399&lt;&gt;"",CONCATENATE(", zoneIds={",Q399),"")&amp;IF(U399&lt;&gt;"",CONCATENATE(",",U399),"")&amp;IF(W399&lt;&gt;"",CONCATENATE(",",W399),"")&amp;IF(Q399&lt;&gt;"",CONCATENATE("}",""),"")&amp;IF(OR(K399="true",K399="false",K399&lt;&gt;""), CONCATENATE(", veteran=", K399), ""),"")</f>
        <v>, zoneIds={1080}, veteran=false</v>
      </c>
      <c r="AA399" s="7" t="str">
        <f>IF(A399&lt;&gt;"",IF(I399="Trial",", isTrial=true",IF(I399="Arena",", isArena=true", IF(I399="Monster",", isMonster=true",""))) &amp; IF(L399="true", CONCATENATE(", multiTrialSet=true"), ""),"")</f>
        <v/>
      </c>
      <c r="AB399" s="7" t="str">
        <f t="shared" si="19"/>
        <v xml:space="preserve"> --Willpower / Willenskraft</v>
      </c>
      <c r="AC399" s="7" t="str">
        <f t="shared" si="20"/>
        <v/>
      </c>
    </row>
    <row r="400" spans="1:29" x14ac:dyDescent="0.25">
      <c r="A400" s="17">
        <v>217</v>
      </c>
      <c r="B400" t="s">
        <v>1909</v>
      </c>
      <c r="C400" t="s">
        <v>1911</v>
      </c>
      <c r="D400" t="s">
        <v>1910</v>
      </c>
      <c r="I400" t="s">
        <v>2478</v>
      </c>
      <c r="K400" t="s">
        <v>102</v>
      </c>
      <c r="L400" t="s">
        <v>102</v>
      </c>
      <c r="M400">
        <v>-1</v>
      </c>
      <c r="N400">
        <v>-1</v>
      </c>
      <c r="O400">
        <v>-1</v>
      </c>
      <c r="P400">
        <v>0</v>
      </c>
      <c r="Q400" s="3">
        <f>IF(R400&lt;&gt;"",VLOOKUP(R400,'ESO zone constants'!$E$3:$J$1002,6,FALSE),"")</f>
        <v>677</v>
      </c>
      <c r="R400" s="3" t="s">
        <v>500</v>
      </c>
      <c r="S400" s="3">
        <v>0</v>
      </c>
      <c r="T400" t="str">
        <f>VLOOKUP(S400,'LibSets constants'!$A$2:$B$16,2,FALSE)</f>
        <v>Included in base game</v>
      </c>
      <c r="U400" s="3" t="str">
        <f>IF(V400&lt;&gt;"",VLOOKUP(V400,'ESO zone constants'!$E$3:$J$1002,6,FALSE),"")</f>
        <v/>
      </c>
      <c r="W400" s="3" t="str">
        <f>IF(X400&lt;&gt;"",VLOOKUP(X400,'ESO zone constants'!$E$3:$J$1002,6,FALSE),"")</f>
        <v/>
      </c>
      <c r="Y400" s="7" t="str">
        <f t="shared" si="18"/>
        <v>[217] = {wayshrines={-1,-1,-1,}, dlcId=0</v>
      </c>
      <c r="Z400" s="7" t="str">
        <f>IF(A400&lt;&gt;"",IF(Q400&lt;&gt;"",CONCATENATE(", zoneIds={",Q400),"")&amp;IF(U400&lt;&gt;"",CONCATENATE(",",U400),"")&amp;IF(W400&lt;&gt;"",CONCATENATE(",",W400),"")&amp;IF(Q400&lt;&gt;"",CONCATENATE("}",""),"")&amp;IF(OR(K400="true",K400="false",K400&lt;&gt;""), CONCATENATE(", veteran=", K400), ""),"")</f>
        <v>, zoneIds={677}, veteran=false</v>
      </c>
      <c r="AA400" s="7" t="str">
        <f>IF(A400&lt;&gt;"",IF(I400="Trial",", isTrial=true",IF(I400="Arena",", isArena=true", IF(I400="Monster",", isMonster=true",""))) &amp; IF(L400="true", CONCATENATE(", multiTrialSet=true"), ""),"")</f>
        <v>, isArena=true</v>
      </c>
      <c r="AB400" s="7" t="str">
        <f t="shared" si="19"/>
        <v xml:space="preserve"> --Winterborn / Winterkind</v>
      </c>
      <c r="AC400" s="7" t="str">
        <f t="shared" si="20"/>
        <v/>
      </c>
    </row>
    <row r="401" spans="1:29" x14ac:dyDescent="0.25">
      <c r="A401" s="17">
        <v>384</v>
      </c>
      <c r="B401" t="s">
        <v>2311</v>
      </c>
      <c r="C401" t="s">
        <v>2313</v>
      </c>
      <c r="D401" t="s">
        <v>2312</v>
      </c>
      <c r="I401" t="str">
        <f t="array" ref="I401">IF(VALUE(P401)&gt;0,"Crafted",IF(OR(EXACT(A401,'LibSets constants'!$G$2:$G$99)),"Monster",IF(OR(EXACT(A401,'LibSets constants'!$I$2:$I$99)),"Trial",IF(OR(EXACT(A401,'LibSets constants'!$K$2:$K$99)),"Arena",IF(OR(EXACT(A401,'LibSets constants'!$M$2:$M$99)),"Overland","")))))</f>
        <v/>
      </c>
      <c r="K401" t="s">
        <v>102</v>
      </c>
      <c r="L401" t="s">
        <v>102</v>
      </c>
      <c r="M401">
        <v>-1</v>
      </c>
      <c r="N401">
        <v>-1</v>
      </c>
      <c r="O401">
        <v>-1</v>
      </c>
      <c r="P401">
        <v>0</v>
      </c>
      <c r="Q401" s="3" t="str">
        <f>IF(R401&lt;&gt;"",VLOOKUP(R401,'ESO zone constants'!$E$3:$J$1002,6,FALSE),"")</f>
        <v/>
      </c>
      <c r="S401" s="3">
        <v>0</v>
      </c>
      <c r="T401" t="str">
        <f>VLOOKUP(S401,'LibSets constants'!$A$2:$B$16,2,FALSE)</f>
        <v>Included in base game</v>
      </c>
      <c r="U401" s="3" t="str">
        <f>IF(V401&lt;&gt;"",VLOOKUP(V401,'ESO zone constants'!$E$3:$J$1002,6,FALSE),"")</f>
        <v/>
      </c>
      <c r="W401" s="3" t="str">
        <f>IF(X401&lt;&gt;"",VLOOKUP(X401,'ESO zone constants'!$E$3:$J$1002,6,FALSE),"")</f>
        <v/>
      </c>
      <c r="Y401" s="7" t="str">
        <f t="shared" si="18"/>
        <v>[384] = {wayshrines={-1,-1,-1,}, dlcId=0</v>
      </c>
      <c r="Z401" s="7" t="str">
        <f>IF(A401&lt;&gt;"",IF(Q401&lt;&gt;"",CONCATENATE(", zoneIds={",Q401),"")&amp;IF(U401&lt;&gt;"",CONCATENATE(",",U401),"")&amp;IF(W401&lt;&gt;"",CONCATENATE(",",W401),"")&amp;IF(Q401&lt;&gt;"",CONCATENATE("}",""),"")&amp;IF(OR(K401="true",K401="false",K401&lt;&gt;""), CONCATENATE(", veteran=", K401), ""),"")</f>
        <v>, veteran=false</v>
      </c>
      <c r="AA401" s="7" t="str">
        <f>IF(A401&lt;&gt;"",IF(I401="Trial",", isTrial=true",IF(I401="Arena",", isArena=true", IF(I401="Monster",", isMonster=true",""))) &amp; IF(L401="true", CONCATENATE(", multiTrialSet=true"), ""),"")</f>
        <v/>
      </c>
      <c r="AB401" s="7" t="str">
        <f t="shared" si="19"/>
        <v xml:space="preserve"> --Wisdom of Vanus / Weisheit von Vanus</v>
      </c>
      <c r="AC401" s="7" t="str">
        <f t="shared" si="20"/>
        <v/>
      </c>
    </row>
    <row r="402" spans="1:29" x14ac:dyDescent="0.25">
      <c r="A402" s="17">
        <v>139</v>
      </c>
      <c r="B402" t="s">
        <v>1738</v>
      </c>
      <c r="C402" t="s">
        <v>1740</v>
      </c>
      <c r="D402" t="s">
        <v>1739</v>
      </c>
      <c r="I402" t="str">
        <f t="array" ref="I402">IF(VALUE(P402)&gt;0,"Crafted",IF(OR(EXACT(A402,'LibSets constants'!$G$2:$G$99)),"Monster",IF(OR(EXACT(A402,'LibSets constants'!$I$2:$I$99)),"Trial",IF(OR(EXACT(A402,'LibSets constants'!$K$2:$K$99)),"Arena",IF(OR(EXACT(A402,'LibSets constants'!$M$2:$M$99)),"Overland","")))))</f>
        <v/>
      </c>
      <c r="K402" t="s">
        <v>102</v>
      </c>
      <c r="L402" t="s">
        <v>102</v>
      </c>
      <c r="M402">
        <v>-1</v>
      </c>
      <c r="N402">
        <v>-1</v>
      </c>
      <c r="O402">
        <v>-1</v>
      </c>
      <c r="P402">
        <v>0</v>
      </c>
      <c r="Q402" s="3" t="str">
        <f>IF(R402&lt;&gt;"",VLOOKUP(R402,'ESO zone constants'!$E$3:$J$1002,6,FALSE),"")</f>
        <v/>
      </c>
      <c r="S402" s="3">
        <v>0</v>
      </c>
      <c r="T402" t="str">
        <f>VLOOKUP(S402,'LibSets constants'!$A$2:$B$16,2,FALSE)</f>
        <v>Included in base game</v>
      </c>
      <c r="U402" s="3" t="str">
        <f>IF(V402&lt;&gt;"",VLOOKUP(V402,'ESO zone constants'!$E$3:$J$1002,6,FALSE),"")</f>
        <v/>
      </c>
      <c r="W402" s="3" t="str">
        <f>IF(X402&lt;&gt;"",VLOOKUP(X402,'ESO zone constants'!$E$3:$J$1002,6,FALSE),"")</f>
        <v/>
      </c>
      <c r="Y402" s="7" t="str">
        <f t="shared" si="18"/>
        <v>[139] = {wayshrines={-1,-1,-1,}, dlcId=0</v>
      </c>
      <c r="Z402" s="7" t="str">
        <f>IF(A402&lt;&gt;"",IF(Q402&lt;&gt;"",CONCATENATE(", zoneIds={",Q402),"")&amp;IF(U402&lt;&gt;"",CONCATENATE(",",U402),"")&amp;IF(W402&lt;&gt;"",CONCATENATE(",",W402),"")&amp;IF(Q402&lt;&gt;"",CONCATENATE("}",""),"")&amp;IF(OR(K402="true",K402="false",K402&lt;&gt;""), CONCATENATE(", veteran=", K402), ""),"")</f>
        <v>, veteran=false</v>
      </c>
      <c r="AA402" s="7" t="str">
        <f>IF(A402&lt;&gt;"",IF(I402="Trial",", isTrial=true",IF(I402="Arena",", isArena=true", IF(I402="Monster",", isMonster=true",""))) &amp; IF(L402="true", CONCATENATE(", multiTrialSet=true"), ""),"")</f>
        <v/>
      </c>
      <c r="AB402" s="7" t="str">
        <f t="shared" si="19"/>
        <v xml:space="preserve"> --Wise Mage / Weiser Magier</v>
      </c>
      <c r="AC402" s="7" t="str">
        <f t="shared" si="20"/>
        <v/>
      </c>
    </row>
    <row r="403" spans="1:29" x14ac:dyDescent="0.25">
      <c r="A403" s="17">
        <v>20</v>
      </c>
      <c r="B403" t="s">
        <v>1397</v>
      </c>
      <c r="C403" t="s">
        <v>1399</v>
      </c>
      <c r="D403" t="s">
        <v>1398</v>
      </c>
      <c r="I403" t="str">
        <f t="array" ref="I403">IF(VALUE(P403)&gt;0,"Crafted",IF(OR(EXACT(A403,'LibSets constants'!$G$2:$G$99)),"Monster",IF(OR(EXACT(A403,'LibSets constants'!$I$2:$I$99)),"Trial",IF(OR(EXACT(A403,'LibSets constants'!$K$2:$K$99)),"Arena",IF(OR(EXACT(A403,'LibSets constants'!$M$2:$M$99)),"Overland","")))))</f>
        <v>Overland</v>
      </c>
      <c r="K403" t="s">
        <v>102</v>
      </c>
      <c r="L403" t="s">
        <v>102</v>
      </c>
      <c r="M403">
        <v>-1</v>
      </c>
      <c r="N403">
        <v>-1</v>
      </c>
      <c r="O403">
        <v>-1</v>
      </c>
      <c r="P403">
        <v>0</v>
      </c>
      <c r="Q403" s="3" t="str">
        <f>IF(R403&lt;&gt;"",VLOOKUP(R403,'ESO zone constants'!$E$3:$J$1002,6,FALSE),"")</f>
        <v/>
      </c>
      <c r="S403" s="3">
        <v>0</v>
      </c>
      <c r="T403" t="str">
        <f>VLOOKUP(S403,'LibSets constants'!$A$2:$B$16,2,FALSE)</f>
        <v>Included in base game</v>
      </c>
      <c r="U403" s="3" t="str">
        <f>IF(V403&lt;&gt;"",VLOOKUP(V403,'ESO zone constants'!$E$3:$J$1002,6,FALSE),"")</f>
        <v/>
      </c>
      <c r="W403" s="3" t="str">
        <f>IF(X403&lt;&gt;"",VLOOKUP(X403,'ESO zone constants'!$E$3:$J$1002,6,FALSE),"")</f>
        <v/>
      </c>
      <c r="Y403" s="7" t="str">
        <f t="shared" si="18"/>
        <v>[20] = {wayshrines={-1,-1,-1,}, dlcId=0</v>
      </c>
      <c r="Z403" s="7" t="str">
        <f>IF(A403&lt;&gt;"",IF(Q403&lt;&gt;"",CONCATENATE(", zoneIds={",Q403),"")&amp;IF(U403&lt;&gt;"",CONCATENATE(",",U403),"")&amp;IF(W403&lt;&gt;"",CONCATENATE(",",W403),"")&amp;IF(Q403&lt;&gt;"",CONCATENATE("}",""),"")&amp;IF(OR(K403="true",K403="false",K403&lt;&gt;""), CONCATENATE(", veteran=", K403), ""),"")</f>
        <v>, veteran=false</v>
      </c>
      <c r="AA403" s="7" t="str">
        <f>IF(A403&lt;&gt;"",IF(I403="Trial",", isTrial=true",IF(I403="Arena",", isArena=true", IF(I403="Monster",", isMonster=true",""))) &amp; IF(L403="true", CONCATENATE(", multiTrialSet=true"), ""),"")</f>
        <v/>
      </c>
      <c r="AB403" s="7" t="str">
        <f t="shared" si="19"/>
        <v xml:space="preserve"> --Witchman Armor / Hexenwerk</v>
      </c>
      <c r="AC403" s="7" t="str">
        <f t="shared" si="20"/>
        <v/>
      </c>
    </row>
    <row r="404" spans="1:29" x14ac:dyDescent="0.25">
      <c r="A404" s="17">
        <v>329</v>
      </c>
      <c r="B404" t="s">
        <v>2172</v>
      </c>
      <c r="C404" t="s">
        <v>2174</v>
      </c>
      <c r="D404" t="s">
        <v>2173</v>
      </c>
      <c r="I404" t="str">
        <f t="array" ref="I404">IF(VALUE(P404)&gt;0,"Crafted",IF(OR(EXACT(A404,'LibSets constants'!$G$2:$G$99)),"Monster",IF(OR(EXACT(A404,'LibSets constants'!$I$2:$I$99)),"Trial",IF(OR(EXACT(A404,'LibSets constants'!$K$2:$K$99)),"Arena",IF(OR(EXACT(A404,'LibSets constants'!$M$2:$M$99)),"Overland","")))))</f>
        <v/>
      </c>
      <c r="K404" t="s">
        <v>102</v>
      </c>
      <c r="L404" t="s">
        <v>102</v>
      </c>
      <c r="M404">
        <v>-1</v>
      </c>
      <c r="N404">
        <v>-1</v>
      </c>
      <c r="O404">
        <v>-1</v>
      </c>
      <c r="P404">
        <v>0</v>
      </c>
      <c r="Q404" s="3" t="str">
        <f>IF(R404&lt;&gt;"",VLOOKUP(R404,'ESO zone constants'!$E$3:$J$1002,6,FALSE),"")</f>
        <v/>
      </c>
      <c r="S404" s="3">
        <v>0</v>
      </c>
      <c r="T404" t="str">
        <f>VLOOKUP(S404,'LibSets constants'!$A$2:$B$16,2,FALSE)</f>
        <v>Included in base game</v>
      </c>
      <c r="U404" s="3" t="str">
        <f>IF(V404&lt;&gt;"",VLOOKUP(V404,'ESO zone constants'!$E$3:$J$1002,6,FALSE),"")</f>
        <v/>
      </c>
      <c r="W404" s="3" t="str">
        <f>IF(X404&lt;&gt;"",VLOOKUP(X404,'ESO zone constants'!$E$3:$J$1002,6,FALSE),"")</f>
        <v/>
      </c>
      <c r="Y404" s="7" t="str">
        <f t="shared" si="18"/>
        <v>[329] = {wayshrines={-1,-1,-1,}, dlcId=0</v>
      </c>
      <c r="Z404" s="7" t="str">
        <f>IF(A404&lt;&gt;"",IF(Q404&lt;&gt;"",CONCATENATE(", zoneIds={",Q404),"")&amp;IF(U404&lt;&gt;"",CONCATENATE(",",U404),"")&amp;IF(W404&lt;&gt;"",CONCATENATE(",",W404),"")&amp;IF(Q404&lt;&gt;"",CONCATENATE("}",""),"")&amp;IF(OR(K404="true",K404="false",K404&lt;&gt;""), CONCATENATE(", veteran=", K404), ""),"")</f>
        <v>, veteran=false</v>
      </c>
      <c r="AA404" s="7" t="str">
        <f>IF(A404&lt;&gt;"",IF(I404="Trial",", isTrial=true",IF(I404="Arena",", isArena=true", IF(I404="Monster",", isMonster=true",""))) &amp; IF(L404="true", CONCATENATE(", multiTrialSet=true"), ""),"")</f>
        <v/>
      </c>
      <c r="AB404" s="7" t="str">
        <f t="shared" si="19"/>
        <v xml:space="preserve"> --Wizard's Riposte / Zaubererreplik</v>
      </c>
      <c r="AC404" s="7" t="str">
        <f t="shared" si="20"/>
        <v/>
      </c>
    </row>
    <row r="405" spans="1:29" x14ac:dyDescent="0.25">
      <c r="A405" s="17">
        <v>125</v>
      </c>
      <c r="B405" t="s">
        <v>1696</v>
      </c>
      <c r="C405" t="s">
        <v>1698</v>
      </c>
      <c r="D405" t="s">
        <v>1697</v>
      </c>
      <c r="I405" t="str">
        <f t="array" ref="I405">IF(VALUE(P405)&gt;0,"Crafted",IF(OR(EXACT(A405,'LibSets constants'!$G$2:$G$99)),"Monster",IF(OR(EXACT(A405,'LibSets constants'!$I$2:$I$99)),"Trial",IF(OR(EXACT(A405,'LibSets constants'!$K$2:$K$99)),"Arena",IF(OR(EXACT(A405,'LibSets constants'!$M$2:$M$99)),"Overland","")))))</f>
        <v>Overland</v>
      </c>
      <c r="K405" t="s">
        <v>102</v>
      </c>
      <c r="L405" t="s">
        <v>102</v>
      </c>
      <c r="M405">
        <v>-1</v>
      </c>
      <c r="N405">
        <v>-1</v>
      </c>
      <c r="O405">
        <v>-1</v>
      </c>
      <c r="P405">
        <v>0</v>
      </c>
      <c r="Q405" s="3" t="str">
        <f>IF(R405&lt;&gt;"",VLOOKUP(R405,'ESO zone constants'!$E$3:$J$1002,6,FALSE),"")</f>
        <v/>
      </c>
      <c r="S405" s="3">
        <v>0</v>
      </c>
      <c r="T405" t="str">
        <f>VLOOKUP(S405,'LibSets constants'!$A$2:$B$16,2,FALSE)</f>
        <v>Included in base game</v>
      </c>
      <c r="U405" s="3" t="str">
        <f>IF(V405&lt;&gt;"",VLOOKUP(V405,'ESO zone constants'!$E$3:$J$1002,6,FALSE),"")</f>
        <v/>
      </c>
      <c r="W405" s="3" t="str">
        <f>IF(X405&lt;&gt;"",VLOOKUP(X405,'ESO zone constants'!$E$3:$J$1002,6,FALSE),"")</f>
        <v/>
      </c>
      <c r="Y405" s="7" t="str">
        <f t="shared" si="18"/>
        <v>[125] = {wayshrines={-1,-1,-1,}, dlcId=0</v>
      </c>
      <c r="Z405" s="7" t="str">
        <f>IF(A405&lt;&gt;"",IF(Q405&lt;&gt;"",CONCATENATE(", zoneIds={",Q405),"")&amp;IF(U405&lt;&gt;"",CONCATENATE(",",U405),"")&amp;IF(W405&lt;&gt;"",CONCATENATE(",",W405),"")&amp;IF(Q405&lt;&gt;"",CONCATENATE("}",""),"")&amp;IF(OR(K405="true",K405="false",K405&lt;&gt;""), CONCATENATE(", veteran=", K405), ""),"")</f>
        <v>, veteran=false</v>
      </c>
      <c r="AA405" s="7" t="str">
        <f>IF(A405&lt;&gt;"",IF(I405="Trial",", isTrial=true",IF(I405="Arena",", isArena=true", IF(I405="Monster",", isMonster=true",""))) &amp; IF(L405="true", CONCATENATE(", multiTrialSet=true"), ""),"")</f>
        <v/>
      </c>
      <c r="AB405" s="7" t="str">
        <f t="shared" si="19"/>
        <v xml:space="preserve"> --Wrath of the Imperium / Zorn des Kaiserreichs</v>
      </c>
      <c r="AC405" s="7" t="str">
        <f t="shared" si="20"/>
        <v/>
      </c>
    </row>
    <row r="406" spans="1:29" x14ac:dyDescent="0.25">
      <c r="A406" s="17">
        <v>107</v>
      </c>
      <c r="B406" t="s">
        <v>1645</v>
      </c>
      <c r="C406" t="s">
        <v>1647</v>
      </c>
      <c r="D406" t="s">
        <v>1646</v>
      </c>
      <c r="I406" t="str">
        <f t="array" ref="I406">IF(VALUE(P406)&gt;0,"Crafted",IF(OR(EXACT(A406,'LibSets constants'!$G$2:$G$99)),"Monster",IF(OR(EXACT(A406,'LibSets constants'!$I$2:$I$99)),"Trial",IF(OR(EXACT(A406,'LibSets constants'!$K$2:$K$99)),"Arena",IF(OR(EXACT(A406,'LibSets constants'!$M$2:$M$99)),"Overland","")))))</f>
        <v>Overland</v>
      </c>
      <c r="K406" t="s">
        <v>102</v>
      </c>
      <c r="L406" t="s">
        <v>102</v>
      </c>
      <c r="M406">
        <v>-1</v>
      </c>
      <c r="N406">
        <v>-1</v>
      </c>
      <c r="O406">
        <v>-1</v>
      </c>
      <c r="P406">
        <v>0</v>
      </c>
      <c r="Q406" s="3" t="str">
        <f>IF(R406&lt;&gt;"",VLOOKUP(R406,'ESO zone constants'!$E$3:$J$1002,6,FALSE),"")</f>
        <v/>
      </c>
      <c r="S406" s="3">
        <v>0</v>
      </c>
      <c r="T406" t="str">
        <f>VLOOKUP(S406,'LibSets constants'!$A$2:$B$16,2,FALSE)</f>
        <v>Included in base game</v>
      </c>
      <c r="U406" s="3" t="str">
        <f>IF(V406&lt;&gt;"",VLOOKUP(V406,'ESO zone constants'!$E$3:$J$1002,6,FALSE),"")</f>
        <v/>
      </c>
      <c r="W406" s="3" t="str">
        <f>IF(X406&lt;&gt;"",VLOOKUP(X406,'ESO zone constants'!$E$3:$J$1002,6,FALSE),"")</f>
        <v/>
      </c>
      <c r="Y406" s="7" t="str">
        <f t="shared" si="18"/>
        <v>[107] = {wayshrines={-1,-1,-1,}, dlcId=0</v>
      </c>
      <c r="Z406" s="7" t="str">
        <f>IF(A406&lt;&gt;"",IF(Q406&lt;&gt;"",CONCATENATE(", zoneIds={",Q406),"")&amp;IF(U406&lt;&gt;"",CONCATENATE(",",U406),"")&amp;IF(W406&lt;&gt;"",CONCATENATE(",",W406),"")&amp;IF(Q406&lt;&gt;"",CONCATENATE("}",""),"")&amp;IF(OR(K406="true",K406="false",K406&lt;&gt;""), CONCATENATE(", veteran=", K406), ""),"")</f>
        <v>, veteran=false</v>
      </c>
      <c r="AA406" s="7" t="str">
        <f>IF(A406&lt;&gt;"",IF(I406="Trial",", isTrial=true",IF(I406="Arena",", isArena=true", IF(I406="Monster",", isMonster=true",""))) &amp; IF(L406="true", CONCATENATE(", multiTrialSet=true"), ""),"")</f>
        <v/>
      </c>
      <c r="AB406" s="7" t="str">
        <f t="shared" si="19"/>
        <v xml:space="preserve"> --Wyrd Tree's Blessing / Segen des Wyrdbaums</v>
      </c>
      <c r="AC406" s="7" t="str">
        <f t="shared" si="20"/>
        <v/>
      </c>
    </row>
    <row r="407" spans="1:29" x14ac:dyDescent="0.25">
      <c r="A407" s="17">
        <v>294</v>
      </c>
      <c r="B407" t="s">
        <v>2077</v>
      </c>
      <c r="C407" t="s">
        <v>2079</v>
      </c>
      <c r="D407" t="s">
        <v>2078</v>
      </c>
      <c r="I407" t="str">
        <f t="array" ref="I407">IF(VALUE(P407)&gt;0,"Crafted",IF(OR(EXACT(A407,'LibSets constants'!$G$2:$G$99)),"Monster",IF(OR(EXACT(A407,'LibSets constants'!$I$2:$I$99)),"Trial",IF(OR(EXACT(A407,'LibSets constants'!$K$2:$K$99)),"Arena",IF(OR(EXACT(A407,'LibSets constants'!$M$2:$M$99)),"Overland","")))))</f>
        <v/>
      </c>
      <c r="K407" t="s">
        <v>102</v>
      </c>
      <c r="L407" t="s">
        <v>102</v>
      </c>
      <c r="M407">
        <v>-1</v>
      </c>
      <c r="N407">
        <v>-1</v>
      </c>
      <c r="O407">
        <v>-1</v>
      </c>
      <c r="P407">
        <v>0</v>
      </c>
      <c r="Q407" s="3" t="str">
        <f>IF(R407&lt;&gt;"",VLOOKUP(R407,'ESO zone constants'!$E$3:$J$1002,6,FALSE),"")</f>
        <v/>
      </c>
      <c r="S407" s="3">
        <v>0</v>
      </c>
      <c r="T407" t="str">
        <f>VLOOKUP(S407,'LibSets constants'!$A$2:$B$16,2,FALSE)</f>
        <v>Included in base game</v>
      </c>
      <c r="U407" s="3" t="str">
        <f>IF(V407&lt;&gt;"",VLOOKUP(V407,'ESO zone constants'!$E$3:$J$1002,6,FALSE),"")</f>
        <v/>
      </c>
      <c r="W407" s="3" t="str">
        <f>IF(X407&lt;&gt;"",VLOOKUP(X407,'ESO zone constants'!$E$3:$J$1002,6,FALSE),"")</f>
        <v/>
      </c>
      <c r="Y407" s="7" t="str">
        <f t="shared" si="18"/>
        <v>[294] = {wayshrines={-1,-1,-1,}, dlcId=0</v>
      </c>
      <c r="Z407" s="7" t="str">
        <f>IF(A407&lt;&gt;"",IF(Q407&lt;&gt;"",CONCATENATE(", zoneIds={",Q407),"")&amp;IF(U407&lt;&gt;"",CONCATENATE(",",U407),"")&amp;IF(W407&lt;&gt;"",CONCATENATE(",",W407),"")&amp;IF(Q407&lt;&gt;"",CONCATENATE("}",""),"")&amp;IF(OR(K407="true",K407="false",K407&lt;&gt;""), CONCATENATE(", veteran=", K407), ""),"")</f>
        <v>, veteran=false</v>
      </c>
      <c r="AA407" s="7" t="str">
        <f>IF(A407&lt;&gt;"",IF(I407="Trial",", isTrial=true",IF(I407="Arena",", isArena=true", IF(I407="Monster",", isMonster=true",""))) &amp; IF(L407="true", CONCATENATE(", multiTrialSet=true"), ""),"")</f>
        <v/>
      </c>
      <c r="AB407" s="7" t="str">
        <f t="shared" si="19"/>
        <v xml:space="preserve"> --Ysgramor's Birthright / Ysgramors Geburtsrecht</v>
      </c>
      <c r="AC407" s="7" t="str">
        <f t="shared" si="20"/>
        <v/>
      </c>
    </row>
    <row r="408" spans="1:29" x14ac:dyDescent="0.25">
      <c r="A408" s="17">
        <v>350</v>
      </c>
      <c r="B408" t="s">
        <v>34</v>
      </c>
      <c r="C408" t="s">
        <v>34</v>
      </c>
      <c r="D408" t="s">
        <v>34</v>
      </c>
      <c r="I408" t="str">
        <f t="array" ref="I408">IF(VALUE(P408)&gt;0,"Crafted",IF(OR(EXACT(A408,'LibSets constants'!$G$2:$G$99)),"Monster",IF(OR(EXACT(A408,'LibSets constants'!$I$2:$I$99)),"Trial",IF(OR(EXACT(A408,'LibSets constants'!$K$2:$K$99)),"Arena",IF(OR(EXACT(A408,'LibSets constants'!$M$2:$M$99)),"Overland","")))))</f>
        <v>Monster</v>
      </c>
      <c r="J408">
        <v>3</v>
      </c>
      <c r="K408" t="s">
        <v>2475</v>
      </c>
      <c r="L408" t="s">
        <v>102</v>
      </c>
      <c r="M408">
        <v>-1</v>
      </c>
      <c r="N408">
        <v>-1</v>
      </c>
      <c r="O408">
        <v>-1</v>
      </c>
      <c r="P408">
        <v>0</v>
      </c>
      <c r="Q408" s="3" t="str">
        <f>IF(R408&lt;&gt;"",VLOOKUP(R408,'ESO zone constants'!$E$3:$J$1002,6,FALSE),"")</f>
        <v/>
      </c>
      <c r="S408" s="3">
        <v>9</v>
      </c>
      <c r="T408" t="str">
        <f>VLOOKUP(S408,'LibSets constants'!$A$2:$B$16,2,FALSE)</f>
        <v>Dragon Bones</v>
      </c>
      <c r="U408" s="3" t="str">
        <f>IF(V408&lt;&gt;"",VLOOKUP(V408,'ESO zone constants'!$E$3:$J$1002,6,FALSE),"")</f>
        <v/>
      </c>
      <c r="W408" s="3" t="str">
        <f>IF(X408&lt;&gt;"",VLOOKUP(X408,'ESO zone constants'!$E$3:$J$1002,6,FALSE),"")</f>
        <v/>
      </c>
      <c r="Y408" s="7" t="str">
        <f t="shared" si="18"/>
        <v>[350] = {wayshrines={-1,-1,-1,}, dlcId=9</v>
      </c>
      <c r="Z408" s="7" t="str">
        <f>IF(A408&lt;&gt;"",IF(Q408&lt;&gt;"",CONCATENATE(", zoneIds={",Q408),"")&amp;IF(U408&lt;&gt;"",CONCATENATE(",",U408),"")&amp;IF(W408&lt;&gt;"",CONCATENATE(",",W408),"")&amp;IF(Q408&lt;&gt;"",CONCATENATE("}",""),"")&amp;IF(OR(K408="true",K408="false",K408&lt;&gt;""), CONCATENATE(", veteran=", K408), ""),"")</f>
        <v>, veteran={EQUIP_TYPE_HEAD=true, EQUIP_TYPE_SHOULDERS=false}</v>
      </c>
      <c r="AA408" s="7" t="str">
        <f>IF(A408&lt;&gt;"",IF(I408="Trial",", isTrial=true",IF(I408="Arena",", isArena=true", IF(I408="Monster",", isMonster=true",""))) &amp; IF(L408="true", CONCATENATE(", multiTrialSet=true"), ""),"")</f>
        <v>, isMonster=true</v>
      </c>
      <c r="AB408" s="7" t="str">
        <f t="shared" si="19"/>
        <v xml:space="preserve"> --Zaan / Zaan</v>
      </c>
      <c r="AC408" s="7" t="str">
        <f t="shared" si="20"/>
        <v/>
      </c>
    </row>
    <row r="409" spans="1:29" x14ac:dyDescent="0.25">
      <c r="C409" t="s">
        <v>2553</v>
      </c>
      <c r="I409" t="s">
        <v>2556</v>
      </c>
      <c r="K409" t="s">
        <v>102</v>
      </c>
      <c r="L409" t="s">
        <v>102</v>
      </c>
      <c r="P409">
        <v>0</v>
      </c>
      <c r="Q409" s="3">
        <f>IF(R409&lt;&gt;"",VLOOKUP(R409,'ESO zone constants'!$E$3:$J$1002,6,FALSE),"")</f>
        <v>0</v>
      </c>
      <c r="R409" s="3" t="s">
        <v>1392</v>
      </c>
      <c r="S409" s="3">
        <v>14</v>
      </c>
      <c r="T409" t="str">
        <f>VLOOKUP(S409,'LibSets constants'!$A$2:$B$16,2,FALSE)</f>
        <v>Elsweyr</v>
      </c>
      <c r="Y409" s="7" t="str">
        <f t="shared" si="18"/>
        <v/>
      </c>
      <c r="Z409" s="7" t="str">
        <f>IF(A409&lt;&gt;"",IF(Q409&lt;&gt;"",CONCATENATE(", zoneIds={",Q409),"")&amp;IF(U409&lt;&gt;"",CONCATENATE(",",U409),"")&amp;IF(W409&lt;&gt;"",CONCATENATE(",",W409),"")&amp;IF(Q409&lt;&gt;"",CONCATENATE("}",""),"")&amp;IF(OR(K409="true",K409="false",K409&lt;&gt;""), CONCATENATE(", veteran=", K409), ""),"")</f>
        <v/>
      </c>
      <c r="AA409" s="7" t="str">
        <f>IF(A409&lt;&gt;"",IF(I409="Trial",", isTrial=true",IF(I409="Arena",", isArena=true", IF(I409="Monster",", isMonster=true",""))) &amp; IF(L409="true", CONCATENATE(", multiTrialSet=true"), ""),"")</f>
        <v/>
      </c>
      <c r="AB409" s="7" t="str">
        <f t="shared" si="19"/>
        <v xml:space="preserve"> --Crafty Alfiq / </v>
      </c>
      <c r="AC409" s="7" t="str">
        <f t="shared" si="20"/>
        <v/>
      </c>
    </row>
    <row r="410" spans="1:29" x14ac:dyDescent="0.25">
      <c r="C410" t="s">
        <v>2554</v>
      </c>
      <c r="I410" t="s">
        <v>2556</v>
      </c>
      <c r="K410" t="s">
        <v>102</v>
      </c>
      <c r="L410" t="s">
        <v>102</v>
      </c>
      <c r="P410">
        <v>0</v>
      </c>
      <c r="Q410" s="3">
        <f>IF(R410&lt;&gt;"",VLOOKUP(R410,'ESO zone constants'!$E$3:$J$1002,6,FALSE),"")</f>
        <v>0</v>
      </c>
      <c r="R410" s="3" t="s">
        <v>1392</v>
      </c>
      <c r="S410" s="3">
        <v>14</v>
      </c>
      <c r="T410" t="str">
        <f>VLOOKUP(S410,'LibSets constants'!$A$2:$B$16,2,FALSE)</f>
        <v>Elsweyr</v>
      </c>
      <c r="Y410" s="7" t="str">
        <f t="shared" si="18"/>
        <v/>
      </c>
      <c r="Z410" s="7" t="str">
        <f>IF(A410&lt;&gt;"",IF(Q410&lt;&gt;"",CONCATENATE(", zoneIds={",Q410),"")&amp;IF(U410&lt;&gt;"",CONCATENATE(",",U410),"")&amp;IF(W410&lt;&gt;"",CONCATENATE(",",W410),"")&amp;IF(Q410&lt;&gt;"",CONCATENATE("}",""),"")&amp;IF(OR(K410="true",K410="false",K410&lt;&gt;""), CONCATENATE(", veteran=", K410), ""),"")</f>
        <v/>
      </c>
      <c r="AA410" s="7" t="str">
        <f>IF(A410&lt;&gt;"",IF(I410="Trial",", isTrial=true",IF(I410="Arena",", isArena=true", IF(I410="Monster",", isMonster=true",""))) &amp; IF(L410="true", CONCATENATE(", multiTrialSet=true"), ""),"")</f>
        <v/>
      </c>
      <c r="AB410" s="7" t="str">
        <f t="shared" si="19"/>
        <v xml:space="preserve"> --Vesture of Darloc Brae / </v>
      </c>
      <c r="AC410" s="7" t="str">
        <f t="shared" si="20"/>
        <v/>
      </c>
    </row>
    <row r="411" spans="1:29" x14ac:dyDescent="0.25">
      <c r="C411" t="s">
        <v>2555</v>
      </c>
      <c r="I411" t="s">
        <v>2556</v>
      </c>
      <c r="K411" t="s">
        <v>102</v>
      </c>
      <c r="L411" t="s">
        <v>102</v>
      </c>
      <c r="P411">
        <v>0</v>
      </c>
      <c r="Q411" s="3">
        <f>IF(R411&lt;&gt;"",VLOOKUP(R411,'ESO zone constants'!$E$3:$J$1002,6,FALSE),"")</f>
        <v>0</v>
      </c>
      <c r="R411" s="3" t="s">
        <v>1392</v>
      </c>
      <c r="S411" s="3">
        <v>14</v>
      </c>
      <c r="T411" t="str">
        <f>VLOOKUP(S411,'LibSets constants'!$A$2:$B$16,2,FALSE)</f>
        <v>Elsweyr</v>
      </c>
      <c r="Y411" s="7" t="str">
        <f t="shared" si="18"/>
        <v/>
      </c>
      <c r="Z411" s="7" t="str">
        <f>IF(A411&lt;&gt;"",IF(Q411&lt;&gt;"",CONCATENATE(", zoneIds={",Q411),"")&amp;IF(U411&lt;&gt;"",CONCATENATE(",",U411),"")&amp;IF(W411&lt;&gt;"",CONCATENATE(",",W411),"")&amp;IF(Q411&lt;&gt;"",CONCATENATE("}",""),"")&amp;IF(OR(K411="true",K411="false",K411&lt;&gt;""), CONCATENATE(", veteran=", K411), ""),"")</f>
        <v/>
      </c>
      <c r="AA411" s="7" t="str">
        <f>IF(A411&lt;&gt;"",IF(I411="Trial",", isTrial=true",IF(I411="Arena",", isArena=true", IF(I411="Monster",", isMonster=true",""))) &amp; IF(L411="true", CONCATENATE(", multiTrialSet=true"), ""),"")</f>
        <v/>
      </c>
      <c r="AB411" s="7" t="str">
        <f t="shared" si="19"/>
        <v xml:space="preserve"> --Call of the Undertaker / </v>
      </c>
      <c r="AC411" s="7" t="str">
        <f t="shared" si="20"/>
        <v/>
      </c>
    </row>
    <row r="412" spans="1:29" x14ac:dyDescent="0.25">
      <c r="C412" t="s">
        <v>2557</v>
      </c>
      <c r="I412" t="s">
        <v>2560</v>
      </c>
      <c r="K412" t="s">
        <v>102</v>
      </c>
      <c r="L412" t="s">
        <v>102</v>
      </c>
      <c r="P412" t="s">
        <v>2549</v>
      </c>
      <c r="Q412" s="3">
        <f>IF(R412&lt;&gt;"",VLOOKUP(R412,'ESO zone constants'!$E$3:$J$1002,6,FALSE),"")</f>
        <v>0</v>
      </c>
      <c r="R412" s="3" t="s">
        <v>1392</v>
      </c>
      <c r="S412" s="3">
        <v>14</v>
      </c>
      <c r="T412" t="str">
        <f>VLOOKUP(S412,'LibSets constants'!$A$2:$B$16,2,FALSE)</f>
        <v>Elsweyr</v>
      </c>
      <c r="Y412" s="7" t="str">
        <f t="shared" si="18"/>
        <v/>
      </c>
      <c r="Z412" s="7" t="str">
        <f>IF(A412&lt;&gt;"",IF(Q412&lt;&gt;"",CONCATENATE(", zoneIds={",Q412),"")&amp;IF(U412&lt;&gt;"",CONCATENATE(",",U412),"")&amp;IF(W412&lt;&gt;"",CONCATENATE(",",W412),"")&amp;IF(Q412&lt;&gt;"",CONCATENATE("}",""),"")&amp;IF(OR(K412="true",K412="false",K412&lt;&gt;""), CONCATENATE(", veteran=", K412), ""),"")</f>
        <v/>
      </c>
      <c r="AA412" s="7" t="str">
        <f>IF(A412&lt;&gt;"",IF(I412="Trial",", isTrial=true",IF(I412="Arena",", isArena=true", IF(I412="Monster",", isMonster=true",""))) &amp; IF(L412="true", CONCATENATE(", multiTrialSet=true"), ""),"")</f>
        <v/>
      </c>
      <c r="AB412" s="7" t="str">
        <f t="shared" si="19"/>
        <v xml:space="preserve"> --Senche-raht's Grit / </v>
      </c>
      <c r="AC412" s="7" t="str">
        <f t="shared" si="20"/>
        <v/>
      </c>
    </row>
    <row r="413" spans="1:29" x14ac:dyDescent="0.25">
      <c r="C413" t="s">
        <v>2558</v>
      </c>
      <c r="I413" t="s">
        <v>2560</v>
      </c>
      <c r="K413" t="s">
        <v>102</v>
      </c>
      <c r="L413" t="s">
        <v>102</v>
      </c>
      <c r="P413" t="s">
        <v>2549</v>
      </c>
      <c r="Q413" s="3">
        <f>IF(R413&lt;&gt;"",VLOOKUP(R413,'ESO zone constants'!$E$3:$J$1002,6,FALSE),"")</f>
        <v>0</v>
      </c>
      <c r="R413" s="3" t="s">
        <v>1392</v>
      </c>
      <c r="S413" s="3">
        <v>14</v>
      </c>
      <c r="T413" t="str">
        <f>VLOOKUP(S413,'LibSets constants'!$A$2:$B$16,2,FALSE)</f>
        <v>Elsweyr</v>
      </c>
      <c r="Y413" s="7" t="str">
        <f t="shared" si="18"/>
        <v/>
      </c>
      <c r="Z413" s="7" t="str">
        <f>IF(A413&lt;&gt;"",IF(Q413&lt;&gt;"",CONCATENATE(", zoneIds={",Q413),"")&amp;IF(U413&lt;&gt;"",CONCATENATE(",",U413),"")&amp;IF(W413&lt;&gt;"",CONCATENATE(",",W413),"")&amp;IF(Q413&lt;&gt;"",CONCATENATE("}",""),"")&amp;IF(OR(K413="true",K413="false",K413&lt;&gt;""), CONCATENATE(", veteran=", K413), ""),"")</f>
        <v/>
      </c>
      <c r="AA413" s="7" t="str">
        <f>IF(A413&lt;&gt;"",IF(I413="Trial",", isTrial=true",IF(I413="Arena",", isArena=true", IF(I413="Monster",", isMonster=true",""))) &amp; IF(L413="true", CONCATENATE(", multiTrialSet=true"), ""),"")</f>
        <v/>
      </c>
      <c r="AB413" s="7" t="str">
        <f t="shared" si="19"/>
        <v xml:space="preserve"> --Vastarie's Tutelage / </v>
      </c>
      <c r="AC413" s="7" t="str">
        <f t="shared" si="20"/>
        <v/>
      </c>
    </row>
    <row r="414" spans="1:29" x14ac:dyDescent="0.25">
      <c r="C414" t="s">
        <v>2559</v>
      </c>
      <c r="I414" t="s">
        <v>2560</v>
      </c>
      <c r="K414" t="s">
        <v>102</v>
      </c>
      <c r="L414" t="s">
        <v>102</v>
      </c>
      <c r="P414" t="s">
        <v>2549</v>
      </c>
      <c r="Q414" s="3">
        <f>IF(R414&lt;&gt;"",VLOOKUP(R414,'ESO zone constants'!$E$3:$J$1002,6,FALSE),"")</f>
        <v>0</v>
      </c>
      <c r="R414" s="3" t="s">
        <v>1392</v>
      </c>
      <c r="S414" s="3">
        <v>14</v>
      </c>
      <c r="T414" t="str">
        <f>VLOOKUP(S414,'LibSets constants'!$A$2:$B$16,2,FALSE)</f>
        <v>Elsweyr</v>
      </c>
      <c r="Y414" s="7" t="str">
        <f t="shared" si="18"/>
        <v/>
      </c>
      <c r="Z414" s="7" t="str">
        <f>IF(A414&lt;&gt;"",IF(Q414&lt;&gt;"",CONCATENATE(", zoneIds={",Q414),"")&amp;IF(U414&lt;&gt;"",CONCATENATE(",",U414),"")&amp;IF(W414&lt;&gt;"",CONCATENATE(",",W414),"")&amp;IF(Q414&lt;&gt;"",CONCATENATE("}",""),"")&amp;IF(OR(K414="true",K414="false",K414&lt;&gt;""), CONCATENATE(", veteran=", K414), ""),"")</f>
        <v/>
      </c>
      <c r="AA414" s="7" t="str">
        <f>IF(A414&lt;&gt;"",IF(I414="Trial",", isTrial=true",IF(I414="Arena",", isArena=true", IF(I414="Monster",", isMonster=true",""))) &amp; IF(L414="true", CONCATENATE(", multiTrialSet=true"), ""),"")</f>
        <v/>
      </c>
      <c r="AB414" s="7" t="str">
        <f t="shared" si="19"/>
        <v xml:space="preserve"> --Coldharbour's Favorite / </v>
      </c>
      <c r="AC414" s="7" t="str">
        <f t="shared" si="20"/>
        <v/>
      </c>
    </row>
    <row r="415" spans="1:29" x14ac:dyDescent="0.25">
      <c r="C415" t="s">
        <v>2562</v>
      </c>
      <c r="I415" t="s">
        <v>2570</v>
      </c>
      <c r="K415" t="s">
        <v>102</v>
      </c>
      <c r="L415" t="s">
        <v>102</v>
      </c>
      <c r="Q415" s="3">
        <f>IF(R415&lt;&gt;"",VLOOKUP(R415,'ESO zone constants'!$E$3:$J$1002,6,FALSE),"")</f>
        <v>0</v>
      </c>
      <c r="R415" s="3" t="s">
        <v>2548</v>
      </c>
      <c r="S415" s="3">
        <v>14</v>
      </c>
      <c r="T415" t="str">
        <f>VLOOKUP(S415,'LibSets constants'!$A$2:$B$16,2,FALSE)</f>
        <v>Elsweyr</v>
      </c>
      <c r="Y415" s="7" t="str">
        <f t="shared" si="18"/>
        <v/>
      </c>
      <c r="Z415" s="7" t="str">
        <f>IF(A415&lt;&gt;"",IF(Q415&lt;&gt;"",CONCATENATE(", zoneIds={",Q415),"")&amp;IF(U415&lt;&gt;"",CONCATENATE(",",U415),"")&amp;IF(W415&lt;&gt;"",CONCATENATE(",",W415),"")&amp;IF(Q415&lt;&gt;"",CONCATENATE("}",""),"")&amp;IF(OR(K415="true",K415="false",K415&lt;&gt;""), CONCATENATE(", veteran=", K415), ""),"")</f>
        <v/>
      </c>
      <c r="AA415" s="7" t="str">
        <f>IF(A415&lt;&gt;"",IF(I415="Trial",", isTrial=true",IF(I415="Arena",", isArena=true", IF(I415="Monster",", isMonster=true",""))) &amp; IF(L415="true", CONCATENATE(", multiTrialSet=true"), ""),"")</f>
        <v/>
      </c>
      <c r="AB415" s="7" t="str">
        <f t="shared" si="19"/>
        <v xml:space="preserve"> --False God's Devotion / </v>
      </c>
      <c r="AC415" s="7" t="str">
        <f t="shared" si="20"/>
        <v/>
      </c>
    </row>
    <row r="416" spans="1:29" x14ac:dyDescent="0.25">
      <c r="C416" t="s">
        <v>2563</v>
      </c>
      <c r="I416" t="s">
        <v>2570</v>
      </c>
      <c r="K416" t="s">
        <v>102</v>
      </c>
      <c r="L416" t="s">
        <v>102</v>
      </c>
      <c r="Q416" s="3">
        <f>IF(R416&lt;&gt;"",VLOOKUP(R416,'ESO zone constants'!$E$3:$J$1002,6,FALSE),"")</f>
        <v>0</v>
      </c>
      <c r="R416" s="3" t="s">
        <v>2548</v>
      </c>
      <c r="S416" s="3">
        <v>14</v>
      </c>
      <c r="T416" t="str">
        <f>VLOOKUP(S416,'LibSets constants'!$A$2:$B$16,2,FALSE)</f>
        <v>Elsweyr</v>
      </c>
      <c r="Y416" s="7" t="str">
        <f t="shared" si="18"/>
        <v/>
      </c>
      <c r="Z416" s="7" t="str">
        <f>IF(A416&lt;&gt;"",IF(Q416&lt;&gt;"",CONCATENATE(", zoneIds={",Q416),"")&amp;IF(U416&lt;&gt;"",CONCATENATE(",",U416),"")&amp;IF(W416&lt;&gt;"",CONCATENATE(",",W416),"")&amp;IF(Q416&lt;&gt;"",CONCATENATE("}",""),"")&amp;IF(OR(K416="true",K416="false",K416&lt;&gt;""), CONCATENATE(", veteran=", K416), ""),"")</f>
        <v/>
      </c>
      <c r="AA416" s="7" t="str">
        <f>IF(A416&lt;&gt;"",IF(I416="Trial",", isTrial=true",IF(I416="Arena",", isArena=true", IF(I416="Monster",", isMonster=true",""))) &amp; IF(L416="true", CONCATENATE(", multiTrialSet=true"), ""),"")</f>
        <v/>
      </c>
      <c r="AB416" s="7" t="str">
        <f t="shared" si="19"/>
        <v xml:space="preserve"> --Eye of Nahviintaas / </v>
      </c>
      <c r="AC416" s="7" t="str">
        <f t="shared" si="20"/>
        <v/>
      </c>
    </row>
    <row r="417" spans="3:29" x14ac:dyDescent="0.25">
      <c r="C417" t="s">
        <v>2564</v>
      </c>
      <c r="I417" t="s">
        <v>2570</v>
      </c>
      <c r="K417" t="s">
        <v>102</v>
      </c>
      <c r="L417" t="s">
        <v>102</v>
      </c>
      <c r="Q417" s="3">
        <f>IF(R417&lt;&gt;"",VLOOKUP(R417,'ESO zone constants'!$E$3:$J$1002,6,FALSE),"")</f>
        <v>0</v>
      </c>
      <c r="R417" s="3" t="s">
        <v>2548</v>
      </c>
      <c r="S417" s="3">
        <v>14</v>
      </c>
      <c r="T417" t="str">
        <f>VLOOKUP(S417,'LibSets constants'!$A$2:$B$16,2,FALSE)</f>
        <v>Elsweyr</v>
      </c>
      <c r="Y417" s="7" t="str">
        <f t="shared" si="18"/>
        <v/>
      </c>
      <c r="Z417" s="7" t="str">
        <f>IF(A417&lt;&gt;"",IF(Q417&lt;&gt;"",CONCATENATE(", zoneIds={",Q417),"")&amp;IF(U417&lt;&gt;"",CONCATENATE(",",U417),"")&amp;IF(W417&lt;&gt;"",CONCATENATE(",",W417),"")&amp;IF(Q417&lt;&gt;"",CONCATENATE("}",""),"")&amp;IF(OR(K417="true",K417="false",K417&lt;&gt;""), CONCATENATE(", veteran=", K417), ""),"")</f>
        <v/>
      </c>
      <c r="AA417" s="7" t="str">
        <f>IF(A417&lt;&gt;"",IF(I417="Trial",", isTrial=true",IF(I417="Arena",", isArena=true", IF(I417="Monster",", isMonster=true",""))) &amp; IF(L417="true", CONCATENATE(", multiTrialSet=true"), ""),"")</f>
        <v/>
      </c>
      <c r="AB417" s="7" t="str">
        <f t="shared" si="19"/>
        <v xml:space="preserve"> --Tooth of Lokkestiiz / </v>
      </c>
      <c r="AC417" s="7" t="str">
        <f t="shared" si="20"/>
        <v/>
      </c>
    </row>
    <row r="418" spans="3:29" x14ac:dyDescent="0.25">
      <c r="C418" t="s">
        <v>2565</v>
      </c>
      <c r="I418" t="s">
        <v>2570</v>
      </c>
      <c r="K418" t="s">
        <v>102</v>
      </c>
      <c r="L418" t="s">
        <v>102</v>
      </c>
      <c r="Q418" s="3">
        <f>IF(R418&lt;&gt;"",VLOOKUP(R418,'ESO zone constants'!$E$3:$J$1002,6,FALSE),"")</f>
        <v>0</v>
      </c>
      <c r="R418" s="3" t="s">
        <v>2548</v>
      </c>
      <c r="S418" s="3">
        <v>14</v>
      </c>
      <c r="T418" t="str">
        <f>VLOOKUP(S418,'LibSets constants'!$A$2:$B$16,2,FALSE)</f>
        <v>Elsweyr</v>
      </c>
      <c r="Y418" s="7" t="str">
        <f t="shared" si="18"/>
        <v/>
      </c>
      <c r="Z418" s="7" t="str">
        <f>IF(A418&lt;&gt;"",IF(Q418&lt;&gt;"",CONCATENATE(", zoneIds={",Q418),"")&amp;IF(U418&lt;&gt;"",CONCATENATE(",",U418),"")&amp;IF(W418&lt;&gt;"",CONCATENATE(",",W418),"")&amp;IF(Q418&lt;&gt;"",CONCATENATE("}",""),"")&amp;IF(OR(K418="true",K418="false",K418&lt;&gt;""), CONCATENATE(", veteran=", K418), ""),"")</f>
        <v/>
      </c>
      <c r="AA418" s="7" t="str">
        <f>IF(A418&lt;&gt;"",IF(I418="Trial",", isTrial=true",IF(I418="Arena",", isArena=true", IF(I418="Monster",", isMonster=true",""))) &amp; IF(L418="true", CONCATENATE(", multiTrialSet=true"), ""),"")</f>
        <v/>
      </c>
      <c r="AB418" s="7" t="str">
        <f t="shared" si="19"/>
        <v xml:space="preserve"> --Claw of Yolnakhriin / </v>
      </c>
      <c r="AC418" s="7" t="str">
        <f t="shared" si="20"/>
        <v/>
      </c>
    </row>
    <row r="419" spans="3:29" x14ac:dyDescent="0.25">
      <c r="C419" t="s">
        <v>2566</v>
      </c>
      <c r="I419" t="s">
        <v>2570</v>
      </c>
      <c r="K419" t="s">
        <v>103</v>
      </c>
      <c r="L419" t="s">
        <v>102</v>
      </c>
      <c r="Q419" s="3">
        <f>IF(R419&lt;&gt;"",VLOOKUP(R419,'ESO zone constants'!$E$3:$J$1002,6,FALSE),"")</f>
        <v>0</v>
      </c>
      <c r="R419" s="3" t="s">
        <v>2548</v>
      </c>
      <c r="S419" s="3">
        <v>14</v>
      </c>
      <c r="T419" t="str">
        <f>VLOOKUP(S419,'LibSets constants'!$A$2:$B$16,2,FALSE)</f>
        <v>Elsweyr</v>
      </c>
      <c r="Y419" s="7" t="str">
        <f t="shared" si="18"/>
        <v/>
      </c>
      <c r="Z419" s="7" t="str">
        <f>IF(A419&lt;&gt;"",IF(Q419&lt;&gt;"",CONCATENATE(", zoneIds={",Q419),"")&amp;IF(U419&lt;&gt;"",CONCATENATE(",",U419),"")&amp;IF(W419&lt;&gt;"",CONCATENATE(",",W419),"")&amp;IF(Q419&lt;&gt;"",CONCATENATE("}",""),"")&amp;IF(OR(K419="true",K419="false",K419&lt;&gt;""), CONCATENATE(", veteran=", K419), ""),"")</f>
        <v/>
      </c>
      <c r="AA419" s="7" t="str">
        <f>IF(A419&lt;&gt;"",IF(I419="Trial",", isTrial=true",IF(I419="Arena",", isArena=true", IF(I419="Monster",", isMonster=true",""))) &amp; IF(L419="true", CONCATENATE(", multiTrialSet=true"), ""),"")</f>
        <v/>
      </c>
      <c r="AB419" s="7" t="str">
        <f t="shared" si="19"/>
        <v xml:space="preserve"> --Perfected False God's Devotion / </v>
      </c>
      <c r="AC419" s="7" t="str">
        <f t="shared" si="20"/>
        <v/>
      </c>
    </row>
    <row r="420" spans="3:29" x14ac:dyDescent="0.25">
      <c r="C420" t="s">
        <v>2567</v>
      </c>
      <c r="I420" t="s">
        <v>2570</v>
      </c>
      <c r="K420" t="s">
        <v>103</v>
      </c>
      <c r="L420" t="s">
        <v>102</v>
      </c>
      <c r="Q420" s="3">
        <f>IF(R420&lt;&gt;"",VLOOKUP(R420,'ESO zone constants'!$E$3:$J$1002,6,FALSE),"")</f>
        <v>0</v>
      </c>
      <c r="R420" s="3" t="s">
        <v>2548</v>
      </c>
      <c r="S420" s="3">
        <v>14</v>
      </c>
      <c r="T420" t="str">
        <f>VLOOKUP(S420,'LibSets constants'!$A$2:$B$16,2,FALSE)</f>
        <v>Elsweyr</v>
      </c>
      <c r="Y420" s="7" t="str">
        <f t="shared" si="18"/>
        <v/>
      </c>
      <c r="Z420" s="7" t="str">
        <f>IF(A420&lt;&gt;"",IF(Q420&lt;&gt;"",CONCATENATE(", zoneIds={",Q420),"")&amp;IF(U420&lt;&gt;"",CONCATENATE(",",U420),"")&amp;IF(W420&lt;&gt;"",CONCATENATE(",",W420),"")&amp;IF(Q420&lt;&gt;"",CONCATENATE("}",""),"")&amp;IF(OR(K420="true",K420="false",K420&lt;&gt;""), CONCATENATE(", veteran=", K420), ""),"")</f>
        <v/>
      </c>
      <c r="AA420" s="7" t="str">
        <f>IF(A420&lt;&gt;"",IF(I420="Trial",", isTrial=true",IF(I420="Arena",", isArena=true", IF(I420="Monster",", isMonster=true",""))) &amp; IF(L420="true", CONCATENATE(", multiTrialSet=true"), ""),"")</f>
        <v/>
      </c>
      <c r="AB420" s="7" t="str">
        <f t="shared" si="19"/>
        <v xml:space="preserve"> --Perfected Tooth of Lokkestiiz / </v>
      </c>
      <c r="AC420" s="7" t="str">
        <f t="shared" si="20"/>
        <v/>
      </c>
    </row>
    <row r="421" spans="3:29" x14ac:dyDescent="0.25">
      <c r="C421" t="s">
        <v>2568</v>
      </c>
      <c r="I421" t="s">
        <v>2570</v>
      </c>
      <c r="K421" t="s">
        <v>103</v>
      </c>
      <c r="L421" t="s">
        <v>102</v>
      </c>
      <c r="Q421" s="3">
        <f>IF(R421&lt;&gt;"",VLOOKUP(R421,'ESO zone constants'!$E$3:$J$1002,6,FALSE),"")</f>
        <v>0</v>
      </c>
      <c r="R421" s="3" t="s">
        <v>2548</v>
      </c>
      <c r="S421" s="3">
        <v>14</v>
      </c>
      <c r="T421" t="str">
        <f>VLOOKUP(S421,'LibSets constants'!$A$2:$B$16,2,FALSE)</f>
        <v>Elsweyr</v>
      </c>
      <c r="Y421" s="7" t="str">
        <f t="shared" si="18"/>
        <v/>
      </c>
      <c r="Z421" s="7" t="str">
        <f>IF(A421&lt;&gt;"",IF(Q421&lt;&gt;"",CONCATENATE(", zoneIds={",Q421),"")&amp;IF(U421&lt;&gt;"",CONCATENATE(",",U421),"")&amp;IF(W421&lt;&gt;"",CONCATENATE(",",W421),"")&amp;IF(Q421&lt;&gt;"",CONCATENATE("}",""),"")&amp;IF(OR(K421="true",K421="false",K421&lt;&gt;""), CONCATENATE(", veteran=", K421), ""),"")</f>
        <v/>
      </c>
      <c r="AA421" s="7" t="str">
        <f>IF(A421&lt;&gt;"",IF(I421="Trial",", isTrial=true",IF(I421="Arena",", isArena=true", IF(I421="Monster",", isMonster=true",""))) &amp; IF(L421="true", CONCATENATE(", multiTrialSet=true"), ""),"")</f>
        <v/>
      </c>
      <c r="AB421" s="7" t="str">
        <f t="shared" si="19"/>
        <v xml:space="preserve"> --Perfected Eye of Nahviintaas / </v>
      </c>
      <c r="AC421" s="7" t="str">
        <f t="shared" si="20"/>
        <v/>
      </c>
    </row>
    <row r="422" spans="3:29" x14ac:dyDescent="0.25">
      <c r="C422" t="s">
        <v>2569</v>
      </c>
      <c r="I422" t="s">
        <v>2570</v>
      </c>
      <c r="K422" t="s">
        <v>103</v>
      </c>
      <c r="L422" t="s">
        <v>102</v>
      </c>
      <c r="Q422" s="3">
        <f>IF(R422&lt;&gt;"",VLOOKUP(R422,'ESO zone constants'!$E$3:$J$1002,6,FALSE),"")</f>
        <v>0</v>
      </c>
      <c r="R422" s="3" t="s">
        <v>2548</v>
      </c>
      <c r="S422" s="3">
        <v>14</v>
      </c>
      <c r="T422" t="str">
        <f>VLOOKUP(S422,'LibSets constants'!$A$2:$B$16,2,FALSE)</f>
        <v>Elsweyr</v>
      </c>
      <c r="Y422" s="7" t="str">
        <f t="shared" si="18"/>
        <v/>
      </c>
      <c r="Z422" s="7" t="str">
        <f>IF(A422&lt;&gt;"",IF(Q422&lt;&gt;"",CONCATENATE(", zoneIds={",Q422),"")&amp;IF(U422&lt;&gt;"",CONCATENATE(",",U422),"")&amp;IF(W422&lt;&gt;"",CONCATENATE(",",W422),"")&amp;IF(Q422&lt;&gt;"",CONCATENATE("}",""),"")&amp;IF(OR(K422="true",K422="false",K422&lt;&gt;""), CONCATENATE(", veteran=", K422), ""),"")</f>
        <v/>
      </c>
      <c r="AA422" s="7" t="str">
        <f>IF(A422&lt;&gt;"",IF(I422="Trial",", isTrial=true",IF(I422="Arena",", isArena=true", IF(I422="Monster",", isMonster=true",""))) &amp; IF(L422="true", CONCATENATE(", multiTrialSet=true"), ""),"")</f>
        <v/>
      </c>
      <c r="AB422" s="7" t="str">
        <f t="shared" si="19"/>
        <v xml:space="preserve"> --Perfected Claw of Yolnakhriin / </v>
      </c>
      <c r="AC422" s="7" t="str">
        <f t="shared" si="20"/>
        <v/>
      </c>
    </row>
    <row r="423" spans="3:29" x14ac:dyDescent="0.25">
      <c r="Q423" s="3" t="str">
        <f>IF(R423&lt;&gt;"",VLOOKUP(R423,'ESO zone constants'!$E$3:$J$1002,6,FALSE),"")</f>
        <v/>
      </c>
      <c r="Y423" s="7" t="str">
        <f t="shared" si="18"/>
        <v/>
      </c>
      <c r="Z423" s="7" t="str">
        <f>IF(A423&lt;&gt;"",IF(Q423&lt;&gt;"",CONCATENATE(", zoneIds={",Q423),"")&amp;IF(U423&lt;&gt;"",CONCATENATE(",",U423),"")&amp;IF(W423&lt;&gt;"",CONCATENATE(",",W423),"")&amp;IF(Q423&lt;&gt;"",CONCATENATE("}",""),"")&amp;IF(OR(K423="true",K423="false",K423&lt;&gt;""), CONCATENATE(", veteran=", K423), ""),"")</f>
        <v/>
      </c>
      <c r="AA423" s="7" t="str">
        <f>IF(A423&lt;&gt;"",IF(I423="Trial",", isTrial=true",IF(I423="Arena",", isArena=true", IF(I423="Monster",", isMonster=true",""))) &amp; IF(L423="true", CONCATENATE(", multiTrialSet=true"), ""),"")</f>
        <v/>
      </c>
      <c r="AB423" s="7" t="str">
        <f t="shared" si="19"/>
        <v/>
      </c>
      <c r="AC423" s="7" t="str">
        <f t="shared" si="20"/>
        <v/>
      </c>
    </row>
    <row r="424" spans="3:29" x14ac:dyDescent="0.25">
      <c r="Q424" s="3" t="str">
        <f>IF(R424&lt;&gt;"",VLOOKUP(R424,'ESO zone constants'!$E$3:$J$1002,6,FALSE),"")</f>
        <v/>
      </c>
      <c r="Y424" s="7" t="str">
        <f t="shared" si="18"/>
        <v/>
      </c>
      <c r="Z424" s="7" t="str">
        <f>IF(A424&lt;&gt;"",IF(Q424&lt;&gt;"",CONCATENATE(", zoneIds={",Q424),"")&amp;IF(U424&lt;&gt;"",CONCATENATE(",",U424),"")&amp;IF(W424&lt;&gt;"",CONCATENATE(",",W424),"")&amp;IF(Q424&lt;&gt;"",CONCATENATE("}",""),"")&amp;IF(OR(K424="true",K424="false",K424&lt;&gt;""), CONCATENATE(", veteran=", K424), ""),"")</f>
        <v/>
      </c>
      <c r="AA424" s="7" t="str">
        <f>IF(A424&lt;&gt;"",IF(I424="Trial",", isTrial=true",IF(I424="Arena",", isArena=true", IF(I424="Monster",", isMonster=true",""))) &amp; IF(L424="true", CONCATENATE(", multiTrialSet=true"), ""),"")</f>
        <v/>
      </c>
      <c r="AB424" s="7" t="str">
        <f t="shared" si="19"/>
        <v/>
      </c>
      <c r="AC424" s="7" t="str">
        <f t="shared" si="20"/>
        <v/>
      </c>
    </row>
    <row r="425" spans="3:29" x14ac:dyDescent="0.25">
      <c r="Q425" s="3" t="str">
        <f>IF(R425&lt;&gt;"",VLOOKUP(R425,'ESO zone constants'!$E$3:$J$1002,6,FALSE),"")</f>
        <v/>
      </c>
      <c r="Y425" s="7" t="str">
        <f t="shared" si="18"/>
        <v/>
      </c>
      <c r="Z425" s="7" t="str">
        <f>IF(A425&lt;&gt;"",IF(Q425&lt;&gt;"",CONCATENATE(", zoneIds={",Q425),"")&amp;IF(U425&lt;&gt;"",CONCATENATE(",",U425),"")&amp;IF(W425&lt;&gt;"",CONCATENATE(",",W425),"")&amp;IF(Q425&lt;&gt;"",CONCATENATE("}",""),"")&amp;IF(OR(K425="true",K425="false",K425&lt;&gt;""), CONCATENATE(", veteran=", K425), ""),"")</f>
        <v/>
      </c>
      <c r="AA425" s="7" t="str">
        <f>IF(A425&lt;&gt;"",IF(I425="Trial",", isTrial=true",IF(I425="Arena",", isArena=true", IF(I425="Monster",", isMonster=true",""))) &amp; IF(L425="true", CONCATENATE(", multiTrialSet=true"), ""),"")</f>
        <v/>
      </c>
      <c r="AB425" s="7" t="str">
        <f t="shared" si="19"/>
        <v/>
      </c>
      <c r="AC425" s="7" t="str">
        <f t="shared" si="20"/>
        <v/>
      </c>
    </row>
    <row r="426" spans="3:29" x14ac:dyDescent="0.25">
      <c r="Q426" s="3" t="str">
        <f>IF(R426&lt;&gt;"",VLOOKUP(R426,'ESO zone constants'!$E$3:$J$1002,6,FALSE),"")</f>
        <v/>
      </c>
      <c r="Y426" s="7" t="str">
        <f t="shared" si="18"/>
        <v/>
      </c>
      <c r="Z426" s="7" t="str">
        <f>IF(A426&lt;&gt;"",IF(Q426&lt;&gt;"",CONCATENATE(", zoneIds={",Q426),"")&amp;IF(U426&lt;&gt;"",CONCATENATE(",",U426),"")&amp;IF(W426&lt;&gt;"",CONCATENATE(",",W426),"")&amp;IF(Q426&lt;&gt;"",CONCATENATE("}",""),"")&amp;IF(OR(K426="true",K426="false",K426&lt;&gt;""), CONCATENATE(", veteran=", K426), ""),"")</f>
        <v/>
      </c>
      <c r="AA426" s="7" t="str">
        <f>IF(A426&lt;&gt;"",IF(I426="Trial",", isTrial=true",IF(I426="Arena",", isArena=true", IF(I426="Monster",", isMonster=true",""))) &amp; IF(L426="true", CONCATENATE(", multiTrialSet=true"), ""),"")</f>
        <v/>
      </c>
      <c r="AB426" s="7" t="str">
        <f t="shared" si="19"/>
        <v/>
      </c>
      <c r="AC426" s="7" t="str">
        <f t="shared" si="20"/>
        <v/>
      </c>
    </row>
    <row r="427" spans="3:29" x14ac:dyDescent="0.25">
      <c r="Q427" s="3" t="str">
        <f>IF(R427&lt;&gt;"",VLOOKUP(R427,'ESO zone constants'!$E$3:$J$1002,6,FALSE),"")</f>
        <v/>
      </c>
      <c r="Y427" s="7" t="str">
        <f t="shared" si="18"/>
        <v/>
      </c>
      <c r="Z427" s="7" t="str">
        <f>IF(A427&lt;&gt;"",IF(Q427&lt;&gt;"",CONCATENATE(", zoneIds={",Q427),"")&amp;IF(U427&lt;&gt;"",CONCATENATE(",",U427),"")&amp;IF(W427&lt;&gt;"",CONCATENATE(",",W427),"")&amp;IF(Q427&lt;&gt;"",CONCATENATE("}",""),"")&amp;IF(OR(K427="true",K427="false",K427&lt;&gt;""), CONCATENATE(", veteran=", K427), ""),"")</f>
        <v/>
      </c>
      <c r="AA427" s="7" t="str">
        <f>IF(A427&lt;&gt;"",IF(I427="Trial",", isTrial=true",IF(I427="Arena",", isArena=true", IF(I427="Monster",", isMonster=true",""))) &amp; IF(L427="true", CONCATENATE(", multiTrialSet=true"), ""),"")</f>
        <v/>
      </c>
      <c r="AB427" s="7" t="str">
        <f t="shared" si="19"/>
        <v/>
      </c>
      <c r="AC427" s="7" t="str">
        <f t="shared" si="20"/>
        <v/>
      </c>
    </row>
    <row r="428" spans="3:29" x14ac:dyDescent="0.25">
      <c r="Q428" s="3" t="str">
        <f>IF(R428&lt;&gt;"",VLOOKUP(R428,'ESO zone constants'!$E$3:$J$1002,6,FALSE),"")</f>
        <v/>
      </c>
      <c r="Y428" s="7" t="str">
        <f t="shared" si="18"/>
        <v/>
      </c>
      <c r="Z428" s="7" t="str">
        <f>IF(A428&lt;&gt;"",IF(Q428&lt;&gt;"",CONCATENATE(", zoneIds={",Q428),"")&amp;IF(U428&lt;&gt;"",CONCATENATE(",",U428),"")&amp;IF(W428&lt;&gt;"",CONCATENATE(",",W428),"")&amp;IF(Q428&lt;&gt;"",CONCATENATE("}",""),"")&amp;IF(OR(K428="true",K428="false",K428&lt;&gt;""), CONCATENATE(", veteran=", K428), ""),"")</f>
        <v/>
      </c>
      <c r="AA428" s="7" t="str">
        <f>IF(A428&lt;&gt;"",IF(I428="Trial",", isTrial=true",IF(I428="Arena",", isArena=true", IF(I428="Monster",", isMonster=true",""))) &amp; IF(L428="true", CONCATENATE(", multiTrialSet=true"), ""),"")</f>
        <v/>
      </c>
      <c r="AB428" s="7" t="str">
        <f t="shared" si="19"/>
        <v/>
      </c>
      <c r="AC428" s="7" t="str">
        <f t="shared" si="20"/>
        <v/>
      </c>
    </row>
    <row r="429" spans="3:29" x14ac:dyDescent="0.25">
      <c r="Q429" s="3" t="str">
        <f>IF(R429&lt;&gt;"",VLOOKUP(R429,'ESO zone constants'!$E$3:$J$1002,6,FALSE),"")</f>
        <v/>
      </c>
      <c r="Y429" s="7" t="str">
        <f t="shared" si="18"/>
        <v/>
      </c>
      <c r="Z429" s="7" t="str">
        <f>IF(A429&lt;&gt;"",IF(Q429&lt;&gt;"",CONCATENATE(", zoneIds={",Q429),"")&amp;IF(U429&lt;&gt;"",CONCATENATE(",",U429),"")&amp;IF(W429&lt;&gt;"",CONCATENATE(",",W429),"")&amp;IF(Q429&lt;&gt;"",CONCATENATE("}",""),"")&amp;IF(OR(K429="true",K429="false",K429&lt;&gt;""), CONCATENATE(", veteran=", K429), ""),"")</f>
        <v/>
      </c>
      <c r="AA429" s="7" t="str">
        <f>IF(A429&lt;&gt;"",IF(I429="Trial",", isTrial=true",IF(I429="Arena",", isArena=true", IF(I429="Monster",", isMonster=true",""))) &amp; IF(L429="true", CONCATENATE(", multiTrialSet=true"), ""),"")</f>
        <v/>
      </c>
      <c r="AB429" s="7" t="str">
        <f t="shared" si="19"/>
        <v/>
      </c>
      <c r="AC429" s="7" t="str">
        <f t="shared" si="20"/>
        <v/>
      </c>
    </row>
    <row r="430" spans="3:29" x14ac:dyDescent="0.25">
      <c r="Q430" s="3" t="str">
        <f>IF(R430&lt;&gt;"",VLOOKUP(R430,'ESO zone constants'!$E$3:$J$1002,6,FALSE),"")</f>
        <v/>
      </c>
      <c r="Y430" s="7" t="str">
        <f t="shared" si="18"/>
        <v/>
      </c>
      <c r="Z430" s="7" t="str">
        <f>IF(A430&lt;&gt;"",IF(Q430&lt;&gt;"",CONCATENATE(", zoneIds={",Q430),"")&amp;IF(U430&lt;&gt;"",CONCATENATE(",",U430),"")&amp;IF(W430&lt;&gt;"",CONCATENATE(",",W430),"")&amp;IF(Q430&lt;&gt;"",CONCATENATE("}",""),"")&amp;IF(OR(K430="true",K430="false",K430&lt;&gt;""), CONCATENATE(", veteran=", K430), ""),"")</f>
        <v/>
      </c>
      <c r="AA430" s="7" t="str">
        <f>IF(A430&lt;&gt;"",IF(I430="Trial",", isTrial=true",IF(I430="Arena",", isArena=true", IF(I430="Monster",", isMonster=true",""))) &amp; IF(L430="true", CONCATENATE(", multiTrialSet=true"), ""),"")</f>
        <v/>
      </c>
      <c r="AB430" s="7" t="str">
        <f t="shared" si="19"/>
        <v/>
      </c>
      <c r="AC430" s="7" t="str">
        <f t="shared" si="20"/>
        <v/>
      </c>
    </row>
    <row r="431" spans="3:29" x14ac:dyDescent="0.25">
      <c r="Q431" s="3" t="str">
        <f>IF(R431&lt;&gt;"",VLOOKUP(R431,'ESO zone constants'!$E$3:$J$1002,6,FALSE),"")</f>
        <v/>
      </c>
      <c r="Y431" s="7" t="str">
        <f t="shared" si="18"/>
        <v/>
      </c>
      <c r="Z431" s="7" t="str">
        <f>IF(A431&lt;&gt;"",IF(Q431&lt;&gt;"",CONCATENATE(", zoneIds={",Q431),"")&amp;IF(U431&lt;&gt;"",CONCATENATE(",",U431),"")&amp;IF(W431&lt;&gt;"",CONCATENATE(",",W431),"")&amp;IF(Q431&lt;&gt;"",CONCATENATE("}",""),"")&amp;IF(OR(K431="true",K431="false",K431&lt;&gt;""), CONCATENATE(", veteran=", K431), ""),"")</f>
        <v/>
      </c>
      <c r="AA431" s="7" t="str">
        <f>IF(A431&lt;&gt;"",IF(I431="Trial",", isTrial=true",IF(I431="Arena",", isArena=true", IF(I431="Monster",", isMonster=true",""))) &amp; IF(L431="true", CONCATENATE(", multiTrialSet=true"), ""),"")</f>
        <v/>
      </c>
      <c r="AB431" s="7" t="str">
        <f t="shared" si="19"/>
        <v/>
      </c>
      <c r="AC431" s="7" t="str">
        <f t="shared" si="20"/>
        <v/>
      </c>
    </row>
    <row r="432" spans="3:29" x14ac:dyDescent="0.25">
      <c r="Q432" s="3" t="str">
        <f>IF(R432&lt;&gt;"",VLOOKUP(R432,'ESO zone constants'!$E$3:$J$1002,6,FALSE),"")</f>
        <v/>
      </c>
      <c r="Y432" s="7" t="str">
        <f t="shared" si="18"/>
        <v/>
      </c>
      <c r="Z432" s="7" t="str">
        <f>IF(A432&lt;&gt;"",IF(Q432&lt;&gt;"",CONCATENATE(", zoneIds={",Q432),"")&amp;IF(U432&lt;&gt;"",CONCATENATE(",",U432),"")&amp;IF(W432&lt;&gt;"",CONCATENATE(",",W432),"")&amp;IF(Q432&lt;&gt;"",CONCATENATE("}",""),"")&amp;IF(OR(K432="true",K432="false",K432&lt;&gt;""), CONCATENATE(", veteran=", K432), ""),"")</f>
        <v/>
      </c>
      <c r="AA432" s="7" t="str">
        <f>IF(A432&lt;&gt;"",IF(I432="Trial",", isTrial=true",IF(I432="Arena",", isArena=true", IF(I432="Monster",", isMonster=true",""))) &amp; IF(L432="true", CONCATENATE(", multiTrialSet=true"), ""),"")</f>
        <v/>
      </c>
      <c r="AB432" s="7" t="str">
        <f t="shared" si="19"/>
        <v/>
      </c>
      <c r="AC432" s="7" t="str">
        <f t="shared" si="20"/>
        <v/>
      </c>
    </row>
    <row r="433" spans="17:29" x14ac:dyDescent="0.25">
      <c r="Q433" s="3" t="str">
        <f>IF(R433&lt;&gt;"",VLOOKUP(R433,'ESO zone constants'!$E$3:$J$1002,6,FALSE),"")</f>
        <v/>
      </c>
      <c r="Y433" s="7" t="str">
        <f t="shared" si="18"/>
        <v/>
      </c>
      <c r="Z433" s="7" t="str">
        <f>IF(A433&lt;&gt;"",IF(Q433&lt;&gt;"",CONCATENATE(", zoneIds={",Q433),"")&amp;IF(U433&lt;&gt;"",CONCATENATE(",",U433),"")&amp;IF(W433&lt;&gt;"",CONCATENATE(",",W433),"")&amp;IF(Q433&lt;&gt;"",CONCATENATE("}",""),"")&amp;IF(OR(K433="true",K433="false",K433&lt;&gt;""), CONCATENATE(", veteran=", K433), ""),"")</f>
        <v/>
      </c>
      <c r="AA433" s="7" t="str">
        <f>IF(A433&lt;&gt;"",IF(I433="Trial",", isTrial=true",IF(I433="Arena",", isArena=true", IF(I433="Monster",", isMonster=true",""))) &amp; IF(L433="true", CONCATENATE(", multiTrialSet=true"), ""),"")</f>
        <v/>
      </c>
      <c r="AB433" s="7" t="str">
        <f t="shared" si="19"/>
        <v/>
      </c>
      <c r="AC433" s="7" t="str">
        <f t="shared" si="20"/>
        <v/>
      </c>
    </row>
    <row r="434" spans="17:29" x14ac:dyDescent="0.25">
      <c r="Q434" s="3" t="str">
        <f>IF(R434&lt;&gt;"",VLOOKUP(R434,'ESO zone constants'!$E$3:$J$1002,6,FALSE),"")</f>
        <v/>
      </c>
      <c r="Y434" s="7" t="str">
        <f t="shared" si="18"/>
        <v/>
      </c>
      <c r="Z434" s="7" t="str">
        <f>IF(A434&lt;&gt;"",IF(Q434&lt;&gt;"",CONCATENATE(", zoneIds={",Q434),"")&amp;IF(U434&lt;&gt;"",CONCATENATE(",",U434),"")&amp;IF(W434&lt;&gt;"",CONCATENATE(",",W434),"")&amp;IF(Q434&lt;&gt;"",CONCATENATE("}",""),"")&amp;IF(OR(K434="true",K434="false",K434&lt;&gt;""), CONCATENATE(", veteran=", K434), ""),"")</f>
        <v/>
      </c>
      <c r="AA434" s="7" t="str">
        <f>IF(A434&lt;&gt;"",IF(I434="Trial",", isTrial=true",IF(I434="Arena",", isArena=true", IF(I434="Monster",", isMonster=true",""))) &amp; IF(L434="true", CONCATENATE(", multiTrialSet=true"), ""),"")</f>
        <v/>
      </c>
      <c r="AB434" s="7" t="str">
        <f t="shared" si="19"/>
        <v/>
      </c>
      <c r="AC434" s="7" t="str">
        <f t="shared" si="20"/>
        <v/>
      </c>
    </row>
    <row r="435" spans="17:29" x14ac:dyDescent="0.25">
      <c r="Q435" s="3" t="str">
        <f>IF(R435&lt;&gt;"",VLOOKUP(R435,'ESO zone constants'!$E$3:$J$1002,6,FALSE),"")</f>
        <v/>
      </c>
      <c r="Y435" s="7" t="str">
        <f t="shared" si="18"/>
        <v/>
      </c>
      <c r="Z435" s="7" t="str">
        <f>IF(A435&lt;&gt;"",IF(Q435&lt;&gt;"",CONCATENATE(", zoneIds={",Q435),"")&amp;IF(U435&lt;&gt;"",CONCATENATE(",",U435),"")&amp;IF(W435&lt;&gt;"",CONCATENATE(",",W435),"")&amp;IF(Q435&lt;&gt;"",CONCATENATE("}",""),"")&amp;IF(OR(K435="true",K435="false",K435&lt;&gt;""), CONCATENATE(", veteran=", K435), ""),"")</f>
        <v/>
      </c>
      <c r="AA435" s="7" t="str">
        <f>IF(A435&lt;&gt;"",IF(I435="Trial",", isTrial=true",IF(I435="Arena",", isArena=true", IF(I435="Monster",", isMonster=true",""))) &amp; IF(L435="true", CONCATENATE(", multiTrialSet=true"), ""),"")</f>
        <v/>
      </c>
      <c r="AB435" s="7" t="str">
        <f t="shared" si="19"/>
        <v/>
      </c>
      <c r="AC435" s="7" t="str">
        <f t="shared" si="20"/>
        <v/>
      </c>
    </row>
    <row r="436" spans="17:29" x14ac:dyDescent="0.25">
      <c r="Q436" s="3" t="str">
        <f>IF(R436&lt;&gt;"",VLOOKUP(R436,'ESO zone constants'!$E$3:$J$1002,6,FALSE),"")</f>
        <v/>
      </c>
      <c r="Y436" s="7" t="str">
        <f t="shared" si="18"/>
        <v/>
      </c>
      <c r="Z436" s="7" t="str">
        <f>IF(A436&lt;&gt;"",IF(Q436&lt;&gt;"",CONCATENATE(", zoneIds={",Q436),"")&amp;IF(U436&lt;&gt;"",CONCATENATE(",",U436),"")&amp;IF(W436&lt;&gt;"",CONCATENATE(",",W436),"")&amp;IF(Q436&lt;&gt;"",CONCATENATE("}",""),"")&amp;IF(OR(K436="true",K436="false",K436&lt;&gt;""), CONCATENATE(", veteran=", K436), ""),"")</f>
        <v/>
      </c>
      <c r="AA436" s="7" t="str">
        <f>IF(A436&lt;&gt;"",IF(I436="Trial",", isTrial=true",IF(I436="Arena",", isArena=true", IF(I436="Monster",", isMonster=true",""))) &amp; IF(L436="true", CONCATENATE(", multiTrialSet=true"), ""),"")</f>
        <v/>
      </c>
      <c r="AB436" s="7" t="str">
        <f t="shared" si="19"/>
        <v/>
      </c>
      <c r="AC436" s="7" t="str">
        <f t="shared" si="20"/>
        <v/>
      </c>
    </row>
    <row r="437" spans="17:29" x14ac:dyDescent="0.25">
      <c r="Q437" s="3" t="str">
        <f>IF(R437&lt;&gt;"",VLOOKUP(R437,'ESO zone constants'!$E$3:$J$1002,6,FALSE),"")</f>
        <v/>
      </c>
      <c r="Y437" s="7" t="str">
        <f t="shared" si="18"/>
        <v/>
      </c>
      <c r="Z437" s="7" t="str">
        <f>IF(A437&lt;&gt;"",IF(Q437&lt;&gt;"",CONCATENATE(", zoneIds={",Q437),"")&amp;IF(U437&lt;&gt;"",CONCATENATE(",",U437),"")&amp;IF(W437&lt;&gt;"",CONCATENATE(",",W437),"")&amp;IF(Q437&lt;&gt;"",CONCATENATE("}",""),"")&amp;IF(OR(K437="true",K437="false",K437&lt;&gt;""), CONCATENATE(", veteran=", K437), ""),"")</f>
        <v/>
      </c>
      <c r="AA437" s="7" t="str">
        <f>IF(A437&lt;&gt;"",IF(I437="Trial",", isTrial=true",IF(I437="Arena",", isArena=true", IF(I437="Monster",", isMonster=true",""))) &amp; IF(L437="true", CONCATENATE(", multiTrialSet=true"), ""),"")</f>
        <v/>
      </c>
      <c r="AB437" s="7" t="str">
        <f t="shared" si="19"/>
        <v/>
      </c>
      <c r="AC437" s="7" t="str">
        <f t="shared" si="20"/>
        <v/>
      </c>
    </row>
    <row r="438" spans="17:29" x14ac:dyDescent="0.25">
      <c r="Q438" s="3" t="str">
        <f>IF(R438&lt;&gt;"",VLOOKUP(R438,'ESO zone constants'!$E$3:$J$1002,6,FALSE),"")</f>
        <v/>
      </c>
      <c r="Y438" s="7" t="str">
        <f t="shared" si="18"/>
        <v/>
      </c>
      <c r="Z438" s="7" t="str">
        <f>IF(A438&lt;&gt;"",IF(Q438&lt;&gt;"",CONCATENATE(", zoneIds={",Q438),"")&amp;IF(U438&lt;&gt;"",CONCATENATE(",",U438),"")&amp;IF(W438&lt;&gt;"",CONCATENATE(",",W438),"")&amp;IF(Q438&lt;&gt;"",CONCATENATE("}",""),"")&amp;IF(OR(K438="true",K438="false",K438&lt;&gt;""), CONCATENATE(", veteran=", K438), ""),"")</f>
        <v/>
      </c>
      <c r="AA438" s="7" t="str">
        <f>IF(A438&lt;&gt;"",IF(I438="Trial",", isTrial=true",IF(I438="Arena",", isArena=true", IF(I438="Monster",", isMonster=true",""))) &amp; IF(L438="true", CONCATENATE(", multiTrialSet=true"), ""),"")</f>
        <v/>
      </c>
      <c r="AB438" s="7" t="str">
        <f t="shared" si="19"/>
        <v/>
      </c>
      <c r="AC438" s="7" t="str">
        <f t="shared" si="20"/>
        <v/>
      </c>
    </row>
    <row r="439" spans="17:29" x14ac:dyDescent="0.25">
      <c r="Q439" s="3" t="str">
        <f>IF(R439&lt;&gt;"",VLOOKUP(R439,'ESO zone constants'!$E$3:$J$1002,6,FALSE),"")</f>
        <v/>
      </c>
      <c r="Y439" s="7" t="str">
        <f t="shared" si="18"/>
        <v/>
      </c>
      <c r="Z439" s="7" t="str">
        <f>IF(A439&lt;&gt;"",IF(Q439&lt;&gt;"",CONCATENATE(", zoneIds={",Q439),"")&amp;IF(U439&lt;&gt;"",CONCATENATE(",",U439),"")&amp;IF(W439&lt;&gt;"",CONCATENATE(",",W439),"")&amp;IF(Q439&lt;&gt;"",CONCATENATE("}",""),"")&amp;IF(OR(K439="true",K439="false",K439&lt;&gt;""), CONCATENATE(", veteran=", K439), ""),"")</f>
        <v/>
      </c>
      <c r="AA439" s="7" t="str">
        <f>IF(A439&lt;&gt;"",IF(I439="Trial",", isTrial=true",IF(I439="Arena",", isArena=true", IF(I439="Monster",", isMonster=true",""))) &amp; IF(L439="true", CONCATENATE(", multiTrialSet=true"), ""),"")</f>
        <v/>
      </c>
      <c r="AB439" s="7" t="str">
        <f t="shared" si="19"/>
        <v/>
      </c>
      <c r="AC439" s="7" t="str">
        <f t="shared" si="20"/>
        <v/>
      </c>
    </row>
    <row r="440" spans="17:29" x14ac:dyDescent="0.25">
      <c r="Q440" s="3" t="str">
        <f>IF(R440&lt;&gt;"",VLOOKUP(R440,'ESO zone constants'!$E$3:$J$1002,6,FALSE),"")</f>
        <v/>
      </c>
      <c r="Y440" s="7" t="str">
        <f t="shared" si="18"/>
        <v/>
      </c>
      <c r="Z440" s="7" t="str">
        <f>IF(A440&lt;&gt;"",IF(Q440&lt;&gt;"",CONCATENATE(", zoneIds={",Q440),"")&amp;IF(U440&lt;&gt;"",CONCATENATE(",",U440),"")&amp;IF(W440&lt;&gt;"",CONCATENATE(",",W440),"")&amp;IF(Q440&lt;&gt;"",CONCATENATE("}",""),"")&amp;IF(OR(K440="true",K440="false",K440&lt;&gt;""), CONCATENATE(", veteran=", K440), ""),"")</f>
        <v/>
      </c>
      <c r="AA440" s="7" t="str">
        <f>IF(A440&lt;&gt;"",IF(I440="Trial",", isTrial=true",IF(I440="Arena",", isArena=true", IF(I440="Monster",", isMonster=true",""))) &amp; IF(L440="true", CONCATENATE(", multiTrialSet=true"), ""),"")</f>
        <v/>
      </c>
      <c r="AB440" s="7" t="str">
        <f t="shared" si="19"/>
        <v/>
      </c>
      <c r="AC440" s="7" t="str">
        <f t="shared" si="20"/>
        <v/>
      </c>
    </row>
    <row r="441" spans="17:29" x14ac:dyDescent="0.25">
      <c r="Q441" s="3" t="str">
        <f>IF(R441&lt;&gt;"",VLOOKUP(R441,'ESO zone constants'!$E$3:$J$1002,6,FALSE),"")</f>
        <v/>
      </c>
      <c r="Y441" s="7" t="str">
        <f t="shared" si="18"/>
        <v/>
      </c>
      <c r="Z441" s="7" t="str">
        <f>IF(A441&lt;&gt;"",IF(Q441&lt;&gt;"",CONCATENATE(", zoneIds={",Q441),"")&amp;IF(U441&lt;&gt;"",CONCATENATE(",",U441),"")&amp;IF(W441&lt;&gt;"",CONCATENATE(",",W441),"")&amp;IF(Q441&lt;&gt;"",CONCATENATE("}",""),"")&amp;IF(OR(K441="true",K441="false",K441&lt;&gt;""), CONCATENATE(", veteran=", K441), ""),"")</f>
        <v/>
      </c>
      <c r="AA441" s="7" t="str">
        <f>IF(A441&lt;&gt;"",IF(I441="Trial",", isTrial=true",IF(I441="Arena",", isArena=true", IF(I441="Monster",", isMonster=true",""))) &amp; IF(L441="true", CONCATENATE(", multiTrialSet=true"), ""),"")</f>
        <v/>
      </c>
      <c r="AB441" s="7" t="str">
        <f t="shared" si="19"/>
        <v/>
      </c>
      <c r="AC441" s="7" t="str">
        <f t="shared" si="20"/>
        <v/>
      </c>
    </row>
    <row r="442" spans="17:29" x14ac:dyDescent="0.25">
      <c r="Q442" s="3" t="str">
        <f>IF(R442&lt;&gt;"",VLOOKUP(R442,'ESO zone constants'!$E$3:$J$1002,6,FALSE),"")</f>
        <v/>
      </c>
      <c r="Y442" s="7" t="str">
        <f t="shared" si="18"/>
        <v/>
      </c>
      <c r="Z442" s="7" t="str">
        <f>IF(A442&lt;&gt;"",IF(Q442&lt;&gt;"",CONCATENATE(", zoneIds={",Q442),"")&amp;IF(U442&lt;&gt;"",CONCATENATE(",",U442),"")&amp;IF(W442&lt;&gt;"",CONCATENATE(",",W442),"")&amp;IF(Q442&lt;&gt;"",CONCATENATE("}",""),"")&amp;IF(OR(K442="true",K442="false",K442&lt;&gt;""), CONCATENATE(", veteran=", K442), ""),"")</f>
        <v/>
      </c>
      <c r="AA442" s="7" t="str">
        <f>IF(A442&lt;&gt;"",IF(I442="Trial",", isTrial=true",IF(I442="Arena",", isArena=true", IF(I442="Monster",", isMonster=true",""))) &amp; IF(L442="true", CONCATENATE(", multiTrialSet=true"), ""),"")</f>
        <v/>
      </c>
      <c r="AB442" s="7" t="str">
        <f t="shared" si="19"/>
        <v/>
      </c>
      <c r="AC442" s="7" t="str">
        <f t="shared" si="20"/>
        <v/>
      </c>
    </row>
    <row r="443" spans="17:29" x14ac:dyDescent="0.25">
      <c r="Q443" s="3" t="str">
        <f>IF(R443&lt;&gt;"",VLOOKUP(R443,'ESO zone constants'!$E$3:$J$1002,6,FALSE),"")</f>
        <v/>
      </c>
      <c r="Y443" s="7" t="str">
        <f t="shared" si="18"/>
        <v/>
      </c>
      <c r="Z443" s="7" t="str">
        <f>IF(A443&lt;&gt;"",IF(Q443&lt;&gt;"",CONCATENATE(", zoneIds={",Q443),"")&amp;IF(U443&lt;&gt;"",CONCATENATE(",",U443),"")&amp;IF(W443&lt;&gt;"",CONCATENATE(",",W443),"")&amp;IF(Q443&lt;&gt;"",CONCATENATE("}",""),"")&amp;IF(OR(K443="true",K443="false",K443&lt;&gt;""), CONCATENATE(", veteran=", K443), ""),"")</f>
        <v/>
      </c>
      <c r="AA443" s="7" t="str">
        <f>IF(A443&lt;&gt;"",IF(I443="Trial",", isTrial=true",IF(I443="Arena",", isArena=true", IF(I443="Monster",", isMonster=true",""))) &amp; IF(L443="true", CONCATENATE(", multiTrialSet=true"), ""),"")</f>
        <v/>
      </c>
      <c r="AB443" s="7" t="str">
        <f t="shared" si="19"/>
        <v/>
      </c>
      <c r="AC443" s="7" t="str">
        <f t="shared" si="20"/>
        <v/>
      </c>
    </row>
    <row r="444" spans="17:29" x14ac:dyDescent="0.25">
      <c r="Q444" s="3" t="str">
        <f>IF(R444&lt;&gt;"",VLOOKUP(R444,'ESO zone constants'!$E$3:$J$1002,6,FALSE),"")</f>
        <v/>
      </c>
      <c r="Y444" s="7" t="str">
        <f t="shared" si="18"/>
        <v/>
      </c>
      <c r="Z444" s="7" t="str">
        <f>IF(A444&lt;&gt;"",IF(Q444&lt;&gt;"",CONCATENATE(", zoneIds={",Q444),"")&amp;IF(U444&lt;&gt;"",CONCATENATE(",",U444),"")&amp;IF(W444&lt;&gt;"",CONCATENATE(",",W444),"")&amp;IF(Q444&lt;&gt;"",CONCATENATE("}",""),"")&amp;IF(OR(K444="true",K444="false",K444&lt;&gt;""), CONCATENATE(", veteran=", K444), ""),"")</f>
        <v/>
      </c>
      <c r="AA444" s="7" t="str">
        <f>IF(A444&lt;&gt;"",IF(I444="Trial",", isTrial=true",IF(I444="Arena",", isArena=true", IF(I444="Monster",", isMonster=true",""))) &amp; IF(L444="true", CONCATENATE(", multiTrialSet=true"), ""),"")</f>
        <v/>
      </c>
      <c r="AB444" s="7" t="str">
        <f t="shared" si="19"/>
        <v/>
      </c>
      <c r="AC444" s="7" t="str">
        <f t="shared" si="20"/>
        <v/>
      </c>
    </row>
    <row r="445" spans="17:29" x14ac:dyDescent="0.25">
      <c r="Q445" s="3" t="str">
        <f>IF(R445&lt;&gt;"",VLOOKUP(R445,'ESO zone constants'!$E$3:$J$1002,6,FALSE),"")</f>
        <v/>
      </c>
      <c r="Y445" s="7" t="str">
        <f t="shared" si="18"/>
        <v/>
      </c>
      <c r="Z445" s="7" t="str">
        <f>IF(A445&lt;&gt;"",IF(Q445&lt;&gt;"",CONCATENATE(", zoneIds={",Q445),"")&amp;IF(U445&lt;&gt;"",CONCATENATE(",",U445),"")&amp;IF(W445&lt;&gt;"",CONCATENATE(",",W445),"")&amp;IF(Q445&lt;&gt;"",CONCATENATE("}",""),"")&amp;IF(OR(K445="true",K445="false",K445&lt;&gt;""), CONCATENATE(", veteran=", K445), ""),"")</f>
        <v/>
      </c>
      <c r="AA445" s="7" t="str">
        <f>IF(A445&lt;&gt;"",IF(I445="Trial",", isTrial=true",IF(I445="Arena",", isArena=true", IF(I445="Monster",", isMonster=true",""))) &amp; IF(L445="true", CONCATENATE(", multiTrialSet=true"), ""),"")</f>
        <v/>
      </c>
      <c r="AB445" s="7" t="str">
        <f t="shared" si="19"/>
        <v/>
      </c>
      <c r="AC445" s="7" t="str">
        <f t="shared" si="20"/>
        <v/>
      </c>
    </row>
    <row r="446" spans="17:29" x14ac:dyDescent="0.25">
      <c r="Q446" s="3" t="str">
        <f>IF(R446&lt;&gt;"",VLOOKUP(R446,'ESO zone constants'!$E$3:$J$1002,6,FALSE),"")</f>
        <v/>
      </c>
      <c r="Y446" s="7" t="str">
        <f t="shared" si="18"/>
        <v/>
      </c>
      <c r="Z446" s="7" t="str">
        <f>IF(A446&lt;&gt;"",IF(Q446&lt;&gt;"",CONCATENATE(", zoneIds={",Q446),"")&amp;IF(U446&lt;&gt;"",CONCATENATE(",",U446),"")&amp;IF(W446&lt;&gt;"",CONCATENATE(",",W446),"")&amp;IF(Q446&lt;&gt;"",CONCATENATE("}",""),"")&amp;IF(OR(K446="true",K446="false",K446&lt;&gt;""), CONCATENATE(", veteran=", K446), ""),"")</f>
        <v/>
      </c>
      <c r="AA446" s="7" t="str">
        <f>IF(A446&lt;&gt;"",IF(I446="Trial",", isTrial=true",IF(I446="Arena",", isArena=true", IF(I446="Monster",", isMonster=true",""))) &amp; IF(L446="true", CONCATENATE(", multiTrialSet=true"), ""),"")</f>
        <v/>
      </c>
      <c r="AB446" s="7" t="str">
        <f t="shared" si="19"/>
        <v/>
      </c>
      <c r="AC446" s="7" t="str">
        <f t="shared" si="20"/>
        <v/>
      </c>
    </row>
    <row r="447" spans="17:29" x14ac:dyDescent="0.25">
      <c r="Q447" s="3" t="str">
        <f>IF(R447&lt;&gt;"",VLOOKUP(R447,'ESO zone constants'!$E$3:$J$1002,6,FALSE),"")</f>
        <v/>
      </c>
      <c r="Y447" s="7" t="str">
        <f t="shared" si="18"/>
        <v/>
      </c>
      <c r="Z447" s="7" t="str">
        <f>IF(A447&lt;&gt;"",IF(Q447&lt;&gt;"",CONCATENATE(", zoneIds={",Q447),"")&amp;IF(U447&lt;&gt;"",CONCATENATE(",",U447),"")&amp;IF(W447&lt;&gt;"",CONCATENATE(",",W447),"")&amp;IF(Q447&lt;&gt;"",CONCATENATE("}",""),"")&amp;IF(OR(K447="true",K447="false",K447&lt;&gt;""), CONCATENATE(", veteran=", K447), ""),"")</f>
        <v/>
      </c>
      <c r="AA447" s="7" t="str">
        <f>IF(A447&lt;&gt;"",IF(I447="Trial",", isTrial=true",IF(I447="Arena",", isArena=true", IF(I447="Monster",", isMonster=true",""))) &amp; IF(L447="true", CONCATENATE(", multiTrialSet=true"), ""),"")</f>
        <v/>
      </c>
      <c r="AB447" s="7" t="str">
        <f t="shared" si="19"/>
        <v/>
      </c>
      <c r="AC447" s="7" t="str">
        <f t="shared" si="20"/>
        <v/>
      </c>
    </row>
    <row r="448" spans="17:29" x14ac:dyDescent="0.25">
      <c r="Q448" s="3" t="str">
        <f>IF(R448&lt;&gt;"",VLOOKUP(R448,'ESO zone constants'!$E$3:$J$1002,6,FALSE),"")</f>
        <v/>
      </c>
      <c r="Y448" s="7" t="str">
        <f t="shared" si="18"/>
        <v/>
      </c>
      <c r="Z448" s="7" t="str">
        <f>IF(A448&lt;&gt;"",IF(Q448&lt;&gt;"",CONCATENATE(", zoneIds={",Q448),"")&amp;IF(U448&lt;&gt;"",CONCATENATE(",",U448),"")&amp;IF(W448&lt;&gt;"",CONCATENATE(",",W448),"")&amp;IF(Q448&lt;&gt;"",CONCATENATE("}",""),"")&amp;IF(OR(K448="true",K448="false",K448&lt;&gt;""), CONCATENATE(", veteran=", K448), ""),"")</f>
        <v/>
      </c>
      <c r="AA448" s="7" t="str">
        <f>IF(A448&lt;&gt;"",IF(I448="Trial",", isTrial=true",IF(I448="Arena",", isArena=true", IF(I448="Monster",", isMonster=true",""))) &amp; IF(L448="true", CONCATENATE(", multiTrialSet=true"), ""),"")</f>
        <v/>
      </c>
      <c r="AB448" s="7" t="str">
        <f t="shared" si="19"/>
        <v/>
      </c>
      <c r="AC448" s="7" t="str">
        <f t="shared" si="20"/>
        <v/>
      </c>
    </row>
    <row r="449" spans="17:29" x14ac:dyDescent="0.25">
      <c r="Q449" s="3" t="str">
        <f>IF(R449&lt;&gt;"",VLOOKUP(R449,'ESO zone constants'!$E$3:$J$1002,6,FALSE),"")</f>
        <v/>
      </c>
      <c r="Y449" s="7" t="str">
        <f t="shared" si="18"/>
        <v/>
      </c>
      <c r="Z449" s="7" t="str">
        <f>IF(A449&lt;&gt;"",IF(Q449&lt;&gt;"",CONCATENATE(", zoneIds={",Q449),"")&amp;IF(U449&lt;&gt;"",CONCATENATE(",",U449),"")&amp;IF(W449&lt;&gt;"",CONCATENATE(",",W449),"")&amp;IF(Q449&lt;&gt;"",CONCATENATE("}",""),"")&amp;IF(OR(K449="true",K449="false",K449&lt;&gt;""), CONCATENATE(", veteran=", K449), ""),"")</f>
        <v/>
      </c>
      <c r="AA449" s="7" t="str">
        <f>IF(A449&lt;&gt;"",IF(I449="Trial",", isTrial=true",IF(I449="Arena",", isArena=true", IF(I449="Monster",", isMonster=true",""))) &amp; IF(L449="true", CONCATENATE(", multiTrialSet=true"), ""),"")</f>
        <v/>
      </c>
      <c r="AB449" s="7" t="str">
        <f t="shared" si="19"/>
        <v/>
      </c>
      <c r="AC449" s="7" t="str">
        <f t="shared" si="20"/>
        <v/>
      </c>
    </row>
    <row r="450" spans="17:29" x14ac:dyDescent="0.25">
      <c r="Q450" s="3" t="str">
        <f>IF(R450&lt;&gt;"",VLOOKUP(R450,'ESO zone constants'!$E$3:$J$1002,6,FALSE),"")</f>
        <v/>
      </c>
      <c r="Y450" s="7" t="str">
        <f t="shared" si="18"/>
        <v/>
      </c>
      <c r="Z450" s="7" t="str">
        <f>IF(A450&lt;&gt;"",IF(Q450&lt;&gt;"",CONCATENATE(", zoneIds={",Q450),"")&amp;IF(U450&lt;&gt;"",CONCATENATE(",",U450),"")&amp;IF(W450&lt;&gt;"",CONCATENATE(",",W450),"")&amp;IF(Q450&lt;&gt;"",CONCATENATE("}",""),"")&amp;IF(OR(K450="true",K450="false",K450&lt;&gt;""), CONCATENATE(", veteran=", K450), ""),"")</f>
        <v/>
      </c>
      <c r="AA450" s="7" t="str">
        <f>IF(A450&lt;&gt;"",IF(I450="Trial",", isTrial=true",IF(I450="Arena",", isArena=true", IF(I450="Monster",", isMonster=true",""))) &amp; IF(L450="true", CONCATENATE(", multiTrialSet=true"), ""),"")</f>
        <v/>
      </c>
      <c r="AC450" s="7" t="str">
        <f t="shared" si="20"/>
        <v/>
      </c>
    </row>
    <row r="451" spans="17:29" x14ac:dyDescent="0.25">
      <c r="Q451" s="3" t="str">
        <f>IF(R451&lt;&gt;"",VLOOKUP(R451,'ESO zone constants'!$E$3:$J$1002,6,FALSE),"")</f>
        <v/>
      </c>
      <c r="Y451" s="7" t="str">
        <f t="shared" ref="Y451:Y486" si="21">IF(A451&lt;&gt;"",CONCATENATE("[",A451,"] = {wayshrines={")&amp;IF(M451&lt;&gt;"",CONCATENATE(M451,","),"")&amp;IF(N451&lt;&gt;"",CONCATENATE(N451,","),"")&amp;IF(O451&lt;&gt;"",CONCATENATE(O451,","),"")&amp;CONCATENATE("}")&amp;IF(VALUE(P451)&gt;0,CONCATENATE(", traitsNeeded=",P451),"")&amp;CONCATENATE(", dlcId=",S451,),"")</f>
        <v/>
      </c>
      <c r="Z451" s="7" t="str">
        <f>IF(A451&lt;&gt;"",IF(Q451&lt;&gt;"",CONCATENATE(", zoneIds={",Q451),"")&amp;IF(U451&lt;&gt;"",CONCATENATE(",",U451),"")&amp;IF(W451&lt;&gt;"",CONCATENATE(",",W451),"")&amp;IF(Q451&lt;&gt;"",CONCATENATE("}",""),"")&amp;IF(OR(K451="true",K451="false",K451&lt;&gt;""), CONCATENATE(", veteran=", K451), ""),"")</f>
        <v/>
      </c>
      <c r="AA451" s="7" t="str">
        <f>IF(A451&lt;&gt;"",IF(I451="Trial",", isTrial=true",IF(I451="Arena",", isArena=true", IF(I451="Monster",", isMonster=true",""))) &amp; IF(L451="true", CONCATENATE(", multiTrialSet=true"), ""),"")</f>
        <v/>
      </c>
      <c r="AC451" s="7" t="str">
        <f t="shared" ref="AC451:AC478" si="22">IF(A451&lt;&gt;"",IF(VALUE(P451)&gt;0,CONCATENATE("[",A451,"] = true,        --",C451, " / ", B451), ""),"")</f>
        <v/>
      </c>
    </row>
    <row r="452" spans="17:29" x14ac:dyDescent="0.25">
      <c r="Q452" s="3" t="str">
        <f>IF(R452&lt;&gt;"",VLOOKUP(R452,'ESO zone constants'!$E$3:$J$1002,6,FALSE),"")</f>
        <v/>
      </c>
      <c r="Y452" s="7" t="str">
        <f t="shared" si="21"/>
        <v/>
      </c>
      <c r="Z452" s="7" t="str">
        <f>IF(A452&lt;&gt;"",IF(Q452&lt;&gt;"",CONCATENATE(", zoneIds={",Q452),"")&amp;IF(U452&lt;&gt;"",CONCATENATE(",",U452),"")&amp;IF(W452&lt;&gt;"",CONCATENATE(",",W452),"")&amp;IF(Q452&lt;&gt;"",CONCATENATE("}",""),"")&amp;IF(OR(K452="true",K452="false",K452&lt;&gt;""), CONCATENATE(", veteran=", K452), ""),"")</f>
        <v/>
      </c>
      <c r="AA452" s="7" t="str">
        <f>IF(A452&lt;&gt;"",IF(I452="Trial",", isTrial=true",IF(I452="Arena",", isArena=true", IF(I452="Monster",", isMonster=true",""))) &amp; IF(L452="true", CONCATENATE(", multiTrialSet=true"), ""),"")</f>
        <v/>
      </c>
      <c r="AC452" s="7" t="str">
        <f t="shared" si="22"/>
        <v/>
      </c>
    </row>
    <row r="453" spans="17:29" x14ac:dyDescent="0.25">
      <c r="Q453" s="3" t="str">
        <f>IF(R453&lt;&gt;"",VLOOKUP(R453,'ESO zone constants'!$E$3:$J$1002,6,FALSE),"")</f>
        <v/>
      </c>
      <c r="Y453" s="7" t="str">
        <f t="shared" si="21"/>
        <v/>
      </c>
      <c r="Z453" s="7" t="str">
        <f>IF(A453&lt;&gt;"",IF(Q453&lt;&gt;"",CONCATENATE(", zoneIds={",Q453),"")&amp;IF(U453&lt;&gt;"",CONCATENATE(",",U453),"")&amp;IF(W453&lt;&gt;"",CONCATENATE(",",W453),"")&amp;IF(Q453&lt;&gt;"",CONCATENATE("}",""),"")&amp;IF(OR(K453="true",K453="false",K453&lt;&gt;""), CONCATENATE(", veteran=", K453), ""),"")</f>
        <v/>
      </c>
      <c r="AA453" s="7" t="str">
        <f>IF(A453&lt;&gt;"",IF(I453="Trial",", isTrial=true",IF(I453="Arena",", isArena=true", IF(I453="Monster",", isMonster=true",""))) &amp; IF(L453="true", CONCATENATE(", multiTrialSet=true"), ""),"")</f>
        <v/>
      </c>
      <c r="AC453" s="7" t="str">
        <f t="shared" si="22"/>
        <v/>
      </c>
    </row>
    <row r="454" spans="17:29" x14ac:dyDescent="0.25">
      <c r="Q454" s="3" t="str">
        <f>IF(R454&lt;&gt;"",VLOOKUP(R454,'ESO zone constants'!$E$3:$J$1002,6,FALSE),"")</f>
        <v/>
      </c>
      <c r="Y454" s="7" t="str">
        <f t="shared" si="21"/>
        <v/>
      </c>
      <c r="Z454" s="7" t="str">
        <f>IF(A454&lt;&gt;"",IF(Q454&lt;&gt;"",CONCATENATE(", zoneIds={",Q454),"")&amp;IF(U454&lt;&gt;"",CONCATENATE(",",U454),"")&amp;IF(W454&lt;&gt;"",CONCATENATE(",",W454),"")&amp;IF(Q454&lt;&gt;"",CONCATENATE("}",""),"")&amp;IF(OR(K454="true",K454="false",K454&lt;&gt;""), CONCATENATE(", veteran=", K454), ""),"")</f>
        <v/>
      </c>
      <c r="AA454" s="7" t="str">
        <f>IF(A454&lt;&gt;"",IF(I454="Trial",", isTrial=true",IF(I454="Arena",", isArena=true", IF(I454="Monster",", isMonster=true",""))) &amp; IF(L454="true", CONCATENATE(", multiTrialSet=true"), ""),"")</f>
        <v/>
      </c>
      <c r="AC454" s="7" t="str">
        <f t="shared" si="22"/>
        <v/>
      </c>
    </row>
    <row r="455" spans="17:29" x14ac:dyDescent="0.25">
      <c r="Q455" s="3" t="str">
        <f>IF(R455&lt;&gt;"",VLOOKUP(R455,'ESO zone constants'!$E$3:$J$1002,6,FALSE),"")</f>
        <v/>
      </c>
      <c r="Y455" s="7" t="str">
        <f t="shared" si="21"/>
        <v/>
      </c>
      <c r="Z455" s="7" t="str">
        <f>IF(A455&lt;&gt;"",IF(Q455&lt;&gt;"",CONCATENATE(", zoneIds={",Q455),"")&amp;IF(U455&lt;&gt;"",CONCATENATE(",",U455),"")&amp;IF(W455&lt;&gt;"",CONCATENATE(",",W455),"")&amp;IF(Q455&lt;&gt;"",CONCATENATE("}",""),"")&amp;IF(OR(K455="true",K455="false",K455&lt;&gt;""), CONCATENATE(", veteran=", K455), ""),"")</f>
        <v/>
      </c>
      <c r="AA455" s="7" t="str">
        <f>IF(A455&lt;&gt;"",IF(I455="Trial",", isTrial=true",IF(I455="Arena",", isArena=true", IF(I455="Monster",", isMonster=true",""))) &amp; IF(L455="true", CONCATENATE(", multiTrialSet=true"), ""),"")</f>
        <v/>
      </c>
      <c r="AC455" s="7" t="str">
        <f t="shared" si="22"/>
        <v/>
      </c>
    </row>
    <row r="456" spans="17:29" x14ac:dyDescent="0.25">
      <c r="Q456" s="3" t="str">
        <f>IF(R456&lt;&gt;"",VLOOKUP(R456,'ESO zone constants'!$E$3:$J$1002,6,FALSE),"")</f>
        <v/>
      </c>
      <c r="Y456" s="7" t="str">
        <f t="shared" si="21"/>
        <v/>
      </c>
      <c r="Z456" s="7" t="str">
        <f>IF(A456&lt;&gt;"",IF(Q456&lt;&gt;"",CONCATENATE(", zoneIds={",Q456),"")&amp;IF(U456&lt;&gt;"",CONCATENATE(",",U456),"")&amp;IF(W456&lt;&gt;"",CONCATENATE(",",W456),"")&amp;IF(Q456&lt;&gt;"",CONCATENATE("}",""),"")&amp;IF(OR(K456="true",K456="false",K456&lt;&gt;""), CONCATENATE(", veteran=", K456), ""),"")</f>
        <v/>
      </c>
      <c r="AA456" s="7" t="str">
        <f>IF(A456&lt;&gt;"",IF(I456="Trial",", isTrial=true",IF(I456="Arena",", isArena=true", IF(I456="Monster",", isMonster=true",""))) &amp; IF(L456="true", CONCATENATE(", multiTrialSet=true"), ""),"")</f>
        <v/>
      </c>
      <c r="AC456" s="7" t="str">
        <f t="shared" si="22"/>
        <v/>
      </c>
    </row>
    <row r="457" spans="17:29" x14ac:dyDescent="0.25">
      <c r="Q457" s="3" t="str">
        <f>IF(R457&lt;&gt;"",VLOOKUP(R457,'ESO zone constants'!$E$3:$J$1002,6,FALSE),"")</f>
        <v/>
      </c>
      <c r="Y457" s="7" t="str">
        <f t="shared" si="21"/>
        <v/>
      </c>
      <c r="Z457" s="7" t="str">
        <f>IF(Q457&lt;&gt;"",CONCATENATE(", zoneIds={",Q457),"")&amp;IF(U457&lt;&gt;"",CONCATENATE(",",U457),"")&amp;IF(W457&lt;&gt;"",CONCATENATE(",",W457),"")&amp;IF(Q457&lt;&gt;"",CONCATENATE("}",""),"")&amp;IF(OR(K457="true",K457="false",K457&lt;&gt;""), CONCATENATE(", veteran=", K457), "")</f>
        <v/>
      </c>
      <c r="AA457" s="7" t="str">
        <f>IF(A457&lt;&gt;"",IF(I457="Trial",", isTrial=true",IF(I457="Arena",", isArena=true", IF(I457="Monster",", isMonster=true",""))) &amp; IF(L457="true", CONCATENATE(", multiTrialSet=true"), ""),"")</f>
        <v/>
      </c>
      <c r="AC457" s="7" t="str">
        <f t="shared" si="22"/>
        <v/>
      </c>
    </row>
    <row r="458" spans="17:29" x14ac:dyDescent="0.25">
      <c r="Q458" s="3" t="str">
        <f>IF(R458&lt;&gt;"",VLOOKUP(R458,'ESO zone constants'!$E$3:$J$1002,6,FALSE),"")</f>
        <v/>
      </c>
      <c r="Y458" s="7" t="str">
        <f t="shared" si="21"/>
        <v/>
      </c>
      <c r="Z458" s="7" t="str">
        <f>IF(Q458&lt;&gt;"",CONCATENATE(", zoneIds={",Q458),"")&amp;IF(U458&lt;&gt;"",CONCATENATE(",",U458),"")&amp;IF(W458&lt;&gt;"",CONCATENATE(",",W458),"")&amp;IF(Q458&lt;&gt;"",CONCATENATE("}",""),"")&amp;IF(OR(K458="true",K458="false",K458&lt;&gt;""), CONCATENATE(", veteran=", K458), "")</f>
        <v/>
      </c>
      <c r="AA458" s="7" t="str">
        <f>IF(A458&lt;&gt;"",IF(I458="Trial",", isTrial=true",IF(I458="Arena",", isArena=true", IF(I458="Monster",", isMonster=true",""))) &amp; IF(L458="true", CONCATENATE(", multiTrialSet=true"), ""),"")</f>
        <v/>
      </c>
      <c r="AC458" s="7" t="str">
        <f t="shared" si="22"/>
        <v/>
      </c>
    </row>
    <row r="459" spans="17:29" x14ac:dyDescent="0.25">
      <c r="Q459" s="3" t="str">
        <f>IF(R459&lt;&gt;"",VLOOKUP(R459,'ESO zone constants'!$E$3:$J$1002,6,FALSE),"")</f>
        <v/>
      </c>
      <c r="Y459" s="7" t="str">
        <f t="shared" si="21"/>
        <v/>
      </c>
      <c r="Z459" s="7" t="str">
        <f>IF(Q459&lt;&gt;"",CONCATENATE(", zoneIds={",Q459),"")&amp;IF(U459&lt;&gt;"",CONCATENATE(",",U459),"")&amp;IF(W459&lt;&gt;"",CONCATENATE(",",W459),"")&amp;IF(Q459&lt;&gt;"",CONCATENATE("}",""),"")&amp;IF(OR(K459="true",K459="false",K459&lt;&gt;""), CONCATENATE(", veteran=", K459), "")</f>
        <v/>
      </c>
      <c r="AA459" s="7" t="str">
        <f>IF(A459&lt;&gt;"",IF(I459="Trial",", isTrial=true",IF(I459="Arena",", isArena=true", IF(I459="Monster",", isMonster=true",""))) &amp; IF(L459="true", CONCATENATE(", multiTrialSet=true"), ""),"")</f>
        <v/>
      </c>
      <c r="AC459" s="7" t="str">
        <f t="shared" si="22"/>
        <v/>
      </c>
    </row>
    <row r="460" spans="17:29" x14ac:dyDescent="0.25">
      <c r="Q460" s="3" t="str">
        <f>IF(R460&lt;&gt;"",VLOOKUP(R460,'ESO zone constants'!$E$3:$J$1002,6,FALSE),"")</f>
        <v/>
      </c>
      <c r="Y460" s="7" t="str">
        <f t="shared" si="21"/>
        <v/>
      </c>
      <c r="Z460" s="7" t="str">
        <f>IF(Q460&lt;&gt;"",CONCATENATE(", zoneIds={",Q460),"")&amp;IF(U460&lt;&gt;"",CONCATENATE(",",U460),"")&amp;IF(W460&lt;&gt;"",CONCATENATE(",",W460),"")&amp;IF(Q460&lt;&gt;"",CONCATENATE("}",""),"")&amp;IF(OR(K460="true",K460="false",K460&lt;&gt;""), CONCATENATE(", veteran=", K460), "")</f>
        <v/>
      </c>
      <c r="AA460" s="7" t="str">
        <f>IF(A460&lt;&gt;"",IF(I460="Trial",", isTrial=true",IF(I460="Arena",", isArena=true", IF(I460="Monster",", isMonster=true",""))) &amp; IF(L460="true", CONCATENATE(", multiTrialSet=true"), ""),"")</f>
        <v/>
      </c>
      <c r="AC460" s="7" t="str">
        <f t="shared" si="22"/>
        <v/>
      </c>
    </row>
    <row r="461" spans="17:29" x14ac:dyDescent="0.25">
      <c r="Q461" s="3" t="str">
        <f>IF(R461&lt;&gt;"",VLOOKUP(R461,'ESO zone constants'!$E$3:$J$1002,6,FALSE),"")</f>
        <v/>
      </c>
      <c r="Y461" s="7" t="str">
        <f t="shared" si="21"/>
        <v/>
      </c>
      <c r="Z461" s="7" t="str">
        <f>IF(Q461&lt;&gt;"",CONCATENATE(", zoneIds={",Q461),"")&amp;IF(U461&lt;&gt;"",CONCATENATE(",",U461),"")&amp;IF(W461&lt;&gt;"",CONCATENATE(",",W461),"")&amp;IF(Q461&lt;&gt;"",CONCATENATE("}",""),"")&amp;IF(OR(K461="true",K461="false",K461&lt;&gt;""), CONCATENATE(", veteran=", K461), "")</f>
        <v/>
      </c>
      <c r="AA461" s="7" t="str">
        <f>IF(A461&lt;&gt;"",IF(I461="Trial",", isTrial=true",IF(I461="Arena",", isArena=true", IF(I461="Monster",", isMonster=true",""))) &amp; IF(L461="true", CONCATENATE(", multiTrialSet=true"), ""),"")</f>
        <v/>
      </c>
      <c r="AC461" s="7" t="str">
        <f t="shared" si="22"/>
        <v/>
      </c>
    </row>
    <row r="462" spans="17:29" x14ac:dyDescent="0.25">
      <c r="Q462" s="3" t="str">
        <f>IF(R462&lt;&gt;"",VLOOKUP(R462,'ESO zone constants'!$E$3:$J$1002,6,FALSE),"")</f>
        <v/>
      </c>
      <c r="Y462" s="7" t="str">
        <f t="shared" si="21"/>
        <v/>
      </c>
      <c r="Z462" s="7" t="str">
        <f>IF(Q462&lt;&gt;"",CONCATENATE(", zoneIds={",Q462),"")&amp;IF(U462&lt;&gt;"",CONCATENATE(",",U462),"")&amp;IF(W462&lt;&gt;"",CONCATENATE(",",W462),"")&amp;IF(Q462&lt;&gt;"",CONCATENATE("}",""),"")&amp;IF(OR(K462="true",K462="false",K462&lt;&gt;""), CONCATENATE(", veteran=", K462), "")</f>
        <v/>
      </c>
      <c r="AA462" s="7" t="str">
        <f>IF(A462&lt;&gt;"",IF(I462="Trial",", isTrial=true",IF(I462="Arena",", isArena=true", IF(I462="Monster",", isMonster=true",""))) &amp; IF(L462="true", CONCATENATE(", multiTrialSet=true"), ""),"")</f>
        <v/>
      </c>
      <c r="AC462" s="7" t="str">
        <f t="shared" si="22"/>
        <v/>
      </c>
    </row>
    <row r="463" spans="17:29" x14ac:dyDescent="0.25">
      <c r="Q463" s="3" t="str">
        <f>IF(R463&lt;&gt;"",VLOOKUP(R463,'ESO zone constants'!$E$3:$J$1002,6,FALSE),"")</f>
        <v/>
      </c>
      <c r="Y463" s="7" t="str">
        <f t="shared" si="21"/>
        <v/>
      </c>
      <c r="Z463" s="7" t="str">
        <f>IF(Q463&lt;&gt;"",CONCATENATE(", zoneIds={",Q463),"")&amp;IF(U463&lt;&gt;"",CONCATENATE(",",U463),"")&amp;IF(W463&lt;&gt;"",CONCATENATE(",",W463),"")&amp;IF(Q463&lt;&gt;"",CONCATENATE("}",""),"")&amp;IF(OR(K463="true",K463="false",K463&lt;&gt;""), CONCATENATE(", veteran=", K463), "")</f>
        <v/>
      </c>
      <c r="AA463" s="7" t="str">
        <f>IF(A463&lt;&gt;"",IF(I463="Trial",", isTrial=true",IF(I463="Arena",", isArena=true", IF(I463="Monster",", isMonster=true",""))) &amp; IF(L463="true", CONCATENATE(", multiTrialSet=true"), ""),"")</f>
        <v/>
      </c>
      <c r="AC463" s="7" t="str">
        <f t="shared" si="22"/>
        <v/>
      </c>
    </row>
    <row r="464" spans="17:29" x14ac:dyDescent="0.25">
      <c r="Y464" s="7" t="str">
        <f t="shared" si="21"/>
        <v/>
      </c>
      <c r="Z464" s="7" t="str">
        <f>IF(Q464&lt;&gt;"",CONCATENATE(", zoneIds={",Q464),"")&amp;IF(U464&lt;&gt;"",CONCATENATE(",",U464),"")&amp;IF(W464&lt;&gt;"",CONCATENATE(",",W464),"")&amp;IF(Q464&lt;&gt;"",CONCATENATE("}",""),"")&amp;IF(OR(K464="true",K464="false",K464&lt;&gt;""), CONCATENATE(", veteran=", K464), "")</f>
        <v/>
      </c>
      <c r="AA464" s="7" t="str">
        <f>IF(A464&lt;&gt;"",IF(I464="Trial",", isTrial=true",IF(I464="Arena",", isArena=true", IF(I464="Monster",", isMonster=true",""))) &amp; IF(L464="true", CONCATENATE(", multiTrialSet=true"), ""),"")</f>
        <v/>
      </c>
      <c r="AC464" s="7" t="str">
        <f t="shared" si="22"/>
        <v/>
      </c>
    </row>
    <row r="465" spans="25:29" x14ac:dyDescent="0.25">
      <c r="Y465" s="7" t="str">
        <f t="shared" si="21"/>
        <v/>
      </c>
      <c r="Z465" s="7" t="str">
        <f>IF(Q465&lt;&gt;"",CONCATENATE(", zoneIds={",Q465),"")&amp;IF(U465&lt;&gt;"",CONCATENATE(",",U465),"")&amp;IF(W465&lt;&gt;"",CONCATENATE(",",W465),"")&amp;IF(Q465&lt;&gt;"",CONCATENATE("}",""),"")&amp;IF(OR(K465="true",K465="false",K465&lt;&gt;""), CONCATENATE(", veteran=", K465), "")</f>
        <v/>
      </c>
      <c r="AA465" s="7" t="str">
        <f>IF(A465&lt;&gt;"",IF(I465="Trial",", isTrial=true",IF(I465="Arena",", isArena=true", IF(I465="Monster",", isMonster=true",""))) &amp; IF(L465="true", CONCATENATE(", multiTrialSet=true"), ""),"")</f>
        <v/>
      </c>
      <c r="AC465" s="7" t="str">
        <f t="shared" si="22"/>
        <v/>
      </c>
    </row>
    <row r="466" spans="25:29" x14ac:dyDescent="0.25">
      <c r="Y466" s="7" t="str">
        <f t="shared" si="21"/>
        <v/>
      </c>
      <c r="Z466" s="7" t="str">
        <f>IF(Q466&lt;&gt;"",CONCATENATE(", zoneIds={",Q466),"")&amp;IF(U466&lt;&gt;"",CONCATENATE(",",U466),"")&amp;IF(W466&lt;&gt;"",CONCATENATE(",",W466),"")&amp;IF(Q466&lt;&gt;"",CONCATENATE("}",""),"")&amp;IF(OR(K466="true",K466="false",K466&lt;&gt;""), CONCATENATE(", veteran=", K466), "")</f>
        <v/>
      </c>
      <c r="AA466" s="7" t="str">
        <f>IF(A466&lt;&gt;"",IF(I466="Trial",", isTrial=true",IF(I466="Arena",", isArena=true", IF(I466="Monster",", isMonster=true",""))) &amp; IF(L466="true", CONCATENATE(", multiTrialSet=true"), ""),"")</f>
        <v/>
      </c>
      <c r="AC466" s="7" t="str">
        <f t="shared" si="22"/>
        <v/>
      </c>
    </row>
    <row r="467" spans="25:29" x14ac:dyDescent="0.25">
      <c r="Y467" s="7" t="str">
        <f t="shared" si="21"/>
        <v/>
      </c>
      <c r="Z467" s="7" t="str">
        <f>IF(Q467&lt;&gt;"",CONCATENATE(", zoneIds={",Q467),"")&amp;IF(U467&lt;&gt;"",CONCATENATE(",",U467),"")&amp;IF(W467&lt;&gt;"",CONCATENATE(",",W467),"")&amp;IF(Q467&lt;&gt;"",CONCATENATE("}",""),"")&amp;IF(OR(K467="true",K467="false",K467&lt;&gt;""), CONCATENATE(", veteran=", K467), "")</f>
        <v/>
      </c>
      <c r="AA467" s="7" t="str">
        <f>IF(A467&lt;&gt;"",IF(I467="Trial",", isTrial=true",IF(I467="Arena",", isArena=true", IF(I467="Monster",", isMonster=true",""))) &amp; IF(L467="true", CONCATENATE(", multiTrialSet=true"), ""),"")</f>
        <v/>
      </c>
      <c r="AC467" s="7" t="str">
        <f t="shared" si="22"/>
        <v/>
      </c>
    </row>
    <row r="468" spans="25:29" x14ac:dyDescent="0.25">
      <c r="Y468" s="7" t="str">
        <f t="shared" si="21"/>
        <v/>
      </c>
      <c r="Z468" s="7" t="str">
        <f>IF(Q468&lt;&gt;"",CONCATENATE(", zoneIds={",Q468),"")&amp;IF(U468&lt;&gt;"",CONCATENATE(",",U468),"")&amp;IF(W468&lt;&gt;"",CONCATENATE(",",W468),"")&amp;IF(Q468&lt;&gt;"",CONCATENATE("}",""),"")&amp;IF(OR(K468="true",K468="false",K468&lt;&gt;""), CONCATENATE(", veteran=", K468), "")</f>
        <v/>
      </c>
      <c r="AA468" s="7" t="str">
        <f>IF(A468&lt;&gt;"",IF(I468="Trial",", isTrial=true",IF(I468="Arena",", isArena=true", IF(I468="Monster",", isMonster=true",""))) &amp; IF(L468="true", CONCATENATE(", multiTrialSet=true"), ""),"")</f>
        <v/>
      </c>
      <c r="AC468" s="7" t="str">
        <f t="shared" si="22"/>
        <v/>
      </c>
    </row>
    <row r="469" spans="25:29" x14ac:dyDescent="0.25">
      <c r="Y469" s="7" t="str">
        <f t="shared" si="21"/>
        <v/>
      </c>
      <c r="Z469" s="7" t="str">
        <f>IF(Q469&lt;&gt;"",CONCATENATE(", zoneIds={",Q469),"")&amp;IF(U469&lt;&gt;"",CONCATENATE(",",U469),"")&amp;IF(W469&lt;&gt;"",CONCATENATE(",",W469),"")&amp;IF(Q469&lt;&gt;"",CONCATENATE("}",""),"")&amp;IF(OR(K469="true",K469="false",K469&lt;&gt;""), CONCATENATE(", veteran=", K469), "")</f>
        <v/>
      </c>
      <c r="AA469" s="7" t="str">
        <f>IF(A469&lt;&gt;"",IF(I469="Trial",", isTrial=true",IF(I469="Arena",", isArena=true", IF(I469="Monster",", isMonster=true",""))) &amp; IF(L469="true", CONCATENATE(", multiTrialSet=true"), ""),"")</f>
        <v/>
      </c>
      <c r="AC469" s="7" t="str">
        <f t="shared" si="22"/>
        <v/>
      </c>
    </row>
    <row r="470" spans="25:29" x14ac:dyDescent="0.25">
      <c r="Y470" s="7" t="str">
        <f t="shared" si="21"/>
        <v/>
      </c>
      <c r="Z470" s="7" t="str">
        <f>IF(Q470&lt;&gt;"",CONCATENATE(", zoneIds={",Q470),"")&amp;IF(U470&lt;&gt;"",CONCATENATE(",",U470),"")&amp;IF(W470&lt;&gt;"",CONCATENATE(",",W470),"")&amp;IF(Q470&lt;&gt;"",CONCATENATE("}",""),"")&amp;IF(OR(K470="true",K470="false",K470&lt;&gt;""), CONCATENATE(", veteran=", K470), "")</f>
        <v/>
      </c>
      <c r="AA470" s="7" t="str">
        <f>IF(A470&lt;&gt;"",IF(I470="Trial",", isTrial=true",IF(I470="Arena",", isArena=true", IF(I470="Monster",", isMonster=true",""))) &amp; IF(L470="true", CONCATENATE(", multiTrialSet=true"), ""),"")</f>
        <v/>
      </c>
      <c r="AC470" s="7" t="str">
        <f t="shared" si="22"/>
        <v/>
      </c>
    </row>
    <row r="471" spans="25:29" x14ac:dyDescent="0.25">
      <c r="Y471" s="7" t="str">
        <f t="shared" si="21"/>
        <v/>
      </c>
      <c r="Z471" s="7" t="str">
        <f>IF(Q471&lt;&gt;"",CONCATENATE(", zoneIds={",Q471),"")&amp;IF(U471&lt;&gt;"",CONCATENATE(",",U471),"")&amp;IF(W471&lt;&gt;"",CONCATENATE(",",W471),"")&amp;IF(Q471&lt;&gt;"",CONCATENATE("}",""),"")&amp;IF(OR(K471="true",K471="false",K471&lt;&gt;""), CONCATENATE(", veteran=", K471), "")</f>
        <v/>
      </c>
      <c r="AA471" s="7" t="str">
        <f>IF(A471&lt;&gt;"",IF(I471="Trial",", isTrial=true",IF(I471="Arena",", isArena=true", IF(I471="Monster",", isMonster=true",""))) &amp; IF(L471="true", CONCATENATE(", multiTrialSet=true"), ""),"")</f>
        <v/>
      </c>
      <c r="AC471" s="7" t="str">
        <f t="shared" si="22"/>
        <v/>
      </c>
    </row>
    <row r="472" spans="25:29" x14ac:dyDescent="0.25">
      <c r="Y472" s="7" t="str">
        <f t="shared" si="21"/>
        <v/>
      </c>
      <c r="Z472" s="7" t="str">
        <f>IF(Q472&lt;&gt;"",CONCATENATE(", zoneIds={",Q472),"")&amp;IF(U472&lt;&gt;"",CONCATENATE(",",U472),"")&amp;IF(W472&lt;&gt;"",CONCATENATE(",",W472),"")&amp;IF(Q472&lt;&gt;"",CONCATENATE("}",""),"")&amp;IF(OR(K472="true",K472="false",K472&lt;&gt;""), CONCATENATE(", veteran=", K472), "")</f>
        <v/>
      </c>
      <c r="AA472" s="7" t="str">
        <f>IF(A472&lt;&gt;"",IF(I472="Trial",", isTrial=true",IF(I472="Arena",", isArena=true", IF(I472="Monster",", isMonster=true",""))) &amp; IF(L472="true", CONCATENATE(", multiTrialSet=true"), ""),"")</f>
        <v/>
      </c>
      <c r="AC472" s="7" t="str">
        <f t="shared" si="22"/>
        <v/>
      </c>
    </row>
    <row r="473" spans="25:29" x14ac:dyDescent="0.25">
      <c r="Y473" s="7" t="str">
        <f t="shared" si="21"/>
        <v/>
      </c>
      <c r="Z473" s="7" t="str">
        <f t="shared" ref="Z473:Z486" si="23">IF(Q473&lt;&gt;"",CONCATENATE(", zoneIds={",Q473),"")&amp;IF(U473&lt;&gt;"",CONCATENATE(",",U473),"")&amp;IF(W473&lt;&gt;"",CONCATENATE(",",W473),"")&amp;IF(Q473&lt;&gt;"",CONCATENATE("}",""),"")&amp;IF(OR(K473="true",K473="false",K473&lt;&gt;""), CONCATENATE(", veteran=", K473), "")</f>
        <v/>
      </c>
      <c r="AA473" s="7" t="str">
        <f>IF(A473&lt;&gt;"",IF(I473="Trial",", isTrial=true",IF(I473="Arena",", isArena=true", IF(I473="Monster",", isMonster=true",""))) &amp; IF(L473="true", CONCATENATE(", multiTrialSet=true"), ""),"")</f>
        <v/>
      </c>
      <c r="AC473" s="7" t="str">
        <f t="shared" si="22"/>
        <v/>
      </c>
    </row>
    <row r="474" spans="25:29" x14ac:dyDescent="0.25">
      <c r="Y474" s="7" t="str">
        <f t="shared" si="21"/>
        <v/>
      </c>
      <c r="Z474" s="7" t="str">
        <f t="shared" si="23"/>
        <v/>
      </c>
      <c r="AA474" s="7" t="str">
        <f>IF(A474&lt;&gt;"",IF(I474="Trial",", isTrial=true",IF(I474="Arena",", isArena=true", IF(I474="Monster",", isMonster=true",""))) &amp; IF(L474="true", CONCATENATE(", multiTrialSet=true"), ""),"")</f>
        <v/>
      </c>
      <c r="AC474" s="7" t="str">
        <f t="shared" si="22"/>
        <v/>
      </c>
    </row>
    <row r="475" spans="25:29" x14ac:dyDescent="0.25">
      <c r="Y475" s="7" t="str">
        <f t="shared" si="21"/>
        <v/>
      </c>
      <c r="Z475" s="7" t="str">
        <f t="shared" si="23"/>
        <v/>
      </c>
      <c r="AA475" s="7" t="str">
        <f>IF(A475&lt;&gt;"",IF(I475="Trial",", isTrial=true",IF(I475="Arena",", isArena=true", IF(I475="Monster",", isMonster=true",""))) &amp; IF(L475="true", CONCATENATE(", multiTrialSet=true"), ""),"")</f>
        <v/>
      </c>
      <c r="AC475" s="7" t="str">
        <f t="shared" si="22"/>
        <v/>
      </c>
    </row>
    <row r="476" spans="25:29" x14ac:dyDescent="0.25">
      <c r="Y476" s="7" t="str">
        <f t="shared" si="21"/>
        <v/>
      </c>
      <c r="Z476" s="7" t="str">
        <f t="shared" si="23"/>
        <v/>
      </c>
      <c r="AA476" s="7" t="str">
        <f>IF(I476="Trial",", isTrial=true",IF(I476="Arena",", isArena=true", IF(I476="Monster",", isMonster=true",""))) &amp; IF(L476="true", CONCATENATE(", multiTrialSet=true"), "")</f>
        <v/>
      </c>
      <c r="AC476" s="7" t="str">
        <f t="shared" si="22"/>
        <v/>
      </c>
    </row>
    <row r="477" spans="25:29" x14ac:dyDescent="0.25">
      <c r="Y477" s="7" t="str">
        <f t="shared" si="21"/>
        <v/>
      </c>
      <c r="Z477" s="7" t="str">
        <f t="shared" si="23"/>
        <v/>
      </c>
      <c r="AA477" s="7" t="str">
        <f>IF(I477="Trial",", isTrial=true",IF(I477="Arena",", isArena=true", IF(I477="Monster",", isMonster=true",""))) &amp; IF(L477="true", CONCATENATE(", multiTrialSet=true"), "")</f>
        <v/>
      </c>
      <c r="AC477" s="7" t="str">
        <f t="shared" si="22"/>
        <v/>
      </c>
    </row>
    <row r="478" spans="25:29" x14ac:dyDescent="0.25">
      <c r="Y478" s="7" t="str">
        <f t="shared" si="21"/>
        <v/>
      </c>
      <c r="Z478" s="7" t="str">
        <f t="shared" si="23"/>
        <v/>
      </c>
      <c r="AA478" s="7" t="str">
        <f>IF(I478="Trial",", isTrial=true",IF(I478="Arena",", isArena=true", IF(I478="Monster",", isMonster=true",""))) &amp; IF(L478="true", CONCATENATE(", multiTrialSet=true"), "")</f>
        <v/>
      </c>
      <c r="AC478" s="7" t="str">
        <f t="shared" si="22"/>
        <v/>
      </c>
    </row>
    <row r="479" spans="25:29" x14ac:dyDescent="0.25">
      <c r="Y479" s="7" t="str">
        <f t="shared" si="21"/>
        <v/>
      </c>
      <c r="Z479" s="7" t="str">
        <f t="shared" si="23"/>
        <v/>
      </c>
      <c r="AA479" s="7" t="str">
        <f>IF(I479="Trial",", isTrial=true",IF(I479="Arena",", isArena=true", IF(I479="Monster",", isMonster=true",""))) &amp; IF(L479="true", CONCATENATE(", multiTrialSet=true"), "")</f>
        <v/>
      </c>
    </row>
    <row r="480" spans="25:29" x14ac:dyDescent="0.25">
      <c r="Y480" s="7" t="str">
        <f t="shared" si="21"/>
        <v/>
      </c>
      <c r="Z480" s="7" t="str">
        <f t="shared" si="23"/>
        <v/>
      </c>
      <c r="AA480" s="7" t="str">
        <f>IF(I480="Trial",", isTrial=true",IF(I480="Arena",", isArena=true", IF(I480="Monster",", isMonster=true",""))) &amp; IF(L480="true", CONCATENATE(", multiTrialSet=true"), "")</f>
        <v/>
      </c>
    </row>
    <row r="481" spans="25:27" x14ac:dyDescent="0.25">
      <c r="Y481" s="7" t="str">
        <f t="shared" si="21"/>
        <v/>
      </c>
      <c r="Z481" s="7" t="str">
        <f t="shared" si="23"/>
        <v/>
      </c>
      <c r="AA481" s="7" t="str">
        <f>IF(I481="Trial",", isTrial=true",IF(I481="Arena",", isArena=true", IF(I481="Monster",", isMonster=true",""))) &amp; IF(L481="true", CONCATENATE(", multiTrialSet=true"), "")</f>
        <v/>
      </c>
    </row>
    <row r="482" spans="25:27" x14ac:dyDescent="0.25">
      <c r="Y482" s="7" t="str">
        <f t="shared" si="21"/>
        <v/>
      </c>
      <c r="Z482" s="7" t="str">
        <f t="shared" si="23"/>
        <v/>
      </c>
      <c r="AA482" s="7" t="str">
        <f>IF(I482="Trial",", isTrial=true",IF(I482="Arena",", isArena=true", IF(I482="Monster",", isMonster=true",""))) &amp; IF(L482="true", CONCATENATE(", multiTrialSet=true"), "")</f>
        <v/>
      </c>
    </row>
    <row r="483" spans="25:27" x14ac:dyDescent="0.25">
      <c r="Y483" s="7" t="str">
        <f t="shared" si="21"/>
        <v/>
      </c>
      <c r="Z483" s="7" t="str">
        <f t="shared" si="23"/>
        <v/>
      </c>
      <c r="AA483" s="7" t="str">
        <f>IF(I483="Trial",", isTrial=true",IF(I483="Arena",", isArena=true", IF(I483="Monster",", isMonster=true",""))) &amp; IF(L483="true", CONCATENATE(", multiTrialSet=true"), "")</f>
        <v/>
      </c>
    </row>
    <row r="484" spans="25:27" x14ac:dyDescent="0.25">
      <c r="Y484" s="7" t="str">
        <f t="shared" si="21"/>
        <v/>
      </c>
      <c r="Z484" s="7" t="str">
        <f t="shared" si="23"/>
        <v/>
      </c>
      <c r="AA484" s="7" t="str">
        <f>IF(I484="Trial",", isTrial=true",IF(I484="Arena",", isArena=true", IF(I484="Monster",", isMonster=true",""))) &amp; IF(L484="true", CONCATENATE(", multiTrialSet=true"), "")</f>
        <v/>
      </c>
    </row>
    <row r="485" spans="25:27" x14ac:dyDescent="0.25">
      <c r="Y485" s="7" t="str">
        <f t="shared" si="21"/>
        <v/>
      </c>
      <c r="Z485" s="7" t="str">
        <f t="shared" si="23"/>
        <v/>
      </c>
      <c r="AA485" s="7" t="str">
        <f>IF(I485="Trial",", isTrial=true",IF(I485="Arena",", isArena=true", IF(I485="Monster",", isMonster=true",""))) &amp; IF(L485="true", CONCATENATE(", multiTrialSet=true"), "")</f>
        <v/>
      </c>
    </row>
    <row r="486" spans="25:27" x14ac:dyDescent="0.25">
      <c r="Y486" s="7" t="str">
        <f t="shared" si="21"/>
        <v/>
      </c>
      <c r="Z486" s="7" t="str">
        <f t="shared" si="23"/>
        <v/>
      </c>
      <c r="AA486" s="7" t="str">
        <f>IF(I486="Trial",", isTrial=true",IF(I486="Arena",", isArena=true", IF(I486="Monster",", isMonster=true",""))) &amp; IF(L486="true", CONCATENATE(", multiTrialSet=true"), "")</f>
        <v/>
      </c>
    </row>
  </sheetData>
  <autoFilter ref="A1:AC409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90"/>
  <sheetViews>
    <sheetView topLeftCell="A73" workbookViewId="0">
      <selection activeCell="B82" sqref="B82"/>
    </sheetView>
  </sheetViews>
  <sheetFormatPr baseColWidth="10" defaultRowHeight="15" x14ac:dyDescent="0.25"/>
  <cols>
    <col min="1" max="1" width="41.140625" style="3" bestFit="1" customWidth="1"/>
    <col min="2" max="3" width="27.28515625" style="2" customWidth="1"/>
    <col min="4" max="4" width="18.85546875" style="5" customWidth="1"/>
    <col min="5" max="5" width="20.85546875" style="5" bestFit="1" customWidth="1"/>
    <col min="6" max="6" width="20.42578125" bestFit="1" customWidth="1"/>
    <col min="7" max="7" width="19.42578125" bestFit="1" customWidth="1"/>
    <col min="8" max="8" width="41.140625" style="6" customWidth="1"/>
  </cols>
  <sheetData>
    <row r="1" spans="1:8" ht="21" x14ac:dyDescent="0.35">
      <c r="A1" s="23" t="s">
        <v>2550</v>
      </c>
      <c r="B1" s="24"/>
      <c r="C1" s="24"/>
      <c r="D1" s="24"/>
      <c r="E1" s="24"/>
      <c r="F1" s="24"/>
      <c r="G1" s="24"/>
      <c r="H1" s="24"/>
    </row>
    <row r="2" spans="1:8" ht="30" x14ac:dyDescent="0.25">
      <c r="A2" s="9" t="s">
        <v>139</v>
      </c>
      <c r="B2" s="14" t="s">
        <v>141</v>
      </c>
      <c r="C2" s="14" t="s">
        <v>142</v>
      </c>
      <c r="D2" s="26" t="s">
        <v>2543</v>
      </c>
      <c r="E2" s="25" t="s">
        <v>2542</v>
      </c>
      <c r="F2" s="1" t="s">
        <v>138</v>
      </c>
      <c r="G2" s="1" t="s">
        <v>2544</v>
      </c>
      <c r="H2" s="8" t="s">
        <v>140</v>
      </c>
    </row>
    <row r="3" spans="1:8" x14ac:dyDescent="0.25">
      <c r="A3" s="3">
        <v>8</v>
      </c>
      <c r="B3" s="2" t="s">
        <v>60</v>
      </c>
      <c r="C3" s="2" t="s">
        <v>60</v>
      </c>
      <c r="D3" s="5">
        <v>0</v>
      </c>
      <c r="E3" s="5" t="str">
        <f>VLOOKUP(D3,'LibSets constants'!$A$2:$B$90,2,FALSE)</f>
        <v>Included in base game</v>
      </c>
      <c r="F3" t="s">
        <v>102</v>
      </c>
      <c r="G3" t="s">
        <v>102</v>
      </c>
      <c r="H3" s="6">
        <f>VLOOKUP(C3,'ESO zone constants'!$E$3:$K$1002,6,FALSE)</f>
        <v>148</v>
      </c>
    </row>
    <row r="4" spans="1:8" x14ac:dyDescent="0.25">
      <c r="A4" s="3">
        <v>11</v>
      </c>
      <c r="B4" s="2" t="s">
        <v>123</v>
      </c>
      <c r="C4" s="2" t="s">
        <v>57</v>
      </c>
      <c r="D4" s="5">
        <v>0</v>
      </c>
      <c r="E4" s="5" t="str">
        <f>VLOOKUP(D4,'LibSets constants'!$A$2:$B$90,2,FALSE)</f>
        <v>Included in base game</v>
      </c>
      <c r="F4" t="s">
        <v>102</v>
      </c>
      <c r="G4" t="s">
        <v>102</v>
      </c>
      <c r="H4" s="6">
        <f>VLOOKUP(C4,'ESO zone constants'!$E$3:$K$1002,6,FALSE)</f>
        <v>38</v>
      </c>
    </row>
    <row r="5" spans="1:8" x14ac:dyDescent="0.25">
      <c r="A5" s="3">
        <v>308</v>
      </c>
      <c r="B5" s="2" t="s">
        <v>122</v>
      </c>
      <c r="C5" s="2" t="s">
        <v>70</v>
      </c>
      <c r="D5" s="5">
        <v>0</v>
      </c>
      <c r="E5" s="5" t="str">
        <f>VLOOKUP(D5,'LibSets constants'!$A$2:$B$90,2,FALSE)</f>
        <v>Included in base game</v>
      </c>
      <c r="F5" t="s">
        <v>102</v>
      </c>
      <c r="G5" t="s">
        <v>102</v>
      </c>
      <c r="H5" s="6">
        <f>VLOOKUP(C5,'ESO zone constants'!$E$3:$K$1002,6,FALSE)</f>
        <v>64</v>
      </c>
    </row>
    <row r="6" spans="1:8" x14ac:dyDescent="0.25">
      <c r="A6" s="3">
        <v>303</v>
      </c>
      <c r="B6" s="2" t="s">
        <v>126</v>
      </c>
      <c r="C6" s="2" t="s">
        <v>45</v>
      </c>
      <c r="D6" s="5">
        <v>9</v>
      </c>
      <c r="E6" s="5" t="str">
        <f>VLOOKUP(D6,'LibSets constants'!$A$2:$B$90,2,FALSE)</f>
        <v>Dragon Bones</v>
      </c>
      <c r="F6" t="s">
        <v>102</v>
      </c>
      <c r="G6" t="s">
        <v>102</v>
      </c>
      <c r="H6" s="6">
        <f>VLOOKUP(C6,'ESO zone constants'!$E$3:$K$1002,6,FALSE)</f>
        <v>973</v>
      </c>
    </row>
    <row r="7" spans="1:8" x14ac:dyDescent="0.25">
      <c r="A7" s="3">
        <v>433</v>
      </c>
      <c r="B7" s="2" t="s">
        <v>118</v>
      </c>
      <c r="C7" s="2" t="s">
        <v>50</v>
      </c>
      <c r="D7" s="5">
        <v>0</v>
      </c>
      <c r="E7" s="5" t="str">
        <f>VLOOKUP(D7,'LibSets constants'!$A$2:$B$90,2,FALSE)</f>
        <v>Included in base game</v>
      </c>
      <c r="F7" t="s">
        <v>102</v>
      </c>
      <c r="G7" t="s">
        <v>102</v>
      </c>
      <c r="H7" s="6">
        <f>VLOOKUP(C7,'ESO zone constants'!$E$3:$K$1002,6,FALSE)</f>
        <v>176</v>
      </c>
    </row>
    <row r="8" spans="1:8" x14ac:dyDescent="0.25">
      <c r="A8" s="3">
        <v>14</v>
      </c>
      <c r="B8" s="2" t="s">
        <v>119</v>
      </c>
      <c r="C8" s="2" t="s">
        <v>71</v>
      </c>
      <c r="D8" s="5">
        <v>0</v>
      </c>
      <c r="E8" s="5" t="str">
        <f>VLOOKUP(D8,'LibSets constants'!$A$2:$B$90,2,FALSE)</f>
        <v>Included in base game</v>
      </c>
      <c r="F8" t="s">
        <v>102</v>
      </c>
      <c r="G8" t="s">
        <v>102</v>
      </c>
      <c r="H8" s="6">
        <f>VLOOKUP(C8,'ESO zone constants'!$E$3:$K$1002,6,FALSE)</f>
        <v>681</v>
      </c>
    </row>
    <row r="9" spans="1:8" x14ac:dyDescent="0.25">
      <c r="A9" s="3">
        <v>17</v>
      </c>
      <c r="B9" s="2" t="s">
        <v>137</v>
      </c>
      <c r="C9" s="2" t="s">
        <v>72</v>
      </c>
      <c r="D9" s="5">
        <v>5</v>
      </c>
      <c r="E9" s="5" t="str">
        <f>VLOOKUP(D9,'LibSets constants'!$A$2:$B$90,2,FALSE)</f>
        <v>Shadows of the Hist</v>
      </c>
      <c r="F9" t="s">
        <v>102</v>
      </c>
      <c r="G9" t="s">
        <v>102</v>
      </c>
      <c r="H9" s="6">
        <f>VLOOKUP(C9,'ESO zone constants'!$E$3:$K$1002,6,FALSE)</f>
        <v>848</v>
      </c>
    </row>
    <row r="10" spans="1:8" x14ac:dyDescent="0.25">
      <c r="A10" s="3">
        <v>22</v>
      </c>
      <c r="B10" s="2" t="s">
        <v>116</v>
      </c>
      <c r="C10" s="2" t="s">
        <v>49</v>
      </c>
      <c r="D10" s="5">
        <v>0</v>
      </c>
      <c r="E10" s="5" t="str">
        <f>VLOOKUP(D10,'LibSets constants'!$A$2:$B$90,2,FALSE)</f>
        <v>Included in base game</v>
      </c>
      <c r="F10" t="s">
        <v>102</v>
      </c>
      <c r="G10" t="s">
        <v>102</v>
      </c>
      <c r="H10" s="6">
        <f>VLOOKUP(C10,'ESO zone constants'!$E$3:$K$1002,6,FALSE)</f>
        <v>130</v>
      </c>
    </row>
    <row r="11" spans="1:8" x14ac:dyDescent="0.25">
      <c r="A11" s="3">
        <v>9</v>
      </c>
      <c r="B11" s="2" t="s">
        <v>117</v>
      </c>
      <c r="C11" s="2" t="s">
        <v>55</v>
      </c>
      <c r="D11" s="5">
        <v>0</v>
      </c>
      <c r="E11" s="5" t="str">
        <f>VLOOKUP(D11,'LibSets constants'!$A$2:$B$90,2,FALSE)</f>
        <v>Included in base game</v>
      </c>
      <c r="F11" t="s">
        <v>102</v>
      </c>
      <c r="G11" t="s">
        <v>102</v>
      </c>
      <c r="H11" s="6">
        <f>VLOOKUP(C11,'ESO zone constants'!$E$3:$K$1002,6,FALSE)</f>
        <v>932</v>
      </c>
    </row>
    <row r="12" spans="1:8" x14ac:dyDescent="0.25">
      <c r="A12" s="3">
        <v>428</v>
      </c>
      <c r="B12" s="2" t="s">
        <v>110</v>
      </c>
      <c r="C12" s="2" t="s">
        <v>61</v>
      </c>
      <c r="D12" s="5">
        <v>0</v>
      </c>
      <c r="E12" s="5" t="str">
        <f>VLOOKUP(D12,'LibSets constants'!$A$2:$B$90,2,FALSE)</f>
        <v>Included in base game</v>
      </c>
      <c r="F12" t="s">
        <v>102</v>
      </c>
      <c r="G12" t="s">
        <v>102</v>
      </c>
      <c r="H12" s="6">
        <f>VLOOKUP(C12,'ESO zone constants'!$E$3:$K$1002,6,FALSE)</f>
        <v>63</v>
      </c>
    </row>
    <row r="13" spans="1:8" x14ac:dyDescent="0.25">
      <c r="A13" s="3">
        <v>13</v>
      </c>
      <c r="B13" s="2" t="s">
        <v>111</v>
      </c>
      <c r="C13" s="2" t="s">
        <v>46</v>
      </c>
      <c r="D13" s="5">
        <v>0</v>
      </c>
      <c r="E13" s="5" t="str">
        <f>VLOOKUP(D13,'LibSets constants'!$A$2:$B$90,2,FALSE)</f>
        <v>Included in base game</v>
      </c>
      <c r="F13" t="s">
        <v>102</v>
      </c>
      <c r="G13" t="s">
        <v>102</v>
      </c>
      <c r="H13" s="6">
        <f>VLOOKUP(C13,'ESO zone constants'!$E$3:$K$1002,6,FALSE)</f>
        <v>930</v>
      </c>
    </row>
    <row r="14" spans="1:8" x14ac:dyDescent="0.25">
      <c r="A14" s="3">
        <v>18</v>
      </c>
      <c r="B14" s="2" t="s">
        <v>135</v>
      </c>
      <c r="C14" s="2" t="s">
        <v>67</v>
      </c>
      <c r="D14" s="5">
        <v>13</v>
      </c>
      <c r="E14" s="5" t="str">
        <f>VLOOKUP(D14,'LibSets constants'!$A$2:$B$90,2,FALSE)</f>
        <v>Wrathstone</v>
      </c>
      <c r="F14" t="s">
        <v>102</v>
      </c>
      <c r="G14" t="s">
        <v>102</v>
      </c>
      <c r="H14" s="6">
        <f>VLOOKUP(C14,'ESO zone constants'!$E$3:$K$1002,6,FALSE)</f>
        <v>1081</v>
      </c>
    </row>
    <row r="15" spans="1:8" x14ac:dyDescent="0.25">
      <c r="A15" s="3">
        <v>15</v>
      </c>
      <c r="B15" s="2" t="s">
        <v>120</v>
      </c>
      <c r="C15" s="2" t="s">
        <v>48</v>
      </c>
      <c r="D15" s="5">
        <v>0</v>
      </c>
      <c r="E15" s="5" t="str">
        <f>VLOOKUP(D15,'LibSets constants'!$A$2:$B$90,2,FALSE)</f>
        <v>Included in base game</v>
      </c>
      <c r="F15" t="s">
        <v>102</v>
      </c>
      <c r="G15" t="s">
        <v>102</v>
      </c>
      <c r="H15" s="6">
        <f>VLOOKUP(C15,'ESO zone constants'!$E$3:$K$1002,6,FALSE)</f>
        <v>449</v>
      </c>
    </row>
    <row r="16" spans="1:8" x14ac:dyDescent="0.25">
      <c r="A16" s="3">
        <v>3</v>
      </c>
      <c r="B16" s="2" t="s">
        <v>112</v>
      </c>
      <c r="C16" s="2" t="s">
        <v>43</v>
      </c>
      <c r="D16" s="5">
        <v>0</v>
      </c>
      <c r="E16" s="5" t="str">
        <f>VLOOKUP(D16,'LibSets constants'!$A$2:$B$90,2,FALSE)</f>
        <v>Included in base game</v>
      </c>
      <c r="F16" t="s">
        <v>102</v>
      </c>
      <c r="G16" t="s">
        <v>102</v>
      </c>
      <c r="H16" s="6">
        <f>VLOOKUP(C16,'ESO zone constants'!$E$3:$K$1002,6,FALSE)</f>
        <v>126</v>
      </c>
    </row>
    <row r="17" spans="1:8" x14ac:dyDescent="0.25">
      <c r="A17" s="3">
        <v>10</v>
      </c>
      <c r="B17" s="2" t="s">
        <v>113</v>
      </c>
      <c r="C17" s="2" t="s">
        <v>56</v>
      </c>
      <c r="D17" s="5">
        <v>0</v>
      </c>
      <c r="E17" s="5" t="str">
        <f>VLOOKUP(D17,'LibSets constants'!$A$2:$B$90,2,FALSE)</f>
        <v>Included in base game</v>
      </c>
      <c r="F17" t="s">
        <v>102</v>
      </c>
      <c r="G17" t="s">
        <v>102</v>
      </c>
      <c r="H17" s="6">
        <f>VLOOKUP(C17,'ESO zone constants'!$E$3:$K$1002,6,FALSE)</f>
        <v>931</v>
      </c>
    </row>
    <row r="18" spans="1:8" x14ac:dyDescent="0.25">
      <c r="A18" s="3">
        <v>435</v>
      </c>
      <c r="B18" s="2" t="s">
        <v>127</v>
      </c>
      <c r="C18" s="2" t="s">
        <v>44</v>
      </c>
      <c r="D18" s="5">
        <v>9</v>
      </c>
      <c r="E18" s="5" t="str">
        <f>VLOOKUP(D18,'LibSets constants'!$A$2:$B$90,2,FALSE)</f>
        <v>Dragon Bones</v>
      </c>
      <c r="F18" t="s">
        <v>102</v>
      </c>
      <c r="G18" t="s">
        <v>102</v>
      </c>
      <c r="H18" s="6">
        <f>VLOOKUP(C18,'ESO zone constants'!$E$3:$K$1002,6,FALSE)</f>
        <v>974</v>
      </c>
    </row>
    <row r="19" spans="1:8" x14ac:dyDescent="0.25">
      <c r="A19" s="3">
        <v>300</v>
      </c>
      <c r="B19" s="2" t="s">
        <v>131</v>
      </c>
      <c r="C19" s="2" t="s">
        <v>69</v>
      </c>
      <c r="D19" s="5">
        <v>9</v>
      </c>
      <c r="E19" s="5" t="str">
        <f>VLOOKUP(D19,'LibSets constants'!$A$2:$B$90,2,FALSE)</f>
        <v>Dragon Bones</v>
      </c>
      <c r="F19" t="s">
        <v>102</v>
      </c>
      <c r="G19" t="s">
        <v>102</v>
      </c>
      <c r="H19" s="6">
        <f>VLOOKUP(C19,'ESO zone constants'!$E$3:$K$1002,6,FALSE)</f>
        <v>1009</v>
      </c>
    </row>
    <row r="20" spans="1:8" x14ac:dyDescent="0.25">
      <c r="A20" s="3">
        <v>288</v>
      </c>
      <c r="B20" s="2" t="s">
        <v>128</v>
      </c>
      <c r="C20" s="2" t="s">
        <v>64</v>
      </c>
      <c r="D20" s="5">
        <v>13</v>
      </c>
      <c r="E20" s="5" t="str">
        <f>VLOOKUP(D20,'LibSets constants'!$A$2:$B$90,2,FALSE)</f>
        <v>Wrathstone</v>
      </c>
      <c r="F20" t="s">
        <v>102</v>
      </c>
      <c r="G20" t="s">
        <v>102</v>
      </c>
      <c r="H20" s="6">
        <f>VLOOKUP(C20,'ESO zone constants'!$E$3:$K$1002,6,FALSE)</f>
        <v>1080</v>
      </c>
    </row>
    <row r="21" spans="1:8" x14ac:dyDescent="0.25">
      <c r="A21" s="3">
        <v>305</v>
      </c>
      <c r="B21" s="2" t="s">
        <v>104</v>
      </c>
      <c r="C21" s="2" t="s">
        <v>51</v>
      </c>
      <c r="D21" s="5">
        <v>0</v>
      </c>
      <c r="E21" s="5" t="str">
        <f>VLOOKUP(D21,'LibSets constants'!$A$2:$B$90,2,FALSE)</f>
        <v>Included in base game</v>
      </c>
      <c r="F21" t="s">
        <v>102</v>
      </c>
      <c r="G21" t="s">
        <v>102</v>
      </c>
      <c r="H21" s="6">
        <f>VLOOKUP(C21,'ESO zone constants'!$E$3:$K$1002,6,FALSE)</f>
        <v>283</v>
      </c>
    </row>
    <row r="22" spans="1:8" x14ac:dyDescent="0.25">
      <c r="A22" s="3">
        <v>319</v>
      </c>
      <c r="B22" s="2" t="s">
        <v>105</v>
      </c>
      <c r="C22" s="2" t="s">
        <v>63</v>
      </c>
      <c r="D22" s="5">
        <v>0</v>
      </c>
      <c r="E22" s="5" t="str">
        <f>VLOOKUP(D22,'LibSets constants'!$A$2:$B$90,2,FALSE)</f>
        <v>Included in base game</v>
      </c>
      <c r="F22" t="s">
        <v>102</v>
      </c>
      <c r="G22" t="s">
        <v>102</v>
      </c>
      <c r="H22" s="6">
        <f>VLOOKUP(C22,'ESO zone constants'!$E$3:$K$1002,6,FALSE)</f>
        <v>934</v>
      </c>
    </row>
    <row r="23" spans="1:8" x14ac:dyDescent="0.25">
      <c r="A23" s="3">
        <v>21</v>
      </c>
      <c r="B23" s="2" t="s">
        <v>129</v>
      </c>
      <c r="C23" s="2" t="s">
        <v>52</v>
      </c>
      <c r="D23" s="5">
        <v>1</v>
      </c>
      <c r="E23" s="5" t="str">
        <f>VLOOKUP(D23,'LibSets constants'!$A$2:$B$90,2,FALSE)</f>
        <v>Imperial City</v>
      </c>
      <c r="F23" t="s">
        <v>102</v>
      </c>
      <c r="G23" t="s">
        <v>102</v>
      </c>
      <c r="H23" s="6">
        <f>VLOOKUP(C23,'ESO zone constants'!$E$3:$K$1002,6,FALSE)</f>
        <v>678</v>
      </c>
    </row>
    <row r="24" spans="1:8" x14ac:dyDescent="0.25">
      <c r="A24" s="3">
        <v>302</v>
      </c>
      <c r="B24" s="2" t="s">
        <v>132</v>
      </c>
      <c r="C24" s="2" t="s">
        <v>41</v>
      </c>
      <c r="D24" s="5">
        <v>11</v>
      </c>
      <c r="E24" s="5" t="str">
        <f>VLOOKUP(D24,'LibSets constants'!$A$2:$B$90,2,FALSE)</f>
        <v>Wolfhunter</v>
      </c>
      <c r="F24" t="s">
        <v>102</v>
      </c>
      <c r="G24" t="s">
        <v>102</v>
      </c>
      <c r="H24" s="6">
        <f>VLOOKUP(C24,'ESO zone constants'!$E$3:$K$1002,6,FALSE)</f>
        <v>1055</v>
      </c>
    </row>
    <row r="25" spans="1:8" x14ac:dyDescent="0.25">
      <c r="A25" s="3">
        <v>434</v>
      </c>
      <c r="B25" s="2" t="s">
        <v>133</v>
      </c>
      <c r="C25" s="2" t="s">
        <v>73</v>
      </c>
      <c r="D25" s="5">
        <v>11</v>
      </c>
      <c r="E25" s="5" t="str">
        <f>VLOOKUP(D25,'LibSets constants'!$A$2:$B$90,2,FALSE)</f>
        <v>Wolfhunter</v>
      </c>
      <c r="F25" t="s">
        <v>102</v>
      </c>
      <c r="G25" t="s">
        <v>102</v>
      </c>
      <c r="H25" s="6">
        <f>VLOOKUP(C25,'ESO zone constants'!$E$3:$K$1002,6,FALSE)</f>
        <v>1052</v>
      </c>
    </row>
    <row r="26" spans="1:8" x14ac:dyDescent="0.25">
      <c r="A26" s="3">
        <v>320</v>
      </c>
      <c r="B26" s="2" t="s">
        <v>134</v>
      </c>
      <c r="C26" s="2" t="s">
        <v>53</v>
      </c>
      <c r="D26" s="5">
        <v>5</v>
      </c>
      <c r="E26" s="5" t="str">
        <f>VLOOKUP(D26,'LibSets constants'!$A$2:$B$90,2,FALSE)</f>
        <v>Shadows of the Hist</v>
      </c>
      <c r="F26" t="s">
        <v>102</v>
      </c>
      <c r="G26" t="s">
        <v>102</v>
      </c>
      <c r="H26" s="6">
        <f>VLOOKUP(C26,'ESO zone constants'!$E$3:$K$1002,6,FALSE)</f>
        <v>843</v>
      </c>
    </row>
    <row r="27" spans="1:8" x14ac:dyDescent="0.25">
      <c r="A27" s="3">
        <v>314</v>
      </c>
      <c r="B27" s="2" t="s">
        <v>130</v>
      </c>
      <c r="C27" s="2" t="s">
        <v>74</v>
      </c>
      <c r="D27" s="5">
        <v>9</v>
      </c>
      <c r="E27" s="5" t="str">
        <f>VLOOKUP(D27,'LibSets constants'!$A$2:$B$90,2,FALSE)</f>
        <v>Dragon Bones</v>
      </c>
      <c r="F27" t="s">
        <v>102</v>
      </c>
      <c r="G27" t="s">
        <v>102</v>
      </c>
      <c r="H27" s="6">
        <f>VLOOKUP(C27,'ESO zone constants'!$E$3:$K$1002,6,FALSE)</f>
        <v>1010</v>
      </c>
    </row>
    <row r="28" spans="1:8" x14ac:dyDescent="0.25">
      <c r="A28" s="3">
        <v>307</v>
      </c>
      <c r="B28" s="2" t="s">
        <v>124</v>
      </c>
      <c r="C28" s="2" t="s">
        <v>59</v>
      </c>
      <c r="D28" s="5">
        <v>0</v>
      </c>
      <c r="E28" s="5" t="str">
        <f>VLOOKUP(D28,'LibSets constants'!$A$2:$B$90,2,FALSE)</f>
        <v>Included in base game</v>
      </c>
      <c r="F28" t="s">
        <v>102</v>
      </c>
      <c r="G28" t="s">
        <v>102</v>
      </c>
      <c r="H28" s="6">
        <f>VLOOKUP(C28,'ESO zone constants'!$E$3:$K$1002,6,FALSE)</f>
        <v>31</v>
      </c>
    </row>
    <row r="29" spans="1:8" x14ac:dyDescent="0.25">
      <c r="A29" s="3">
        <v>261</v>
      </c>
      <c r="B29" s="2" t="s">
        <v>106</v>
      </c>
      <c r="C29" s="2" t="s">
        <v>66</v>
      </c>
      <c r="D29" s="5">
        <v>0</v>
      </c>
      <c r="E29" s="5" t="str">
        <f>VLOOKUP(D29,'LibSets constants'!$A$2:$B$90,2,FALSE)</f>
        <v>Included in base game</v>
      </c>
      <c r="F29" t="s">
        <v>102</v>
      </c>
      <c r="G29" t="s">
        <v>102</v>
      </c>
      <c r="H29" s="6">
        <f>VLOOKUP(C29,'ESO zone constants'!$E$3:$K$1002,6,FALSE)</f>
        <v>144</v>
      </c>
    </row>
    <row r="30" spans="1:8" x14ac:dyDescent="0.25">
      <c r="A30" s="3">
        <v>429</v>
      </c>
      <c r="B30" s="2" t="s">
        <v>107</v>
      </c>
      <c r="C30" s="2" t="s">
        <v>42</v>
      </c>
      <c r="D30" s="5">
        <v>0</v>
      </c>
      <c r="E30" s="5" t="str">
        <f>VLOOKUP(D30,'LibSets constants'!$A$2:$B$90,2,FALSE)</f>
        <v>Included in base game</v>
      </c>
      <c r="F30" t="s">
        <v>102</v>
      </c>
      <c r="G30" t="s">
        <v>102</v>
      </c>
      <c r="H30" s="6">
        <f>VLOOKUP(C30,'ESO zone constants'!$E$3:$K$1002,6,FALSE)</f>
        <v>936</v>
      </c>
    </row>
    <row r="31" spans="1:8" x14ac:dyDescent="0.25">
      <c r="A31" s="3">
        <v>311</v>
      </c>
      <c r="B31" s="2" t="s">
        <v>121</v>
      </c>
      <c r="C31" s="2" t="s">
        <v>65</v>
      </c>
      <c r="D31" s="5">
        <v>0</v>
      </c>
      <c r="E31" s="5" t="str">
        <f>VLOOKUP(D31,'LibSets constants'!$A$2:$B$90,2,FALSE)</f>
        <v>Included in base game</v>
      </c>
      <c r="F31" t="s">
        <v>102</v>
      </c>
      <c r="G31" t="s">
        <v>102</v>
      </c>
      <c r="H31" s="6">
        <f>VLOOKUP(C31,'ESO zone constants'!$E$3:$K$1002,6,FALSE)</f>
        <v>131</v>
      </c>
    </row>
    <row r="32" spans="1:8" x14ac:dyDescent="0.25">
      <c r="A32" s="3">
        <v>312</v>
      </c>
      <c r="B32" s="2" t="s">
        <v>108</v>
      </c>
      <c r="C32" s="2" t="s">
        <v>143</v>
      </c>
      <c r="D32" s="5">
        <v>0</v>
      </c>
      <c r="E32" s="5" t="str">
        <f>VLOOKUP(D32,'LibSets constants'!$A$2:$B$90,2,FALSE)</f>
        <v>Included in base game</v>
      </c>
      <c r="F32" t="s">
        <v>102</v>
      </c>
      <c r="G32" t="s">
        <v>102</v>
      </c>
      <c r="H32" s="6">
        <f>VLOOKUP(C32,'ESO zone constants'!$E$3:$K$1002,6,FALSE)</f>
        <v>380</v>
      </c>
    </row>
    <row r="33" spans="1:8" x14ac:dyDescent="0.25">
      <c r="A33" s="3">
        <v>321</v>
      </c>
      <c r="B33" s="2" t="s">
        <v>109</v>
      </c>
      <c r="C33" s="2" t="s">
        <v>144</v>
      </c>
      <c r="D33" s="5">
        <v>0</v>
      </c>
      <c r="E33" s="5" t="str">
        <f>VLOOKUP(D33,'LibSets constants'!$A$2:$B$90,2,FALSE)</f>
        <v>Included in base game</v>
      </c>
      <c r="F33" t="s">
        <v>102</v>
      </c>
      <c r="G33" t="s">
        <v>102</v>
      </c>
      <c r="H33" s="6">
        <f>VLOOKUP(C33,'ESO zone constants'!$E$3:$K$1002,6,FALSE)</f>
        <v>935</v>
      </c>
    </row>
    <row r="34" spans="1:8" x14ac:dyDescent="0.25">
      <c r="A34" s="3">
        <v>315</v>
      </c>
      <c r="B34" s="2" t="s">
        <v>125</v>
      </c>
      <c r="C34" s="2" t="s">
        <v>47</v>
      </c>
      <c r="D34" s="5">
        <v>0</v>
      </c>
      <c r="E34" s="5" t="str">
        <f>VLOOKUP(D34,'LibSets constants'!$A$2:$B$90,2,FALSE)</f>
        <v>Included in base game</v>
      </c>
      <c r="F34" t="s">
        <v>102</v>
      </c>
      <c r="G34" t="s">
        <v>102</v>
      </c>
      <c r="H34" s="6">
        <f>VLOOKUP(C34,'ESO zone constants'!$E$3:$K$1002,6,FALSE)</f>
        <v>11</v>
      </c>
    </row>
    <row r="35" spans="1:8" x14ac:dyDescent="0.25">
      <c r="A35" s="3">
        <v>310</v>
      </c>
      <c r="B35" s="2" t="s">
        <v>68</v>
      </c>
      <c r="C35" s="2" t="s">
        <v>68</v>
      </c>
      <c r="D35" s="5">
        <v>0</v>
      </c>
      <c r="E35" s="5" t="str">
        <f>VLOOKUP(D35,'LibSets constants'!$A$2:$B$90,2,FALSE)</f>
        <v>Included in base game</v>
      </c>
      <c r="F35" t="s">
        <v>102</v>
      </c>
      <c r="G35" t="s">
        <v>102</v>
      </c>
      <c r="H35" s="6">
        <f>VLOOKUP(C35,'ESO zone constants'!$E$3:$K$1002,6,FALSE)</f>
        <v>22</v>
      </c>
    </row>
    <row r="36" spans="1:8" x14ac:dyDescent="0.25">
      <c r="A36" s="3">
        <v>436</v>
      </c>
      <c r="B36" s="2" t="s">
        <v>114</v>
      </c>
      <c r="C36" s="2" t="s">
        <v>62</v>
      </c>
      <c r="D36" s="5">
        <v>0</v>
      </c>
      <c r="E36" s="5" t="str">
        <f>VLOOKUP(D36,'LibSets constants'!$A$2:$B$90,2,FALSE)</f>
        <v>Included in base game</v>
      </c>
      <c r="F36" t="s">
        <v>102</v>
      </c>
      <c r="G36" t="s">
        <v>102</v>
      </c>
      <c r="H36" s="6">
        <f>VLOOKUP(C36,'ESO zone constants'!$E$3:$K$1002,6,FALSE)</f>
        <v>146</v>
      </c>
    </row>
    <row r="37" spans="1:8" x14ac:dyDescent="0.25">
      <c r="A37" s="3">
        <v>301</v>
      </c>
      <c r="B37" s="2" t="s">
        <v>115</v>
      </c>
      <c r="C37" s="2" t="s">
        <v>58</v>
      </c>
      <c r="D37" s="5">
        <v>0</v>
      </c>
      <c r="E37" s="5" t="str">
        <f>VLOOKUP(D37,'LibSets constants'!$A$2:$B$90,2,FALSE)</f>
        <v>Included in base game</v>
      </c>
      <c r="F37" t="s">
        <v>102</v>
      </c>
      <c r="G37" t="s">
        <v>102</v>
      </c>
      <c r="H37" s="6">
        <f>VLOOKUP(C37,'ESO zone constants'!$E$3:$K$1002,6,FALSE)</f>
        <v>933</v>
      </c>
    </row>
    <row r="38" spans="1:8" x14ac:dyDescent="0.25">
      <c r="A38" s="3">
        <v>287</v>
      </c>
      <c r="B38" s="2" t="s">
        <v>136</v>
      </c>
      <c r="C38" s="2" t="s">
        <v>54</v>
      </c>
      <c r="D38" s="5">
        <v>1</v>
      </c>
      <c r="E38" s="5" t="str">
        <f>VLOOKUP(D38,'LibSets constants'!$A$2:$B$90,2,FALSE)</f>
        <v>Imperial City</v>
      </c>
      <c r="F38" t="s">
        <v>102</v>
      </c>
      <c r="G38" t="s">
        <v>102</v>
      </c>
      <c r="H38" s="6">
        <f>VLOOKUP(C38,'ESO zone constants'!$E$3:$K$1002,6,FALSE)</f>
        <v>688</v>
      </c>
    </row>
    <row r="39" spans="1:8" x14ac:dyDescent="0.25">
      <c r="A39" s="3">
        <v>324</v>
      </c>
      <c r="B39" s="15" t="s">
        <v>60</v>
      </c>
      <c r="C39" s="2" t="s">
        <v>60</v>
      </c>
      <c r="D39" s="5">
        <v>0</v>
      </c>
      <c r="E39" s="5" t="str">
        <f>VLOOKUP(D39,'LibSets constants'!$A$2:$B$90,2,FALSE)</f>
        <v>Included in base game</v>
      </c>
      <c r="F39" s="13" t="s">
        <v>103</v>
      </c>
      <c r="G39" t="s">
        <v>102</v>
      </c>
      <c r="H39" s="6">
        <f>VLOOKUP(C39,'ESO zone constants'!$E$3:$K$1002,6,FALSE)</f>
        <v>148</v>
      </c>
    </row>
    <row r="40" spans="1:8" x14ac:dyDescent="0.25">
      <c r="A40" s="3">
        <v>5</v>
      </c>
      <c r="B40" s="15" t="s">
        <v>123</v>
      </c>
      <c r="C40" s="2" t="s">
        <v>57</v>
      </c>
      <c r="D40" s="5">
        <v>0</v>
      </c>
      <c r="E40" s="5" t="str">
        <f>VLOOKUP(D40,'LibSets constants'!$A$2:$B$90,2,FALSE)</f>
        <v>Included in base game</v>
      </c>
      <c r="F40" s="13" t="s">
        <v>103</v>
      </c>
      <c r="G40" t="s">
        <v>102</v>
      </c>
      <c r="H40" s="6">
        <f>VLOOKUP(C40,'ESO zone constants'!$E$3:$K$1002,6,FALSE)</f>
        <v>38</v>
      </c>
    </row>
    <row r="41" spans="1:8" x14ac:dyDescent="0.25">
      <c r="A41" s="3">
        <v>7</v>
      </c>
      <c r="B41" s="15" t="s">
        <v>122</v>
      </c>
      <c r="C41" s="2" t="s">
        <v>70</v>
      </c>
      <c r="D41" s="5">
        <v>0</v>
      </c>
      <c r="E41" s="5" t="str">
        <f>VLOOKUP(D41,'LibSets constants'!$A$2:$B$90,2,FALSE)</f>
        <v>Included in base game</v>
      </c>
      <c r="F41" s="13" t="s">
        <v>103</v>
      </c>
      <c r="G41" t="s">
        <v>102</v>
      </c>
      <c r="H41" s="6">
        <f>VLOOKUP(C41,'ESO zone constants'!$E$3:$K$1002,6,FALSE)</f>
        <v>64</v>
      </c>
    </row>
    <row r="42" spans="1:8" x14ac:dyDescent="0.25">
      <c r="A42" s="3">
        <v>368</v>
      </c>
      <c r="B42" s="15" t="s">
        <v>126</v>
      </c>
      <c r="C42" s="2" t="s">
        <v>45</v>
      </c>
      <c r="D42" s="5">
        <v>9</v>
      </c>
      <c r="E42" s="5" t="str">
        <f>VLOOKUP(D42,'LibSets constants'!$A$2:$B$90,2,FALSE)</f>
        <v>Dragon Bones</v>
      </c>
      <c r="F42" s="13" t="s">
        <v>103</v>
      </c>
      <c r="G42" t="s">
        <v>102</v>
      </c>
      <c r="H42" s="6">
        <f>VLOOKUP(C42,'ESO zone constants'!$E$3:$K$1002,6,FALSE)</f>
        <v>973</v>
      </c>
    </row>
    <row r="43" spans="1:8" x14ac:dyDescent="0.25">
      <c r="A43" s="3">
        <v>289</v>
      </c>
      <c r="B43" s="15" t="s">
        <v>118</v>
      </c>
      <c r="C43" s="2" t="s">
        <v>50</v>
      </c>
      <c r="D43" s="5">
        <v>0</v>
      </c>
      <c r="E43" s="5" t="str">
        <f>VLOOKUP(D43,'LibSets constants'!$A$2:$B$90,2,FALSE)</f>
        <v>Included in base game</v>
      </c>
      <c r="F43" s="13" t="s">
        <v>103</v>
      </c>
      <c r="G43" t="s">
        <v>102</v>
      </c>
      <c r="H43" s="6">
        <f>VLOOKUP(C43,'ESO zone constants'!$E$3:$K$1002,6,FALSE)</f>
        <v>176</v>
      </c>
    </row>
    <row r="44" spans="1:8" x14ac:dyDescent="0.25">
      <c r="A44" s="3">
        <v>418</v>
      </c>
      <c r="B44" s="15" t="s">
        <v>119</v>
      </c>
      <c r="C44" s="2" t="s">
        <v>71</v>
      </c>
      <c r="D44" s="5">
        <v>0</v>
      </c>
      <c r="E44" s="5" t="str">
        <f>VLOOKUP(D44,'LibSets constants'!$A$2:$B$90,2,FALSE)</f>
        <v>Included in base game</v>
      </c>
      <c r="F44" s="13" t="s">
        <v>103</v>
      </c>
      <c r="G44" t="s">
        <v>102</v>
      </c>
      <c r="H44" s="6">
        <f>VLOOKUP(C44,'ESO zone constants'!$E$3:$K$1002,6,FALSE)</f>
        <v>681</v>
      </c>
    </row>
    <row r="45" spans="1:8" x14ac:dyDescent="0.25">
      <c r="A45" s="3">
        <v>6</v>
      </c>
      <c r="B45" s="15" t="s">
        <v>137</v>
      </c>
      <c r="C45" s="2" t="s">
        <v>72</v>
      </c>
      <c r="D45" s="5">
        <v>5</v>
      </c>
      <c r="E45" s="5" t="str">
        <f>VLOOKUP(D45,'LibSets constants'!$A$2:$B$90,2,FALSE)</f>
        <v>Shadows of the Hist</v>
      </c>
      <c r="F45" s="13" t="s">
        <v>103</v>
      </c>
      <c r="G45" t="s">
        <v>102</v>
      </c>
      <c r="H45" s="6">
        <f>VLOOKUP(C45,'ESO zone constants'!$E$3:$K$1002,6,FALSE)</f>
        <v>848</v>
      </c>
    </row>
    <row r="46" spans="1:8" x14ac:dyDescent="0.25">
      <c r="A46" s="3">
        <v>420</v>
      </c>
      <c r="B46" s="15" t="s">
        <v>116</v>
      </c>
      <c r="C46" s="2" t="s">
        <v>49</v>
      </c>
      <c r="D46" s="5">
        <v>0</v>
      </c>
      <c r="E46" s="5" t="str">
        <f>VLOOKUP(D46,'LibSets constants'!$A$2:$B$90,2,FALSE)</f>
        <v>Included in base game</v>
      </c>
      <c r="F46" s="13" t="s">
        <v>103</v>
      </c>
      <c r="G46" t="s">
        <v>102</v>
      </c>
      <c r="H46" s="6">
        <f>VLOOKUP(C46,'ESO zone constants'!$E$3:$K$1002,6,FALSE)</f>
        <v>130</v>
      </c>
    </row>
    <row r="47" spans="1:8" x14ac:dyDescent="0.25">
      <c r="A47" s="3">
        <v>317</v>
      </c>
      <c r="B47" s="15" t="s">
        <v>117</v>
      </c>
      <c r="C47" s="2" t="s">
        <v>55</v>
      </c>
      <c r="D47" s="5">
        <v>0</v>
      </c>
      <c r="E47" s="5" t="str">
        <f>VLOOKUP(D47,'LibSets constants'!$A$2:$B$90,2,FALSE)</f>
        <v>Included in base game</v>
      </c>
      <c r="F47" s="13" t="s">
        <v>103</v>
      </c>
      <c r="G47" t="s">
        <v>102</v>
      </c>
      <c r="H47" s="6">
        <f>VLOOKUP(C47,'ESO zone constants'!$E$3:$K$1002,6,FALSE)</f>
        <v>932</v>
      </c>
    </row>
    <row r="48" spans="1:8" x14ac:dyDescent="0.25">
      <c r="A48" s="3">
        <v>426</v>
      </c>
      <c r="B48" s="15" t="s">
        <v>110</v>
      </c>
      <c r="C48" s="2" t="s">
        <v>61</v>
      </c>
      <c r="D48" s="5">
        <v>0</v>
      </c>
      <c r="E48" s="5" t="str">
        <f>VLOOKUP(D48,'LibSets constants'!$A$2:$B$90,2,FALSE)</f>
        <v>Included in base game</v>
      </c>
      <c r="F48" s="13" t="s">
        <v>103</v>
      </c>
      <c r="G48" t="s">
        <v>102</v>
      </c>
      <c r="H48" s="6">
        <f>VLOOKUP(C48,'ESO zone constants'!$E$3:$K$1002,6,FALSE)</f>
        <v>63</v>
      </c>
    </row>
    <row r="49" spans="1:8" x14ac:dyDescent="0.25">
      <c r="A49" s="3">
        <v>2</v>
      </c>
      <c r="B49" s="15" t="s">
        <v>111</v>
      </c>
      <c r="C49" s="2" t="s">
        <v>46</v>
      </c>
      <c r="D49" s="5">
        <v>0</v>
      </c>
      <c r="E49" s="5" t="str">
        <f>VLOOKUP(D49,'LibSets constants'!$A$2:$B$90,2,FALSE)</f>
        <v>Included in base game</v>
      </c>
      <c r="F49" s="13" t="s">
        <v>103</v>
      </c>
      <c r="G49" t="s">
        <v>102</v>
      </c>
      <c r="H49" s="6">
        <f>VLOOKUP(C49,'ESO zone constants'!$E$3:$K$1002,6,FALSE)</f>
        <v>930</v>
      </c>
    </row>
    <row r="50" spans="1:8" x14ac:dyDescent="0.25">
      <c r="A50" s="3">
        <v>293</v>
      </c>
      <c r="B50" s="15" t="s">
        <v>135</v>
      </c>
      <c r="C50" s="2" t="s">
        <v>67</v>
      </c>
      <c r="D50" s="5">
        <v>13</v>
      </c>
      <c r="E50" s="5" t="str">
        <f>VLOOKUP(D50,'LibSets constants'!$A$2:$B$90,2,FALSE)</f>
        <v>Wrathstone</v>
      </c>
      <c r="F50" s="13" t="s">
        <v>103</v>
      </c>
      <c r="G50" t="s">
        <v>102</v>
      </c>
      <c r="H50" s="6">
        <f>VLOOKUP(C50,'ESO zone constants'!$E$3:$K$1002,6,FALSE)</f>
        <v>1081</v>
      </c>
    </row>
    <row r="51" spans="1:8" x14ac:dyDescent="0.25">
      <c r="A51" s="3">
        <v>16</v>
      </c>
      <c r="B51" s="15" t="s">
        <v>120</v>
      </c>
      <c r="C51" s="2" t="s">
        <v>48</v>
      </c>
      <c r="D51" s="5">
        <v>0</v>
      </c>
      <c r="E51" s="5" t="str">
        <f>VLOOKUP(D51,'LibSets constants'!$A$2:$B$90,2,FALSE)</f>
        <v>Included in base game</v>
      </c>
      <c r="F51" s="13" t="s">
        <v>103</v>
      </c>
      <c r="G51" t="s">
        <v>102</v>
      </c>
      <c r="H51" s="6">
        <f>VLOOKUP(C51,'ESO zone constants'!$E$3:$K$1002,6,FALSE)</f>
        <v>449</v>
      </c>
    </row>
    <row r="52" spans="1:8" x14ac:dyDescent="0.25">
      <c r="A52" s="3">
        <v>316</v>
      </c>
      <c r="B52" s="15" t="s">
        <v>112</v>
      </c>
      <c r="C52" s="2" t="s">
        <v>43</v>
      </c>
      <c r="D52" s="5">
        <v>0</v>
      </c>
      <c r="E52" s="5" t="str">
        <f>VLOOKUP(D52,'LibSets constants'!$A$2:$B$90,2,FALSE)</f>
        <v>Included in base game</v>
      </c>
      <c r="F52" s="13" t="s">
        <v>103</v>
      </c>
      <c r="G52" t="s">
        <v>102</v>
      </c>
      <c r="H52" s="6">
        <f>VLOOKUP(C52,'ESO zone constants'!$E$3:$K$1002,6,FALSE)</f>
        <v>126</v>
      </c>
    </row>
    <row r="53" spans="1:8" x14ac:dyDescent="0.25">
      <c r="A53" s="3">
        <v>322</v>
      </c>
      <c r="B53" s="15" t="s">
        <v>113</v>
      </c>
      <c r="C53" s="2" t="s">
        <v>56</v>
      </c>
      <c r="D53" s="5">
        <v>0</v>
      </c>
      <c r="E53" s="5" t="str">
        <f>VLOOKUP(D53,'LibSets constants'!$A$2:$B$90,2,FALSE)</f>
        <v>Included in base game</v>
      </c>
      <c r="F53" s="13" t="s">
        <v>103</v>
      </c>
      <c r="G53" t="s">
        <v>102</v>
      </c>
      <c r="H53" s="6">
        <f>VLOOKUP(C53,'ESO zone constants'!$E$3:$K$1002,6,FALSE)</f>
        <v>931</v>
      </c>
    </row>
    <row r="54" spans="1:8" x14ac:dyDescent="0.25">
      <c r="A54" s="3">
        <v>4</v>
      </c>
      <c r="B54" s="15" t="s">
        <v>127</v>
      </c>
      <c r="C54" s="2" t="s">
        <v>44</v>
      </c>
      <c r="D54" s="5">
        <v>9</v>
      </c>
      <c r="E54" s="5" t="str">
        <f>VLOOKUP(D54,'LibSets constants'!$A$2:$B$90,2,FALSE)</f>
        <v>Dragon Bones</v>
      </c>
      <c r="F54" s="13" t="s">
        <v>103</v>
      </c>
      <c r="G54" t="s">
        <v>102</v>
      </c>
      <c r="H54" s="6">
        <f>VLOOKUP(C54,'ESO zone constants'!$E$3:$K$1002,6,FALSE)</f>
        <v>974</v>
      </c>
    </row>
    <row r="55" spans="1:8" x14ac:dyDescent="0.25">
      <c r="A55" s="3">
        <v>12</v>
      </c>
      <c r="B55" s="15" t="s">
        <v>131</v>
      </c>
      <c r="C55" s="2" t="s">
        <v>69</v>
      </c>
      <c r="D55" s="5">
        <v>9</v>
      </c>
      <c r="E55" s="5" t="str">
        <f>VLOOKUP(D55,'LibSets constants'!$A$2:$B$90,2,FALSE)</f>
        <v>Dragon Bones</v>
      </c>
      <c r="F55" s="13" t="s">
        <v>103</v>
      </c>
      <c r="G55" t="s">
        <v>102</v>
      </c>
      <c r="H55" s="6">
        <f>VLOOKUP(C55,'ESO zone constants'!$E$3:$K$1002,6,FALSE)</f>
        <v>1009</v>
      </c>
    </row>
    <row r="56" spans="1:8" x14ac:dyDescent="0.25">
      <c r="A56" s="3">
        <v>295</v>
      </c>
      <c r="B56" s="15" t="s">
        <v>128</v>
      </c>
      <c r="C56" s="2" t="s">
        <v>64</v>
      </c>
      <c r="D56" s="5">
        <v>13</v>
      </c>
      <c r="E56" s="5" t="str">
        <f>VLOOKUP(D56,'LibSets constants'!$A$2:$B$90,2,FALSE)</f>
        <v>Wrathstone</v>
      </c>
      <c r="F56" s="13" t="s">
        <v>103</v>
      </c>
      <c r="G56" t="s">
        <v>102</v>
      </c>
      <c r="H56" s="6">
        <f>VLOOKUP(C56,'ESO zone constants'!$E$3:$K$1002,6,FALSE)</f>
        <v>1080</v>
      </c>
    </row>
    <row r="57" spans="1:8" x14ac:dyDescent="0.25">
      <c r="A57" s="3">
        <v>325</v>
      </c>
      <c r="B57" s="15" t="s">
        <v>104</v>
      </c>
      <c r="C57" s="2" t="s">
        <v>51</v>
      </c>
      <c r="D57" s="5">
        <v>0</v>
      </c>
      <c r="E57" s="5" t="str">
        <f>VLOOKUP(D57,'LibSets constants'!$A$2:$B$90,2,FALSE)</f>
        <v>Included in base game</v>
      </c>
      <c r="F57" s="13" t="s">
        <v>103</v>
      </c>
      <c r="G57" t="s">
        <v>102</v>
      </c>
      <c r="H57" s="6">
        <f>VLOOKUP(C57,'ESO zone constants'!$E$3:$K$1002,6,FALSE)</f>
        <v>283</v>
      </c>
    </row>
    <row r="58" spans="1:8" x14ac:dyDescent="0.25">
      <c r="A58" s="3">
        <v>309</v>
      </c>
      <c r="B58" s="15" t="s">
        <v>105</v>
      </c>
      <c r="C58" s="2" t="s">
        <v>63</v>
      </c>
      <c r="D58" s="5">
        <v>0</v>
      </c>
      <c r="E58" s="5" t="str">
        <f>VLOOKUP(D58,'LibSets constants'!$A$2:$B$90,2,FALSE)</f>
        <v>Included in base game</v>
      </c>
      <c r="F58" s="13" t="s">
        <v>103</v>
      </c>
      <c r="G58" t="s">
        <v>102</v>
      </c>
      <c r="H58" s="6">
        <f>VLOOKUP(C58,'ESO zone constants'!$E$3:$K$1002,6,FALSE)</f>
        <v>934</v>
      </c>
    </row>
    <row r="59" spans="1:8" x14ac:dyDescent="0.25">
      <c r="A59" s="3">
        <v>23</v>
      </c>
      <c r="B59" s="15" t="s">
        <v>129</v>
      </c>
      <c r="C59" s="2" t="s">
        <v>52</v>
      </c>
      <c r="D59" s="5">
        <v>1</v>
      </c>
      <c r="E59" s="5" t="str">
        <f>VLOOKUP(D59,'LibSets constants'!$A$2:$B$90,2,FALSE)</f>
        <v>Imperial City</v>
      </c>
      <c r="F59" s="13" t="s">
        <v>103</v>
      </c>
      <c r="G59" t="s">
        <v>102</v>
      </c>
      <c r="H59" s="6">
        <f>VLOOKUP(C59,'ESO zone constants'!$E$3:$K$1002,6,FALSE)</f>
        <v>678</v>
      </c>
    </row>
    <row r="60" spans="1:8" x14ac:dyDescent="0.25">
      <c r="A60" s="3">
        <v>369</v>
      </c>
      <c r="B60" s="15" t="s">
        <v>132</v>
      </c>
      <c r="C60" s="2" t="s">
        <v>41</v>
      </c>
      <c r="D60" s="5">
        <v>11</v>
      </c>
      <c r="E60" s="5" t="str">
        <f>VLOOKUP(D60,'LibSets constants'!$A$2:$B$90,2,FALSE)</f>
        <v>Wolfhunter</v>
      </c>
      <c r="F60" s="13" t="s">
        <v>103</v>
      </c>
      <c r="G60" t="s">
        <v>102</v>
      </c>
      <c r="H60" s="6">
        <f>VLOOKUP(C60,'ESO zone constants'!$E$3:$K$1002,6,FALSE)</f>
        <v>1055</v>
      </c>
    </row>
    <row r="61" spans="1:8" x14ac:dyDescent="0.25">
      <c r="A61" s="3">
        <v>268</v>
      </c>
      <c r="B61" s="15" t="s">
        <v>133</v>
      </c>
      <c r="C61" s="2" t="s">
        <v>73</v>
      </c>
      <c r="D61" s="5">
        <v>11</v>
      </c>
      <c r="E61" s="5" t="str">
        <f>VLOOKUP(D61,'LibSets constants'!$A$2:$B$90,2,FALSE)</f>
        <v>Wolfhunter</v>
      </c>
      <c r="F61" s="13" t="s">
        <v>103</v>
      </c>
      <c r="G61" t="s">
        <v>102</v>
      </c>
      <c r="H61" s="6">
        <f>VLOOKUP(C61,'ESO zone constants'!$E$3:$K$1002,6,FALSE)</f>
        <v>1052</v>
      </c>
    </row>
    <row r="62" spans="1:8" x14ac:dyDescent="0.25">
      <c r="A62" s="3">
        <v>419</v>
      </c>
      <c r="B62" s="15" t="s">
        <v>134</v>
      </c>
      <c r="C62" s="2" t="s">
        <v>53</v>
      </c>
      <c r="D62" s="5">
        <v>5</v>
      </c>
      <c r="E62" s="5" t="str">
        <f>VLOOKUP(D62,'LibSets constants'!$A$2:$B$90,2,FALSE)</f>
        <v>Shadows of the Hist</v>
      </c>
      <c r="F62" s="13" t="s">
        <v>103</v>
      </c>
      <c r="G62" t="s">
        <v>102</v>
      </c>
      <c r="H62" s="6">
        <f>VLOOKUP(C62,'ESO zone constants'!$E$3:$K$1002,6,FALSE)</f>
        <v>843</v>
      </c>
    </row>
    <row r="63" spans="1:8" x14ac:dyDescent="0.25">
      <c r="A63" s="3">
        <v>306</v>
      </c>
      <c r="B63" s="15" t="s">
        <v>130</v>
      </c>
      <c r="C63" s="2" t="s">
        <v>74</v>
      </c>
      <c r="D63" s="5">
        <v>9</v>
      </c>
      <c r="E63" s="5" t="str">
        <f>VLOOKUP(D63,'LibSets constants'!$A$2:$B$90,2,FALSE)</f>
        <v>Dragon Bones</v>
      </c>
      <c r="F63" s="13" t="s">
        <v>103</v>
      </c>
      <c r="G63" t="s">
        <v>102</v>
      </c>
      <c r="H63" s="6">
        <f>VLOOKUP(C63,'ESO zone constants'!$E$3:$K$1002,6,FALSE)</f>
        <v>1010</v>
      </c>
    </row>
    <row r="64" spans="1:8" x14ac:dyDescent="0.25">
      <c r="A64" s="3">
        <v>421</v>
      </c>
      <c r="B64" s="15" t="s">
        <v>124</v>
      </c>
      <c r="C64" s="2" t="s">
        <v>59</v>
      </c>
      <c r="D64" s="5">
        <v>0</v>
      </c>
      <c r="E64" s="5" t="str">
        <f>VLOOKUP(D64,'LibSets constants'!$A$2:$B$90,2,FALSE)</f>
        <v>Included in base game</v>
      </c>
      <c r="F64" s="13" t="s">
        <v>103</v>
      </c>
      <c r="G64" t="s">
        <v>102</v>
      </c>
      <c r="H64" s="6">
        <f>VLOOKUP(C64,'ESO zone constants'!$E$3:$K$1002,6,FALSE)</f>
        <v>31</v>
      </c>
    </row>
    <row r="65" spans="1:8" x14ac:dyDescent="0.25">
      <c r="A65" s="3">
        <v>318</v>
      </c>
      <c r="B65" s="15" t="s">
        <v>106</v>
      </c>
      <c r="C65" s="2" t="s">
        <v>66</v>
      </c>
      <c r="D65" s="5">
        <v>0</v>
      </c>
      <c r="E65" s="5" t="str">
        <f>VLOOKUP(D65,'LibSets constants'!$A$2:$B$90,2,FALSE)</f>
        <v>Included in base game</v>
      </c>
      <c r="F65" s="13" t="s">
        <v>103</v>
      </c>
      <c r="G65" t="s">
        <v>102</v>
      </c>
      <c r="H65" s="6">
        <f>VLOOKUP(C65,'ESO zone constants'!$E$3:$K$1002,6,FALSE)</f>
        <v>144</v>
      </c>
    </row>
    <row r="66" spans="1:8" x14ac:dyDescent="0.25">
      <c r="A66" s="3">
        <v>427</v>
      </c>
      <c r="B66" s="15" t="s">
        <v>107</v>
      </c>
      <c r="C66" s="2" t="s">
        <v>42</v>
      </c>
      <c r="D66" s="5">
        <v>0</v>
      </c>
      <c r="E66" s="5" t="str">
        <f>VLOOKUP(D66,'LibSets constants'!$A$2:$B$90,2,FALSE)</f>
        <v>Included in base game</v>
      </c>
      <c r="F66" s="13" t="s">
        <v>103</v>
      </c>
      <c r="G66" t="s">
        <v>102</v>
      </c>
      <c r="H66" s="6">
        <f>VLOOKUP(C66,'ESO zone constants'!$E$3:$K$1002,6,FALSE)</f>
        <v>936</v>
      </c>
    </row>
    <row r="67" spans="1:8" x14ac:dyDescent="0.25">
      <c r="A67" s="3">
        <v>299</v>
      </c>
      <c r="B67" s="15" t="s">
        <v>121</v>
      </c>
      <c r="C67" s="2" t="s">
        <v>65</v>
      </c>
      <c r="D67" s="5">
        <v>0</v>
      </c>
      <c r="E67" s="5" t="str">
        <f>VLOOKUP(D67,'LibSets constants'!$A$2:$B$90,2,FALSE)</f>
        <v>Included in base game</v>
      </c>
      <c r="F67" s="13" t="s">
        <v>103</v>
      </c>
      <c r="G67" t="s">
        <v>102</v>
      </c>
      <c r="H67" s="6">
        <f>VLOOKUP(C67,'ESO zone constants'!$E$3:$K$1002,6,FALSE)</f>
        <v>131</v>
      </c>
    </row>
    <row r="68" spans="1:8" x14ac:dyDescent="0.25">
      <c r="A68" s="3">
        <v>294</v>
      </c>
      <c r="B68" s="15" t="s">
        <v>108</v>
      </c>
      <c r="C68" s="2" t="s">
        <v>143</v>
      </c>
      <c r="D68" s="5">
        <v>0</v>
      </c>
      <c r="E68" s="5" t="str">
        <f>VLOOKUP(D68,'LibSets constants'!$A$2:$B$90,2,FALSE)</f>
        <v>Included in base game</v>
      </c>
      <c r="F68" s="13" t="s">
        <v>103</v>
      </c>
      <c r="G68" t="s">
        <v>102</v>
      </c>
      <c r="H68" s="6">
        <f>VLOOKUP(C68,'ESO zone constants'!$E$3:$K$1002,6,FALSE)</f>
        <v>380</v>
      </c>
    </row>
    <row r="69" spans="1:8" x14ac:dyDescent="0.25">
      <c r="A69" s="3">
        <v>313</v>
      </c>
      <c r="B69" s="15" t="s">
        <v>109</v>
      </c>
      <c r="C69" s="2" t="s">
        <v>144</v>
      </c>
      <c r="D69" s="5">
        <v>0</v>
      </c>
      <c r="E69" s="5" t="str">
        <f>VLOOKUP(D69,'LibSets constants'!$A$2:$B$90,2,FALSE)</f>
        <v>Included in base game</v>
      </c>
      <c r="F69" s="13" t="s">
        <v>103</v>
      </c>
      <c r="G69" t="s">
        <v>102</v>
      </c>
      <c r="H69" s="6">
        <f>VLOOKUP(C69,'ESO zone constants'!$E$3:$K$1002,6,FALSE)</f>
        <v>935</v>
      </c>
    </row>
    <row r="70" spans="1:8" x14ac:dyDescent="0.25">
      <c r="A70" s="3">
        <v>19</v>
      </c>
      <c r="B70" s="15" t="s">
        <v>125</v>
      </c>
      <c r="C70" s="2" t="s">
        <v>47</v>
      </c>
      <c r="D70" s="5">
        <v>0</v>
      </c>
      <c r="E70" s="5" t="str">
        <f>VLOOKUP(D70,'LibSets constants'!$A$2:$B$90,2,FALSE)</f>
        <v>Included in base game</v>
      </c>
      <c r="F70" s="13" t="s">
        <v>103</v>
      </c>
      <c r="G70" t="s">
        <v>102</v>
      </c>
      <c r="H70" s="6">
        <f>VLOOKUP(C70,'ESO zone constants'!$E$3:$K$1002,6,FALSE)</f>
        <v>11</v>
      </c>
    </row>
    <row r="71" spans="1:8" x14ac:dyDescent="0.25">
      <c r="A71" s="3">
        <v>267</v>
      </c>
      <c r="B71" s="15" t="s">
        <v>68</v>
      </c>
      <c r="C71" s="2" t="s">
        <v>68</v>
      </c>
      <c r="D71" s="5">
        <v>0</v>
      </c>
      <c r="E71" s="5" t="str">
        <f>VLOOKUP(D71,'LibSets constants'!$A$2:$B$90,2,FALSE)</f>
        <v>Included in base game</v>
      </c>
      <c r="F71" s="13" t="s">
        <v>103</v>
      </c>
      <c r="G71" t="s">
        <v>102</v>
      </c>
      <c r="H71" s="6">
        <f>VLOOKUP(C71,'ESO zone constants'!$E$3:$K$1002,6,FALSE)</f>
        <v>22</v>
      </c>
    </row>
    <row r="72" spans="1:8" x14ac:dyDescent="0.25">
      <c r="A72" s="3">
        <v>20</v>
      </c>
      <c r="B72" s="15" t="s">
        <v>114</v>
      </c>
      <c r="C72" s="2" t="s">
        <v>62</v>
      </c>
      <c r="D72" s="5">
        <v>0</v>
      </c>
      <c r="E72" s="5" t="str">
        <f>VLOOKUP(D72,'LibSets constants'!$A$2:$B$90,2,FALSE)</f>
        <v>Included in base game</v>
      </c>
      <c r="F72" s="13" t="s">
        <v>103</v>
      </c>
      <c r="G72" t="s">
        <v>102</v>
      </c>
      <c r="H72" s="6">
        <f>VLOOKUP(C72,'ESO zone constants'!$E$3:$K$1002,6,FALSE)</f>
        <v>146</v>
      </c>
    </row>
    <row r="73" spans="1:8" x14ac:dyDescent="0.25">
      <c r="A73" s="3">
        <v>304</v>
      </c>
      <c r="B73" s="15" t="s">
        <v>115</v>
      </c>
      <c r="C73" s="2" t="s">
        <v>58</v>
      </c>
      <c r="D73" s="5">
        <v>0</v>
      </c>
      <c r="E73" s="5" t="str">
        <f>VLOOKUP(D73,'LibSets constants'!$A$2:$B$90,2,FALSE)</f>
        <v>Included in base game</v>
      </c>
      <c r="F73" s="13" t="s">
        <v>103</v>
      </c>
      <c r="G73" t="s">
        <v>102</v>
      </c>
      <c r="H73" s="6">
        <f>VLOOKUP(C73,'ESO zone constants'!$E$3:$K$1002,6,FALSE)</f>
        <v>933</v>
      </c>
    </row>
    <row r="74" spans="1:8" x14ac:dyDescent="0.25">
      <c r="A74" s="3">
        <v>296</v>
      </c>
      <c r="B74" s="15" t="s">
        <v>136</v>
      </c>
      <c r="C74" s="2" t="s">
        <v>54</v>
      </c>
      <c r="D74" s="5">
        <v>1</v>
      </c>
      <c r="E74" s="5" t="str">
        <f>VLOOKUP(D74,'LibSets constants'!$A$2:$B$90,2,FALSE)</f>
        <v>Imperial City</v>
      </c>
      <c r="F74" s="13" t="s">
        <v>103</v>
      </c>
      <c r="G74" t="s">
        <v>102</v>
      </c>
      <c r="H74" s="6">
        <f>VLOOKUP(C74,'ESO zone constants'!$E$3:$K$1002,6,FALSE)</f>
        <v>688</v>
      </c>
    </row>
    <row r="75" spans="1:8" x14ac:dyDescent="0.25">
      <c r="A75" s="3" t="s">
        <v>2551</v>
      </c>
      <c r="B75" s="2" t="s">
        <v>2545</v>
      </c>
      <c r="C75" s="2" t="s">
        <v>493</v>
      </c>
      <c r="D75" s="5">
        <v>0</v>
      </c>
      <c r="E75" s="5" t="str">
        <f>VLOOKUP(D75,'LibSets constants'!$A$2:$B$90,2,FALSE)</f>
        <v>Included in base game</v>
      </c>
      <c r="F75" s="13" t="s">
        <v>102</v>
      </c>
      <c r="G75" t="s">
        <v>103</v>
      </c>
      <c r="H75" s="6">
        <f>VLOOKUP(C75,'ESO zone constants'!$E$3:$K$1002,6,FALSE)</f>
        <v>638</v>
      </c>
    </row>
    <row r="76" spans="1:8" x14ac:dyDescent="0.25">
      <c r="A76" s="3" t="s">
        <v>2551</v>
      </c>
      <c r="B76" s="2" t="s">
        <v>2546</v>
      </c>
      <c r="C76" s="2" t="s">
        <v>491</v>
      </c>
      <c r="D76" s="5">
        <v>0</v>
      </c>
      <c r="E76" s="5" t="str">
        <f>VLOOKUP(D76,'LibSets constants'!$A$2:$B$90,2,FALSE)</f>
        <v>Included in base game</v>
      </c>
      <c r="F76" s="13" t="s">
        <v>102</v>
      </c>
      <c r="G76" t="s">
        <v>103</v>
      </c>
      <c r="H76" s="6">
        <f>VLOOKUP(C76,'ESO zone constants'!$E$3:$K$1002,6,FALSE)</f>
        <v>636</v>
      </c>
    </row>
    <row r="77" spans="1:8" x14ac:dyDescent="0.25">
      <c r="A77" s="3" t="s">
        <v>2551</v>
      </c>
      <c r="B77" s="2" t="s">
        <v>494</v>
      </c>
      <c r="C77" s="2" t="s">
        <v>494</v>
      </c>
      <c r="D77" s="5">
        <v>0</v>
      </c>
      <c r="E77" s="5" t="str">
        <f>VLOOKUP(D77,'LibSets constants'!$A$2:$B$90,2,FALSE)</f>
        <v>Included in base game</v>
      </c>
      <c r="F77" s="13" t="s">
        <v>102</v>
      </c>
      <c r="G77" t="s">
        <v>103</v>
      </c>
      <c r="H77" s="6">
        <f>VLOOKUP(C77,'ESO zone constants'!$E$3:$K$1002,6,FALSE)</f>
        <v>639</v>
      </c>
    </row>
    <row r="78" spans="1:8" x14ac:dyDescent="0.25">
      <c r="A78" s="3" t="s">
        <v>2551</v>
      </c>
      <c r="B78" s="2" t="s">
        <v>744</v>
      </c>
      <c r="C78" s="2" t="s">
        <v>744</v>
      </c>
      <c r="D78" s="5">
        <v>8</v>
      </c>
      <c r="E78" s="5" t="str">
        <f>VLOOKUP(D78,'LibSets constants'!$A$2:$B$90,2,FALSE)</f>
        <v>Clockwork City</v>
      </c>
      <c r="F78" s="13" t="s">
        <v>102</v>
      </c>
      <c r="G78" t="s">
        <v>103</v>
      </c>
      <c r="H78" s="6">
        <f>VLOOKUP(C78,'ESO zone constants'!$E$3:$K$1002,6,FALSE)</f>
        <v>1000</v>
      </c>
    </row>
    <row r="79" spans="1:8" x14ac:dyDescent="0.25">
      <c r="A79" s="3" t="s">
        <v>2551</v>
      </c>
      <c r="B79" s="2" t="s">
        <v>832</v>
      </c>
      <c r="C79" s="2" t="s">
        <v>784</v>
      </c>
      <c r="D79" s="5">
        <v>10</v>
      </c>
      <c r="E79" s="5" t="str">
        <f>VLOOKUP(D79,'LibSets constants'!$A$2:$B$90,2,FALSE)</f>
        <v>Summerset</v>
      </c>
      <c r="F79" s="13" t="s">
        <v>102</v>
      </c>
      <c r="G79" t="s">
        <v>103</v>
      </c>
      <c r="H79" s="6">
        <f>VLOOKUP(C79,'ESO zone constants'!$E$3:$K$1002,6,FALSE)</f>
        <v>1051</v>
      </c>
    </row>
    <row r="80" spans="1:8" x14ac:dyDescent="0.25">
      <c r="A80" s="3" t="s">
        <v>2551</v>
      </c>
      <c r="B80" s="2" t="s">
        <v>2547</v>
      </c>
      <c r="C80" s="2" t="s">
        <v>724</v>
      </c>
      <c r="D80" s="5">
        <v>8</v>
      </c>
      <c r="E80" s="5" t="str">
        <f>VLOOKUP(D80,'LibSets constants'!$A$2:$B$90,2,FALSE)</f>
        <v>Clockwork City</v>
      </c>
      <c r="F80" s="13" t="s">
        <v>102</v>
      </c>
      <c r="G80" t="s">
        <v>103</v>
      </c>
      <c r="H80" s="6">
        <f>VLOOKUP(C80,'ESO zone constants'!$E$3:$K$1002,6,FALSE)</f>
        <v>975</v>
      </c>
    </row>
    <row r="81" spans="1:8" x14ac:dyDescent="0.25">
      <c r="A81" s="3" t="s">
        <v>2551</v>
      </c>
      <c r="B81" s="2" t="s">
        <v>1191</v>
      </c>
      <c r="C81" s="2" t="s">
        <v>526</v>
      </c>
      <c r="D81" s="5">
        <v>3</v>
      </c>
      <c r="E81" s="5" t="str">
        <f>VLOOKUP(D81,'LibSets constants'!$A$2:$B$90,2,FALSE)</f>
        <v>Thieves Guild</v>
      </c>
      <c r="F81" s="13" t="s">
        <v>102</v>
      </c>
      <c r="G81" t="s">
        <v>103</v>
      </c>
      <c r="H81" s="6">
        <f>VLOOKUP(C81,'ESO zone constants'!$E$3:$K$1002,6,FALSE)</f>
        <v>725</v>
      </c>
    </row>
    <row r="82" spans="1:8" x14ac:dyDescent="0.25">
      <c r="A82" s="3" t="s">
        <v>2551</v>
      </c>
      <c r="B82" s="2" t="s">
        <v>2561</v>
      </c>
      <c r="C82" s="2" t="s">
        <v>2548</v>
      </c>
      <c r="D82" s="5">
        <v>14</v>
      </c>
      <c r="E82" s="5" t="str">
        <f>VLOOKUP(D82,'LibSets constants'!$A$2:$B$90,2,FALSE)</f>
        <v>Elsweyr</v>
      </c>
      <c r="F82" s="13" t="s">
        <v>102</v>
      </c>
      <c r="G82" t="s">
        <v>103</v>
      </c>
      <c r="H82" s="6">
        <f>VLOOKUP(C82,'ESO zone constants'!$E$3:$K$1002,6,FALSE)</f>
        <v>0</v>
      </c>
    </row>
    <row r="83" spans="1:8" x14ac:dyDescent="0.25">
      <c r="A83" s="3" t="s">
        <v>2551</v>
      </c>
      <c r="B83" s="2" t="s">
        <v>2545</v>
      </c>
      <c r="C83" s="2" t="s">
        <v>493</v>
      </c>
      <c r="D83" s="5">
        <v>0</v>
      </c>
      <c r="E83" s="5" t="str">
        <f>VLOOKUP(D83,'LibSets constants'!$A$2:$B$90,2,FALSE)</f>
        <v>Included in base game</v>
      </c>
      <c r="F83" s="13" t="s">
        <v>103</v>
      </c>
      <c r="G83" t="s">
        <v>103</v>
      </c>
      <c r="H83" s="6">
        <f>VLOOKUP(C83,'ESO zone constants'!$E$3:$K$1002,6,FALSE)</f>
        <v>638</v>
      </c>
    </row>
    <row r="84" spans="1:8" x14ac:dyDescent="0.25">
      <c r="A84" s="3" t="s">
        <v>2551</v>
      </c>
      <c r="B84" s="2" t="s">
        <v>2546</v>
      </c>
      <c r="C84" s="2" t="s">
        <v>491</v>
      </c>
      <c r="D84" s="5">
        <v>0</v>
      </c>
      <c r="E84" s="5" t="str">
        <f>VLOOKUP(D84,'LibSets constants'!$A$2:$B$90,2,FALSE)</f>
        <v>Included in base game</v>
      </c>
      <c r="F84" s="13" t="s">
        <v>103</v>
      </c>
      <c r="G84" t="s">
        <v>103</v>
      </c>
      <c r="H84" s="6">
        <f>VLOOKUP(C84,'ESO zone constants'!$E$3:$K$1002,6,FALSE)</f>
        <v>636</v>
      </c>
    </row>
    <row r="85" spans="1:8" x14ac:dyDescent="0.25">
      <c r="A85" s="3" t="s">
        <v>2551</v>
      </c>
      <c r="B85" s="2" t="s">
        <v>494</v>
      </c>
      <c r="C85" s="2" t="s">
        <v>494</v>
      </c>
      <c r="D85" s="5">
        <v>0</v>
      </c>
      <c r="E85" s="5" t="str">
        <f>VLOOKUP(D85,'LibSets constants'!$A$2:$B$90,2,FALSE)</f>
        <v>Included in base game</v>
      </c>
      <c r="F85" s="13" t="s">
        <v>103</v>
      </c>
      <c r="G85" t="s">
        <v>103</v>
      </c>
      <c r="H85" s="6">
        <f>VLOOKUP(C85,'ESO zone constants'!$E$3:$K$1002,6,FALSE)</f>
        <v>639</v>
      </c>
    </row>
    <row r="86" spans="1:8" x14ac:dyDescent="0.25">
      <c r="A86" s="3" t="s">
        <v>2551</v>
      </c>
      <c r="B86" s="2" t="s">
        <v>744</v>
      </c>
      <c r="C86" s="2" t="s">
        <v>744</v>
      </c>
      <c r="D86" s="5">
        <v>8</v>
      </c>
      <c r="E86" s="5" t="str">
        <f>VLOOKUP(D86,'LibSets constants'!$A$2:$B$90,2,FALSE)</f>
        <v>Clockwork City</v>
      </c>
      <c r="F86" s="13" t="s">
        <v>103</v>
      </c>
      <c r="G86" t="s">
        <v>103</v>
      </c>
      <c r="H86" s="6">
        <f>VLOOKUP(C86,'ESO zone constants'!$E$3:$K$1002,6,FALSE)</f>
        <v>1000</v>
      </c>
    </row>
    <row r="87" spans="1:8" x14ac:dyDescent="0.25">
      <c r="A87" s="3" t="s">
        <v>2551</v>
      </c>
      <c r="B87" s="2" t="s">
        <v>832</v>
      </c>
      <c r="C87" s="2" t="s">
        <v>784</v>
      </c>
      <c r="D87" s="5">
        <v>10</v>
      </c>
      <c r="E87" s="5" t="str">
        <f>VLOOKUP(D87,'LibSets constants'!$A$2:$B$90,2,FALSE)</f>
        <v>Summerset</v>
      </c>
      <c r="F87" s="13" t="s">
        <v>103</v>
      </c>
      <c r="G87" t="s">
        <v>103</v>
      </c>
      <c r="H87" s="6">
        <f>VLOOKUP(C87,'ESO zone constants'!$E$3:$K$1002,6,FALSE)</f>
        <v>1051</v>
      </c>
    </row>
    <row r="88" spans="1:8" x14ac:dyDescent="0.25">
      <c r="A88" s="3" t="s">
        <v>2551</v>
      </c>
      <c r="B88" s="2" t="s">
        <v>2547</v>
      </c>
      <c r="C88" s="2" t="s">
        <v>724</v>
      </c>
      <c r="D88" s="5">
        <v>8</v>
      </c>
      <c r="E88" s="5" t="str">
        <f>VLOOKUP(D88,'LibSets constants'!$A$2:$B$90,2,FALSE)</f>
        <v>Clockwork City</v>
      </c>
      <c r="F88" s="13" t="s">
        <v>103</v>
      </c>
      <c r="G88" t="s">
        <v>103</v>
      </c>
      <c r="H88" s="6">
        <f>VLOOKUP(C88,'ESO zone constants'!$E$3:$K$1002,6,FALSE)</f>
        <v>975</v>
      </c>
    </row>
    <row r="89" spans="1:8" x14ac:dyDescent="0.25">
      <c r="A89" s="3" t="s">
        <v>2551</v>
      </c>
      <c r="B89" s="2" t="s">
        <v>1191</v>
      </c>
      <c r="C89" s="2" t="s">
        <v>526</v>
      </c>
      <c r="D89" s="5">
        <v>3</v>
      </c>
      <c r="E89" s="5" t="str">
        <f>VLOOKUP(D89,'LibSets constants'!$A$2:$B$90,2,FALSE)</f>
        <v>Thieves Guild</v>
      </c>
      <c r="F89" s="13" t="s">
        <v>103</v>
      </c>
      <c r="G89" t="s">
        <v>103</v>
      </c>
      <c r="H89" s="6">
        <f>VLOOKUP(C89,'ESO zone constants'!$E$3:$K$1002,6,FALSE)</f>
        <v>725</v>
      </c>
    </row>
    <row r="90" spans="1:8" x14ac:dyDescent="0.25">
      <c r="A90" s="3" t="s">
        <v>2551</v>
      </c>
      <c r="B90" s="2" t="s">
        <v>2561</v>
      </c>
      <c r="C90" s="2" t="s">
        <v>2548</v>
      </c>
      <c r="D90" s="5">
        <v>14</v>
      </c>
      <c r="E90" s="5" t="str">
        <f>VLOOKUP(D90,'LibSets constants'!$A$2:$B$90,2,FALSE)</f>
        <v>Elsweyr</v>
      </c>
      <c r="F90" s="13" t="s">
        <v>103</v>
      </c>
      <c r="G90" t="s">
        <v>103</v>
      </c>
      <c r="H90" s="6">
        <f>VLOOKUP(C90,'ESO zone constants'!$E$3:$K$1002,6,FALSE)</f>
        <v>0</v>
      </c>
    </row>
  </sheetData>
  <autoFilter ref="A2:H2"/>
  <sortState ref="A3:G74">
    <sortCondition ref="F3:F74"/>
    <sortCondition ref="C3:C74"/>
  </sortState>
  <mergeCells count="1"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718"/>
  <sheetViews>
    <sheetView workbookViewId="0">
      <pane xSplit="3" ySplit="2" topLeftCell="D547" activePane="bottomRight" state="frozen"/>
      <selection pane="topRight" activeCell="D1" sqref="D1"/>
      <selection pane="bottomLeft" activeCell="A2" sqref="A2"/>
      <selection pane="bottomRight" activeCell="D563" sqref="D563"/>
    </sheetView>
  </sheetViews>
  <sheetFormatPr baseColWidth="10" defaultRowHeight="15" x14ac:dyDescent="0.25"/>
  <cols>
    <col min="1" max="1" width="18.42578125" style="6" bestFit="1" customWidth="1"/>
    <col min="2" max="2" width="21.85546875" style="6" bestFit="1" customWidth="1"/>
    <col min="3" max="3" width="24.85546875" style="6" bestFit="1" customWidth="1"/>
    <col min="4" max="4" width="40.140625" style="2" bestFit="1" customWidth="1"/>
    <col min="5" max="5" width="30.28515625" style="2" bestFit="1" customWidth="1"/>
    <col min="6" max="6" width="15.42578125" bestFit="1" customWidth="1"/>
    <col min="7" max="7" width="18.140625" bestFit="1" customWidth="1"/>
    <col min="8" max="8" width="22.5703125" bestFit="1" customWidth="1"/>
    <col min="9" max="9" width="22.7109375" bestFit="1" customWidth="1"/>
    <col min="10" max="10" width="10" style="4" customWidth="1"/>
    <col min="11" max="11" width="11.42578125" style="4"/>
  </cols>
  <sheetData>
    <row r="1" spans="1:12" ht="23.25" x14ac:dyDescent="0.35">
      <c r="A1" s="30" t="s">
        <v>2552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x14ac:dyDescent="0.25">
      <c r="A2" s="8" t="s">
        <v>140</v>
      </c>
      <c r="B2" s="8" t="s">
        <v>149</v>
      </c>
      <c r="C2" s="8" t="s">
        <v>145</v>
      </c>
      <c r="D2" s="14" t="s">
        <v>146</v>
      </c>
      <c r="E2" s="14" t="s">
        <v>147</v>
      </c>
      <c r="F2" s="1" t="s">
        <v>148</v>
      </c>
      <c r="G2" s="1" t="s">
        <v>2541</v>
      </c>
      <c r="H2" s="1" t="s">
        <v>1386</v>
      </c>
      <c r="I2" s="1" t="s">
        <v>1387</v>
      </c>
      <c r="J2" s="8" t="s">
        <v>1388</v>
      </c>
      <c r="K2" s="11" t="s">
        <v>1389</v>
      </c>
    </row>
    <row r="3" spans="1:12" x14ac:dyDescent="0.25">
      <c r="A3" s="6">
        <v>595</v>
      </c>
      <c r="B3" s="6">
        <v>355</v>
      </c>
      <c r="C3" s="6">
        <v>208</v>
      </c>
      <c r="D3" s="2" t="s">
        <v>483</v>
      </c>
      <c r="E3" s="2" t="s">
        <v>483</v>
      </c>
      <c r="F3" t="str">
        <f t="array" ref="F3">IF(OR(EXACT(A3,VALUE('ESO Dungeon constants'!$H$3:$H$1000))),"X","")</f>
        <v/>
      </c>
      <c r="G3" t="str">
        <f t="shared" ref="G3:G12" si="0">IF(EXACT(A3,C3),"X","")</f>
        <v/>
      </c>
      <c r="H3" t="str">
        <f>IF(A3&lt;&gt;C3,VLOOKUP(C3,$A$3:$E$903,4,FALSE),"")</f>
        <v>Die Erdschmiede</v>
      </c>
      <c r="I3" t="str">
        <f>IF(A3&lt;&gt;C3,VLOOKUP(C3,$A$3:$E$903,5,FALSE),"")</f>
        <v>The Earth Forge</v>
      </c>
      <c r="J3" s="4">
        <f>A3</f>
        <v>595</v>
      </c>
      <c r="K3" s="4">
        <f>C3</f>
        <v>208</v>
      </c>
    </row>
    <row r="4" spans="1:12" x14ac:dyDescent="0.25">
      <c r="A4" s="6">
        <v>417</v>
      </c>
      <c r="B4" s="6">
        <v>212</v>
      </c>
      <c r="C4" s="6">
        <v>347</v>
      </c>
      <c r="D4" s="2" t="s">
        <v>346</v>
      </c>
      <c r="E4" s="2" t="s">
        <v>346</v>
      </c>
      <c r="F4" t="str">
        <f t="array" ref="F4">IF(OR(EXACT(A4,VALUE('ESO Dungeon constants'!$H$3:$H$1000))),"X","")</f>
        <v/>
      </c>
      <c r="G4" t="str">
        <f t="shared" si="0"/>
        <v/>
      </c>
      <c r="H4" t="str">
        <f>IF(A4&lt;&gt;C4,VLOOKUP(C4,$A$3:$E$903,4,FALSE),"")</f>
        <v>Kalthafen</v>
      </c>
      <c r="I4" t="str">
        <f>IF(A4&lt;&gt;C4,VLOOKUP(C4,$A$3:$E$903,5,FALSE),"")</f>
        <v>Coldharbour</v>
      </c>
      <c r="J4" s="4">
        <f t="shared" ref="J4:J67" si="1">A4</f>
        <v>417</v>
      </c>
      <c r="K4" s="4">
        <f t="shared" ref="K4:K67" si="2">C4</f>
        <v>347</v>
      </c>
    </row>
    <row r="5" spans="1:12" x14ac:dyDescent="0.25">
      <c r="A5" s="6">
        <v>269</v>
      </c>
      <c r="B5" s="6">
        <v>101</v>
      </c>
      <c r="C5" s="6">
        <v>58</v>
      </c>
      <c r="D5" s="2" t="s">
        <v>933</v>
      </c>
      <c r="E5" s="2" t="s">
        <v>237</v>
      </c>
      <c r="F5" t="str">
        <f t="array" ref="F5">IF(OR(EXACT(A5,VALUE('ESO Dungeon constants'!$H$3:$H$1000))),"X","")</f>
        <v/>
      </c>
      <c r="G5" t="str">
        <f t="shared" si="0"/>
        <v/>
      </c>
      <c r="H5" t="str">
        <f>IF(A5&lt;&gt;C5,VLOOKUP(C5,$A$3:$E$903,4,FALSE),"")</f>
        <v>Malabal Tor</v>
      </c>
      <c r="I5" t="str">
        <f>IF(A5&lt;&gt;C5,VLOOKUP(C5,$A$3:$E$903,5,FALSE),"")</f>
        <v>Malabal Tor</v>
      </c>
      <c r="J5" s="4">
        <f t="shared" si="1"/>
        <v>269</v>
      </c>
      <c r="K5" s="4">
        <f t="shared" si="2"/>
        <v>58</v>
      </c>
    </row>
    <row r="6" spans="1:12" x14ac:dyDescent="0.25">
      <c r="A6" s="6">
        <v>555</v>
      </c>
      <c r="B6" s="6">
        <v>319</v>
      </c>
      <c r="C6" s="6">
        <v>108</v>
      </c>
      <c r="D6" s="2" t="s">
        <v>1119</v>
      </c>
      <c r="E6" s="2" t="s">
        <v>451</v>
      </c>
      <c r="F6" t="str">
        <f t="array" ref="F6">IF(OR(EXACT(A6,VALUE('ESO Dungeon constants'!$H$3:$H$1000))),"X","")</f>
        <v/>
      </c>
      <c r="G6" t="str">
        <f t="shared" si="0"/>
        <v/>
      </c>
      <c r="H6" t="str">
        <f>IF(A6&lt;&gt;C6,VLOOKUP(C6,$A$3:$E$903,4,FALSE),"")</f>
        <v>Grünschatten</v>
      </c>
      <c r="I6" t="str">
        <f>IF(A6&lt;&gt;C6,VLOOKUP(C6,$A$3:$E$903,5,FALSE),"")</f>
        <v>Greenshade</v>
      </c>
      <c r="J6" s="4">
        <f t="shared" si="1"/>
        <v>555</v>
      </c>
      <c r="K6" s="4">
        <f t="shared" si="2"/>
        <v>108</v>
      </c>
    </row>
    <row r="7" spans="1:12" x14ac:dyDescent="0.25">
      <c r="A7" s="6">
        <v>638</v>
      </c>
      <c r="B7" s="6">
        <v>366</v>
      </c>
      <c r="C7" s="6">
        <v>888</v>
      </c>
      <c r="D7" s="2" t="s">
        <v>1158</v>
      </c>
      <c r="E7" s="2" t="s">
        <v>493</v>
      </c>
      <c r="F7" t="str">
        <f t="array" ref="F7">IF(OR(EXACT(A7,VALUE('ESO Dungeon constants'!$H$3:$H$1000))),"X","")</f>
        <v>X</v>
      </c>
      <c r="G7" t="str">
        <f t="shared" si="0"/>
        <v/>
      </c>
      <c r="H7" t="str">
        <f>IF(A7&lt;&gt;C7,VLOOKUP(C7,$A$3:$E$903,4,FALSE),"")</f>
        <v>Kargstein</v>
      </c>
      <c r="I7" t="str">
        <f>IF(A7&lt;&gt;C7,VLOOKUP(C7,$A$3:$E$903,5,FALSE),"")</f>
        <v>Craglorn</v>
      </c>
      <c r="J7" s="4">
        <f t="shared" si="1"/>
        <v>638</v>
      </c>
      <c r="K7" s="4">
        <f t="shared" si="2"/>
        <v>888</v>
      </c>
    </row>
    <row r="8" spans="1:12" x14ac:dyDescent="0.25">
      <c r="A8" s="6">
        <v>545</v>
      </c>
      <c r="B8" s="6">
        <v>310</v>
      </c>
      <c r="C8" s="6">
        <v>19</v>
      </c>
      <c r="D8" s="2" t="s">
        <v>1112</v>
      </c>
      <c r="E8" s="2" t="s">
        <v>442</v>
      </c>
      <c r="F8" t="str">
        <f t="array" ref="F8">IF(OR(EXACT(A8,VALUE('ESO Dungeon constants'!$H$3:$H$1000))),"X","")</f>
        <v/>
      </c>
      <c r="G8" t="str">
        <f t="shared" si="0"/>
        <v/>
      </c>
      <c r="H8" t="str">
        <f>IF(A8&lt;&gt;C8,VLOOKUP(C8,$A$3:$E$903,4,FALSE),"")</f>
        <v>Sturmhafen</v>
      </c>
      <c r="I8" t="str">
        <f>IF(A8&lt;&gt;C8,VLOOKUP(C8,$A$3:$E$903,5,FALSE),"")</f>
        <v>Stormhaven</v>
      </c>
      <c r="J8" s="4">
        <f t="shared" si="1"/>
        <v>545</v>
      </c>
      <c r="K8" s="4">
        <f t="shared" si="2"/>
        <v>19</v>
      </c>
    </row>
    <row r="9" spans="1:12" x14ac:dyDescent="0.25">
      <c r="A9" s="6">
        <v>509</v>
      </c>
      <c r="B9" s="6">
        <v>286</v>
      </c>
      <c r="C9" s="6">
        <v>849</v>
      </c>
      <c r="D9" s="2" t="s">
        <v>419</v>
      </c>
      <c r="E9" s="2" t="s">
        <v>419</v>
      </c>
      <c r="F9" t="str">
        <f t="array" ref="F9">IF(OR(EXACT(A9,VALUE('ESO Dungeon constants'!$H$3:$H$1000))),"X","")</f>
        <v/>
      </c>
      <c r="G9" t="str">
        <f t="shared" si="0"/>
        <v/>
      </c>
      <c r="H9" t="str">
        <f>IF(A9&lt;&gt;C9,VLOOKUP(C9,$A$3:$E$903,4,FALSE),"")</f>
        <v>Vvardenfell</v>
      </c>
      <c r="I9" t="str">
        <f>IF(A9&lt;&gt;C9,VLOOKUP(C9,$A$3:$E$903,5,FALSE),"")</f>
        <v>Vvardenfell</v>
      </c>
      <c r="J9" s="4">
        <f t="shared" si="1"/>
        <v>509</v>
      </c>
      <c r="K9" s="4">
        <f t="shared" si="2"/>
        <v>849</v>
      </c>
    </row>
    <row r="10" spans="1:12" x14ac:dyDescent="0.25">
      <c r="A10" s="6">
        <v>997</v>
      </c>
      <c r="B10" s="6">
        <v>634</v>
      </c>
      <c r="C10" s="6">
        <v>849</v>
      </c>
      <c r="D10" s="2" t="s">
        <v>1365</v>
      </c>
      <c r="E10" s="2" t="s">
        <v>741</v>
      </c>
      <c r="F10" t="str">
        <f t="array" ref="F10">IF(OR(EXACT(A10,VALUE('ESO Dungeon constants'!$H$3:$H$1000))),"X","")</f>
        <v/>
      </c>
      <c r="G10" t="str">
        <f t="shared" si="0"/>
        <v/>
      </c>
      <c r="H10" t="str">
        <f>IF(A10&lt;&gt;C10,VLOOKUP(C10,$A$3:$E$903,4,FALSE),"")</f>
        <v>Vvardenfell</v>
      </c>
      <c r="I10" t="str">
        <f>IF(A10&lt;&gt;C10,VLOOKUP(C10,$A$3:$E$903,5,FALSE),"")</f>
        <v>Vvardenfell</v>
      </c>
      <c r="J10" s="4">
        <f t="shared" si="1"/>
        <v>997</v>
      </c>
      <c r="K10" s="4">
        <f t="shared" si="2"/>
        <v>849</v>
      </c>
    </row>
    <row r="11" spans="1:12" x14ac:dyDescent="0.25">
      <c r="A11" s="6">
        <v>819</v>
      </c>
      <c r="B11" s="6">
        <v>474</v>
      </c>
      <c r="C11" s="6">
        <v>816</v>
      </c>
      <c r="D11" s="2" t="s">
        <v>1226</v>
      </c>
      <c r="E11" s="2" t="s">
        <v>594</v>
      </c>
      <c r="F11" t="str">
        <f t="array" ref="F11">IF(OR(EXACT(A11,VALUE('ESO Dungeon constants'!$H$3:$H$1000))),"X","")</f>
        <v/>
      </c>
      <c r="G11" t="str">
        <f t="shared" si="0"/>
        <v/>
      </c>
      <c r="H11" t="str">
        <f>IF(A11&lt;&gt;C11,VLOOKUP(C11,$A$3:$E$903,4,FALSE),"")</f>
        <v>Hews Fluch</v>
      </c>
      <c r="I11" t="str">
        <f>IF(A11&lt;&gt;C11,VLOOKUP(C11,$A$3:$E$903,5,FALSE),"")</f>
        <v>Hew's Bane</v>
      </c>
      <c r="J11" s="4">
        <f t="shared" si="1"/>
        <v>819</v>
      </c>
      <c r="K11" s="4">
        <f t="shared" si="2"/>
        <v>816</v>
      </c>
    </row>
    <row r="12" spans="1:12" x14ac:dyDescent="0.25">
      <c r="A12" s="6">
        <v>329</v>
      </c>
      <c r="B12" s="6">
        <v>141</v>
      </c>
      <c r="C12" s="6">
        <v>104</v>
      </c>
      <c r="D12" s="2" t="s">
        <v>276</v>
      </c>
      <c r="E12" s="2" t="s">
        <v>276</v>
      </c>
      <c r="F12" t="str">
        <f t="array" ref="F12">IF(OR(EXACT(A12,VALUE('ESO Dungeon constants'!$H$3:$H$1000))),"X","")</f>
        <v/>
      </c>
      <c r="G12" t="str">
        <f t="shared" si="0"/>
        <v/>
      </c>
      <c r="H12" t="str">
        <f>IF(A12&lt;&gt;C12,VLOOKUP(C12,$A$3:$E$903,4,FALSE),"")</f>
        <v>Die Alik'r-Wüste</v>
      </c>
      <c r="I12" t="str">
        <f>IF(A12&lt;&gt;C12,VLOOKUP(C12,$A$3:$E$903,5,FALSE),"")</f>
        <v>Alik'r Desert</v>
      </c>
      <c r="J12" s="4">
        <f t="shared" si="1"/>
        <v>329</v>
      </c>
      <c r="K12" s="4">
        <f t="shared" si="2"/>
        <v>104</v>
      </c>
    </row>
    <row r="13" spans="1:12" x14ac:dyDescent="0.25">
      <c r="A13" s="6">
        <v>104</v>
      </c>
      <c r="B13" s="6">
        <v>17</v>
      </c>
      <c r="C13" s="6">
        <v>104</v>
      </c>
      <c r="D13" s="2" t="s">
        <v>861</v>
      </c>
      <c r="E13" s="2" t="s">
        <v>160</v>
      </c>
      <c r="F13" t="str">
        <f t="array" ref="F13">IF(OR(EXACT(A13,VALUE('ESO Dungeon constants'!$H$3:$H$1000))),"X","")</f>
        <v/>
      </c>
      <c r="G13" t="str">
        <f>IF(EXACT(A13,C13),"X","")</f>
        <v>X</v>
      </c>
      <c r="H13" t="str">
        <f>IF(A13&lt;&gt;C13,VLOOKUP(C13,$A$3:$E$903,4,FALSE),"")</f>
        <v/>
      </c>
      <c r="I13" t="str">
        <f>IF(A13&lt;&gt;C13,VLOOKUP(C13,$A$3:$E$903,5,FALSE),"")</f>
        <v/>
      </c>
      <c r="J13" s="4">
        <f t="shared" si="1"/>
        <v>104</v>
      </c>
      <c r="K13" s="4">
        <f t="shared" si="2"/>
        <v>104</v>
      </c>
    </row>
    <row r="14" spans="1:12" x14ac:dyDescent="0.25">
      <c r="A14" s="6">
        <v>1060</v>
      </c>
      <c r="B14" s="6">
        <v>686</v>
      </c>
      <c r="C14" s="6">
        <v>1011</v>
      </c>
      <c r="D14" s="2" t="s">
        <v>835</v>
      </c>
      <c r="E14" s="2" t="s">
        <v>787</v>
      </c>
      <c r="F14" t="str">
        <f t="array" ref="F14">IF(OR(EXACT(A14,VALUE('ESO Dungeon constants'!$H$3:$H$1000))),"X","")</f>
        <v/>
      </c>
      <c r="G14" t="str">
        <f t="shared" ref="G14:G77" si="3">IF(EXACT(A14,C14),"X","")</f>
        <v/>
      </c>
      <c r="H14" t="str">
        <f>IF(A14&lt;&gt;C14,VLOOKUP(C14,$A$3:$E$903,4,FALSE),"")</f>
        <v>Sommersend</v>
      </c>
      <c r="I14" t="str">
        <f>IF(A14&lt;&gt;C14,VLOOKUP(C14,$A$3:$E$903,5,FALSE),"")</f>
        <v>Summerset</v>
      </c>
      <c r="J14" s="4">
        <f t="shared" si="1"/>
        <v>1060</v>
      </c>
      <c r="K14" s="4">
        <f t="shared" si="2"/>
        <v>1011</v>
      </c>
    </row>
    <row r="15" spans="1:12" x14ac:dyDescent="0.25">
      <c r="A15" s="6">
        <v>1028</v>
      </c>
      <c r="B15" s="6">
        <v>662</v>
      </c>
      <c r="C15" s="6">
        <v>1011</v>
      </c>
      <c r="D15" s="2" t="s">
        <v>813</v>
      </c>
      <c r="E15" s="2" t="s">
        <v>766</v>
      </c>
      <c r="F15" t="str">
        <f t="array" ref="F15">IF(OR(EXACT(A15,VALUE('ESO Dungeon constants'!$H$3:$H$1000))),"X","")</f>
        <v/>
      </c>
      <c r="G15" t="str">
        <f t="shared" si="3"/>
        <v/>
      </c>
      <c r="H15" t="str">
        <f>IF(A15&lt;&gt;C15,VLOOKUP(C15,$A$3:$E$903,4,FALSE),"")</f>
        <v>Sommersend</v>
      </c>
      <c r="I15" t="str">
        <f>IF(A15&lt;&gt;C15,VLOOKUP(C15,$A$3:$E$903,5,FALSE),"")</f>
        <v>Summerset</v>
      </c>
      <c r="J15" s="4">
        <f t="shared" si="1"/>
        <v>1028</v>
      </c>
      <c r="K15" s="4">
        <f t="shared" si="2"/>
        <v>1011</v>
      </c>
    </row>
    <row r="16" spans="1:12" x14ac:dyDescent="0.25">
      <c r="A16" s="6">
        <v>1048</v>
      </c>
      <c r="B16" s="6">
        <v>681</v>
      </c>
      <c r="C16" s="6">
        <v>1011</v>
      </c>
      <c r="D16" s="2" t="s">
        <v>831</v>
      </c>
      <c r="E16" s="2" t="s">
        <v>783</v>
      </c>
      <c r="F16" t="str">
        <f t="array" ref="F16">IF(OR(EXACT(A16,VALUE('ESO Dungeon constants'!$H$3:$H$1000))),"X","")</f>
        <v/>
      </c>
      <c r="G16" t="str">
        <f t="shared" si="3"/>
        <v/>
      </c>
      <c r="H16" t="str">
        <f>IF(A16&lt;&gt;C16,VLOOKUP(C16,$A$3:$E$903,4,FALSE),"")</f>
        <v>Sommersend</v>
      </c>
      <c r="I16" t="str">
        <f>IF(A16&lt;&gt;C16,VLOOKUP(C16,$A$3:$E$903,5,FALSE),"")</f>
        <v>Summerset</v>
      </c>
      <c r="J16" s="4">
        <f t="shared" si="1"/>
        <v>1048</v>
      </c>
      <c r="K16" s="4">
        <f t="shared" si="2"/>
        <v>1011</v>
      </c>
    </row>
    <row r="17" spans="1:11" x14ac:dyDescent="0.25">
      <c r="A17" s="6">
        <v>995</v>
      </c>
      <c r="B17" s="6">
        <v>632</v>
      </c>
      <c r="C17" s="6">
        <v>849</v>
      </c>
      <c r="D17" s="2" t="s">
        <v>1364</v>
      </c>
      <c r="E17" s="2" t="s">
        <v>739</v>
      </c>
      <c r="F17" t="str">
        <f t="array" ref="F17">IF(OR(EXACT(A17,VALUE('ESO Dungeon constants'!$H$3:$H$1000))),"X","")</f>
        <v/>
      </c>
      <c r="G17" t="str">
        <f t="shared" si="3"/>
        <v/>
      </c>
      <c r="H17" t="str">
        <f>IF(A17&lt;&gt;C17,VLOOKUP(C17,$A$3:$E$903,4,FALSE),"")</f>
        <v>Vvardenfell</v>
      </c>
      <c r="I17" t="str">
        <f>IF(A17&lt;&gt;C17,VLOOKUP(C17,$A$3:$E$903,5,FALSE),"")</f>
        <v>Vvardenfell</v>
      </c>
      <c r="J17" s="4">
        <f t="shared" si="1"/>
        <v>995</v>
      </c>
      <c r="K17" s="4">
        <f t="shared" si="2"/>
        <v>849</v>
      </c>
    </row>
    <row r="18" spans="1:11" x14ac:dyDescent="0.25">
      <c r="A18" s="6">
        <v>811</v>
      </c>
      <c r="B18" s="6">
        <v>468</v>
      </c>
      <c r="C18" s="6">
        <v>535</v>
      </c>
      <c r="D18" s="2" t="s">
        <v>1108</v>
      </c>
      <c r="E18" s="2" t="s">
        <v>588</v>
      </c>
      <c r="F18" t="str">
        <f t="array" ref="F18">IF(OR(EXACT(A18,VALUE('ESO Dungeon constants'!$H$3:$H$1000))),"X","")</f>
        <v/>
      </c>
      <c r="G18" t="str">
        <f t="shared" si="3"/>
        <v/>
      </c>
      <c r="H18" t="str">
        <f>IF(A18&lt;&gt;C18,VLOOKUP(C18,$A$3:$E$903,4,FALSE),"")</f>
        <v>Betnikh</v>
      </c>
      <c r="I18" t="str">
        <f>IF(A18&lt;&gt;C18,VLOOKUP(C18,$A$3:$E$903,5,FALSE),"")</f>
        <v>Betnikh</v>
      </c>
      <c r="J18" s="4">
        <f t="shared" si="1"/>
        <v>811</v>
      </c>
      <c r="K18" s="4">
        <f t="shared" si="2"/>
        <v>535</v>
      </c>
    </row>
    <row r="19" spans="1:11" x14ac:dyDescent="0.25">
      <c r="A19" s="6">
        <v>959</v>
      </c>
      <c r="B19" s="6">
        <v>599</v>
      </c>
      <c r="C19" s="6">
        <v>849</v>
      </c>
      <c r="D19" s="2" t="s">
        <v>1335</v>
      </c>
      <c r="E19" s="2" t="s">
        <v>710</v>
      </c>
      <c r="F19" t="str">
        <f t="array" ref="F19">IF(OR(EXACT(A19,VALUE('ESO Dungeon constants'!$H$3:$H$1000))),"X","")</f>
        <v/>
      </c>
      <c r="G19" t="str">
        <f t="shared" si="3"/>
        <v/>
      </c>
      <c r="H19" t="str">
        <f>IF(A19&lt;&gt;C19,VLOOKUP(C19,$A$3:$E$903,4,FALSE),"")</f>
        <v>Vvardenfell</v>
      </c>
      <c r="I19" t="str">
        <f>IF(A19&lt;&gt;C19,VLOOKUP(C19,$A$3:$E$903,5,FALSE),"")</f>
        <v>Vvardenfell</v>
      </c>
      <c r="J19" s="4">
        <f t="shared" si="1"/>
        <v>959</v>
      </c>
      <c r="K19" s="4">
        <f t="shared" si="2"/>
        <v>849</v>
      </c>
    </row>
    <row r="20" spans="1:11" x14ac:dyDescent="0.25">
      <c r="A20" s="6">
        <v>426</v>
      </c>
      <c r="B20" s="6">
        <v>220</v>
      </c>
      <c r="C20" s="6">
        <v>3</v>
      </c>
      <c r="D20" s="2" t="s">
        <v>1036</v>
      </c>
      <c r="E20" s="2" t="s">
        <v>354</v>
      </c>
      <c r="F20" t="str">
        <f t="array" ref="F20">IF(OR(EXACT(A20,VALUE('ESO Dungeon constants'!$H$3:$H$1000))),"X","")</f>
        <v/>
      </c>
      <c r="G20" t="str">
        <f t="shared" si="3"/>
        <v/>
      </c>
      <c r="H20" t="str">
        <f>IF(A20&lt;&gt;C20,VLOOKUP(C20,$A$3:$E$903,4,FALSE),"")</f>
        <v>Glenumbra</v>
      </c>
      <c r="I20" t="str">
        <f>IF(A20&lt;&gt;C20,VLOOKUP(C20,$A$3:$E$903,5,FALSE),"")</f>
        <v>Glenumbra</v>
      </c>
      <c r="J20" s="4">
        <f t="shared" si="1"/>
        <v>426</v>
      </c>
      <c r="K20" s="4">
        <f t="shared" si="2"/>
        <v>3</v>
      </c>
    </row>
    <row r="21" spans="1:11" x14ac:dyDescent="0.25">
      <c r="A21" s="6">
        <v>831</v>
      </c>
      <c r="B21" s="6">
        <v>484</v>
      </c>
      <c r="C21" s="6">
        <v>823</v>
      </c>
      <c r="D21" s="2" t="s">
        <v>1235</v>
      </c>
      <c r="E21" s="2" t="s">
        <v>604</v>
      </c>
      <c r="F21" t="str">
        <f t="array" ref="F21">IF(OR(EXACT(A21,VALUE('ESO Dungeon constants'!$H$3:$H$1000))),"X","")</f>
        <v/>
      </c>
      <c r="G21" t="str">
        <f t="shared" si="3"/>
        <v/>
      </c>
      <c r="H21" t="str">
        <f>IF(A21&lt;&gt;C21,VLOOKUP(C21,$A$3:$E$903,4,FALSE),"")</f>
        <v>Die Goldküste</v>
      </c>
      <c r="I21" t="str">
        <f>IF(A21&lt;&gt;C21,VLOOKUP(C21,$A$3:$E$903,5,FALSE),"")</f>
        <v>Gold Coast</v>
      </c>
      <c r="J21" s="4">
        <f t="shared" si="1"/>
        <v>831</v>
      </c>
      <c r="K21" s="4">
        <f t="shared" si="2"/>
        <v>823</v>
      </c>
    </row>
    <row r="22" spans="1:11" x14ac:dyDescent="0.25">
      <c r="A22" s="6">
        <v>837</v>
      </c>
      <c r="B22" s="6">
        <v>489</v>
      </c>
      <c r="C22" s="6">
        <v>823</v>
      </c>
      <c r="D22" s="2" t="s">
        <v>1240</v>
      </c>
      <c r="E22" s="2" t="s">
        <v>609</v>
      </c>
      <c r="F22" t="str">
        <f t="array" ref="F22">IF(OR(EXACT(A22,VALUE('ESO Dungeon constants'!$H$3:$H$1000))),"X","")</f>
        <v/>
      </c>
      <c r="G22" t="str">
        <f t="shared" si="3"/>
        <v/>
      </c>
      <c r="H22" t="str">
        <f>IF(A22&lt;&gt;C22,VLOOKUP(C22,$A$3:$E$903,4,FALSE),"")</f>
        <v>Die Goldküste</v>
      </c>
      <c r="I22" t="str">
        <f>IF(A22&lt;&gt;C22,VLOOKUP(C22,$A$3:$E$903,5,FALSE),"")</f>
        <v>Gold Coast</v>
      </c>
      <c r="J22" s="4">
        <f t="shared" si="1"/>
        <v>837</v>
      </c>
      <c r="K22" s="4">
        <f t="shared" si="2"/>
        <v>823</v>
      </c>
    </row>
    <row r="23" spans="1:11" x14ac:dyDescent="0.25">
      <c r="A23" s="6">
        <v>430</v>
      </c>
      <c r="B23" s="6">
        <v>222</v>
      </c>
      <c r="C23" s="6">
        <v>19</v>
      </c>
      <c r="D23" s="2" t="s">
        <v>1038</v>
      </c>
      <c r="E23" s="2" t="s">
        <v>356</v>
      </c>
      <c r="F23" t="str">
        <f t="array" ref="F23">IF(OR(EXACT(A23,VALUE('ESO Dungeon constants'!$H$3:$H$1000))),"X","")</f>
        <v/>
      </c>
      <c r="G23" t="str">
        <f t="shared" si="3"/>
        <v/>
      </c>
      <c r="H23" t="str">
        <f>IF(A23&lt;&gt;C23,VLOOKUP(C23,$A$3:$E$903,4,FALSE),"")</f>
        <v>Sturmhafen</v>
      </c>
      <c r="I23" t="str">
        <f>IF(A23&lt;&gt;C23,VLOOKUP(C23,$A$3:$E$903,5,FALSE),"")</f>
        <v>Stormhaven</v>
      </c>
      <c r="J23" s="4">
        <f t="shared" si="1"/>
        <v>430</v>
      </c>
      <c r="K23" s="4">
        <f t="shared" si="2"/>
        <v>19</v>
      </c>
    </row>
    <row r="24" spans="1:11" x14ac:dyDescent="0.25">
      <c r="A24" s="6">
        <v>511</v>
      </c>
      <c r="B24" s="6">
        <v>288</v>
      </c>
      <c r="C24" s="6">
        <v>511</v>
      </c>
      <c r="D24" s="2" t="s">
        <v>1099</v>
      </c>
      <c r="E24" s="2" t="s">
        <v>421</v>
      </c>
      <c r="F24" t="str">
        <f t="array" ref="F24">IF(OR(EXACT(A24,VALUE('ESO Dungeon constants'!$H$3:$H$1000))),"X","")</f>
        <v/>
      </c>
      <c r="G24" t="str">
        <f t="shared" si="3"/>
        <v>X</v>
      </c>
      <c r="H24" t="str">
        <f>IF(A24&lt;&gt;C24,VLOOKUP(C24,$A$3:$E$903,4,FALSE),"")</f>
        <v/>
      </c>
      <c r="I24" t="str">
        <f>IF(A24&lt;&gt;C24,VLOOKUP(C24,$A$3:$E$903,5,FALSE),"")</f>
        <v/>
      </c>
      <c r="J24" s="4">
        <f t="shared" si="1"/>
        <v>511</v>
      </c>
      <c r="K24" s="4">
        <f t="shared" si="2"/>
        <v>511</v>
      </c>
    </row>
    <row r="25" spans="1:11" x14ac:dyDescent="0.25">
      <c r="A25" s="6">
        <v>1017</v>
      </c>
      <c r="B25" s="6">
        <v>651</v>
      </c>
      <c r="C25" s="6">
        <v>1011</v>
      </c>
      <c r="D25" s="2" t="s">
        <v>1380</v>
      </c>
      <c r="E25" s="2" t="s">
        <v>755</v>
      </c>
      <c r="F25" t="str">
        <f t="array" ref="F25">IF(OR(EXACT(A25,VALUE('ESO Dungeon constants'!$H$3:$H$1000))),"X","")</f>
        <v/>
      </c>
      <c r="G25" t="str">
        <f t="shared" si="3"/>
        <v/>
      </c>
      <c r="H25" t="str">
        <f>IF(A25&lt;&gt;C25,VLOOKUP(C25,$A$3:$E$903,4,FALSE),"")</f>
        <v>Sommersend</v>
      </c>
      <c r="I25" t="str">
        <f>IF(A25&lt;&gt;C25,VLOOKUP(C25,$A$3:$E$903,5,FALSE),"")</f>
        <v>Summerset</v>
      </c>
      <c r="J25" s="4">
        <f t="shared" si="1"/>
        <v>1017</v>
      </c>
      <c r="K25" s="4">
        <f t="shared" si="2"/>
        <v>1011</v>
      </c>
    </row>
    <row r="26" spans="1:11" x14ac:dyDescent="0.25">
      <c r="A26" s="6">
        <v>258</v>
      </c>
      <c r="B26" s="6">
        <v>90</v>
      </c>
      <c r="C26" s="6">
        <v>103</v>
      </c>
      <c r="D26" s="2" t="s">
        <v>924</v>
      </c>
      <c r="E26" s="2" t="s">
        <v>226</v>
      </c>
      <c r="F26" t="str">
        <f t="array" ref="F26">IF(OR(EXACT(A26,VALUE('ESO Dungeon constants'!$H$3:$H$1000))),"X","")</f>
        <v/>
      </c>
      <c r="G26" t="str">
        <f t="shared" si="3"/>
        <v/>
      </c>
      <c r="H26" t="str">
        <f>IF(A26&lt;&gt;C26,VLOOKUP(C26,$A$3:$E$903,4,FALSE),"")</f>
        <v>Rift</v>
      </c>
      <c r="I26" t="str">
        <f>IF(A26&lt;&gt;C26,VLOOKUP(C26,$A$3:$E$903,5,FALSE),"")</f>
        <v>The Rift</v>
      </c>
      <c r="J26" s="4">
        <f t="shared" si="1"/>
        <v>258</v>
      </c>
      <c r="K26" s="4">
        <f t="shared" si="2"/>
        <v>103</v>
      </c>
    </row>
    <row r="27" spans="1:11" x14ac:dyDescent="0.25">
      <c r="A27" s="6">
        <v>694</v>
      </c>
      <c r="B27" s="6">
        <v>383</v>
      </c>
      <c r="C27" s="6">
        <v>684</v>
      </c>
      <c r="D27" s="2" t="s">
        <v>1173</v>
      </c>
      <c r="E27" s="2" t="s">
        <v>506</v>
      </c>
      <c r="F27" t="str">
        <f t="array" ref="F27">IF(OR(EXACT(A27,VALUE('ESO Dungeon constants'!$H$3:$H$1000))),"X","")</f>
        <v/>
      </c>
      <c r="G27" t="str">
        <f t="shared" si="3"/>
        <v/>
      </c>
      <c r="H27" t="str">
        <f>IF(A27&lt;&gt;C27,VLOOKUP(C27,$A$3:$E$903,4,FALSE),"")</f>
        <v>Wrothgar</v>
      </c>
      <c r="I27" t="str">
        <f>IF(A27&lt;&gt;C27,VLOOKUP(C27,$A$3:$E$903,5,FALSE),"")</f>
        <v>Wrothgar</v>
      </c>
      <c r="J27" s="4">
        <f t="shared" si="1"/>
        <v>694</v>
      </c>
      <c r="K27" s="4">
        <f t="shared" si="2"/>
        <v>684</v>
      </c>
    </row>
    <row r="28" spans="1:11" x14ac:dyDescent="0.25">
      <c r="A28" s="6">
        <v>953</v>
      </c>
      <c r="B28" s="6">
        <v>593</v>
      </c>
      <c r="C28" s="6">
        <v>849</v>
      </c>
      <c r="D28" s="2" t="s">
        <v>704</v>
      </c>
      <c r="E28" s="2" t="s">
        <v>704</v>
      </c>
      <c r="F28" t="str">
        <f t="array" ref="F28">IF(OR(EXACT(A28,VALUE('ESO Dungeon constants'!$H$3:$H$1000))),"X","")</f>
        <v/>
      </c>
      <c r="G28" t="str">
        <f t="shared" si="3"/>
        <v/>
      </c>
      <c r="H28" t="str">
        <f>IF(A28&lt;&gt;C28,VLOOKUP(C28,$A$3:$E$903,4,FALSE),"")</f>
        <v>Vvardenfell</v>
      </c>
      <c r="I28" t="str">
        <f>IF(A28&lt;&gt;C28,VLOOKUP(C28,$A$3:$E$903,5,FALSE),"")</f>
        <v>Vvardenfell</v>
      </c>
      <c r="J28" s="4">
        <f t="shared" si="1"/>
        <v>953</v>
      </c>
      <c r="K28" s="4">
        <f t="shared" si="2"/>
        <v>849</v>
      </c>
    </row>
    <row r="29" spans="1:11" x14ac:dyDescent="0.25">
      <c r="A29" s="6">
        <v>1027</v>
      </c>
      <c r="B29" s="6">
        <v>661</v>
      </c>
      <c r="C29" s="6">
        <v>1011</v>
      </c>
      <c r="D29" s="2" t="s">
        <v>765</v>
      </c>
      <c r="E29" s="2" t="s">
        <v>765</v>
      </c>
      <c r="F29" t="str">
        <f t="array" ref="F29">IF(OR(EXACT(A29,VALUE('ESO Dungeon constants'!$H$3:$H$1000))),"X","")</f>
        <v/>
      </c>
      <c r="G29" t="str">
        <f t="shared" si="3"/>
        <v/>
      </c>
      <c r="H29" t="str">
        <f>IF(A29&lt;&gt;C29,VLOOKUP(C29,$A$3:$E$903,4,FALSE),"")</f>
        <v>Sommersend</v>
      </c>
      <c r="I29" t="str">
        <f>IF(A29&lt;&gt;C29,VLOOKUP(C29,$A$3:$E$903,5,FALSE),"")</f>
        <v>Summerset</v>
      </c>
      <c r="J29" s="4">
        <f t="shared" si="1"/>
        <v>1027</v>
      </c>
      <c r="K29" s="4">
        <f t="shared" si="2"/>
        <v>1011</v>
      </c>
    </row>
    <row r="30" spans="1:11" x14ac:dyDescent="0.25">
      <c r="A30" s="6">
        <v>148</v>
      </c>
      <c r="B30" s="6">
        <v>30</v>
      </c>
      <c r="C30" s="6">
        <v>117</v>
      </c>
      <c r="D30" s="2" t="s">
        <v>60</v>
      </c>
      <c r="E30" t="s">
        <v>60</v>
      </c>
      <c r="F30" t="str">
        <f t="array" ref="F30">IF(OR(EXACT(A30,VALUE('ESO Dungeon constants'!$H$3:$H$1000))),"X","")</f>
        <v>X</v>
      </c>
      <c r="G30" t="str">
        <f t="shared" si="3"/>
        <v/>
      </c>
      <c r="H30" t="str">
        <f>IF(A30&lt;&gt;C30,VLOOKUP(C30,$A$3:$E$903,4,FALSE),"")</f>
        <v>Schattenfenn</v>
      </c>
      <c r="I30" t="str">
        <f>IF(A30&lt;&gt;C30,VLOOKUP(C30,$A$3:$E$903,5,FALSE),"")</f>
        <v>Shadowfen</v>
      </c>
      <c r="J30" s="4">
        <f t="shared" si="1"/>
        <v>148</v>
      </c>
      <c r="K30" s="4">
        <f t="shared" si="2"/>
        <v>117</v>
      </c>
    </row>
    <row r="31" spans="1:11" x14ac:dyDescent="0.25">
      <c r="A31" s="6">
        <v>191</v>
      </c>
      <c r="B31" s="6">
        <v>42</v>
      </c>
      <c r="C31" s="6">
        <v>41</v>
      </c>
      <c r="D31" s="2" t="s">
        <v>881</v>
      </c>
      <c r="E31" s="2" t="s">
        <v>178</v>
      </c>
      <c r="F31" t="str">
        <f t="array" ref="F31">IF(OR(EXACT(A31,VALUE('ESO Dungeon constants'!$H$3:$H$1000))),"X","")</f>
        <v/>
      </c>
      <c r="G31" t="str">
        <f t="shared" si="3"/>
        <v/>
      </c>
      <c r="H31" t="str">
        <f>IF(A31&lt;&gt;C31,VLOOKUP(C31,$A$3:$E$903,4,FALSE),"")</f>
        <v>Steinfälle</v>
      </c>
      <c r="I31" t="str">
        <f>IF(A31&lt;&gt;C31,VLOOKUP(C31,$A$3:$E$903,5,FALSE),"")</f>
        <v>Stonefalls</v>
      </c>
      <c r="J31" s="4">
        <f t="shared" si="1"/>
        <v>191</v>
      </c>
      <c r="K31" s="4">
        <f t="shared" si="2"/>
        <v>41</v>
      </c>
    </row>
    <row r="32" spans="1:11" x14ac:dyDescent="0.25">
      <c r="A32" s="6">
        <v>569</v>
      </c>
      <c r="B32" s="6">
        <v>330</v>
      </c>
      <c r="C32" s="6">
        <v>104</v>
      </c>
      <c r="D32" s="2" t="s">
        <v>1128</v>
      </c>
      <c r="E32" s="2" t="s">
        <v>460</v>
      </c>
      <c r="F32" t="str">
        <f t="array" ref="F32">IF(OR(EXACT(A32,VALUE('ESO Dungeon constants'!$H$3:$H$1000))),"X","")</f>
        <v/>
      </c>
      <c r="G32" t="str">
        <f t="shared" si="3"/>
        <v/>
      </c>
      <c r="H32" t="str">
        <f>IF(A32&lt;&gt;C32,VLOOKUP(C32,$A$3:$E$903,4,FALSE),"")</f>
        <v>Die Alik'r-Wüste</v>
      </c>
      <c r="I32" t="str">
        <f>IF(A32&lt;&gt;C32,VLOOKUP(C32,$A$3:$E$903,5,FALSE),"")</f>
        <v>Alik'r Desert</v>
      </c>
      <c r="J32" s="4">
        <f t="shared" si="1"/>
        <v>569</v>
      </c>
      <c r="K32" s="4">
        <f t="shared" si="2"/>
        <v>104</v>
      </c>
    </row>
    <row r="33" spans="1:11" x14ac:dyDescent="0.25">
      <c r="A33" s="6">
        <v>961</v>
      </c>
      <c r="B33" s="6">
        <v>601</v>
      </c>
      <c r="C33" s="6">
        <v>849</v>
      </c>
      <c r="D33" s="2" t="s">
        <v>712</v>
      </c>
      <c r="E33" s="2" t="s">
        <v>712</v>
      </c>
      <c r="F33" t="str">
        <f t="array" ref="F33">IF(OR(EXACT(A33,VALUE('ESO Dungeon constants'!$H$3:$H$1000))),"X","")</f>
        <v/>
      </c>
      <c r="G33" t="str">
        <f t="shared" si="3"/>
        <v/>
      </c>
      <c r="H33" t="str">
        <f>IF(A33&lt;&gt;C33,VLOOKUP(C33,$A$3:$E$903,4,FALSE),"")</f>
        <v>Vvardenfell</v>
      </c>
      <c r="I33" t="str">
        <f>IF(A33&lt;&gt;C33,VLOOKUP(C33,$A$3:$E$903,5,FALSE),"")</f>
        <v>Vvardenfell</v>
      </c>
      <c r="J33" s="4">
        <f t="shared" si="1"/>
        <v>961</v>
      </c>
      <c r="K33" s="4">
        <f t="shared" si="2"/>
        <v>849</v>
      </c>
    </row>
    <row r="34" spans="1:11" x14ac:dyDescent="0.25">
      <c r="A34" s="6">
        <v>964</v>
      </c>
      <c r="B34" s="6">
        <v>604</v>
      </c>
      <c r="C34" s="6">
        <v>849</v>
      </c>
      <c r="D34" s="2" t="s">
        <v>1339</v>
      </c>
      <c r="E34" s="2" t="s">
        <v>715</v>
      </c>
      <c r="F34" t="str">
        <f t="array" ref="F34">IF(OR(EXACT(A34,VALUE('ESO Dungeon constants'!$H$3:$H$1000))),"X","")</f>
        <v/>
      </c>
      <c r="G34" t="str">
        <f t="shared" si="3"/>
        <v/>
      </c>
      <c r="H34" t="str">
        <f>IF(A34&lt;&gt;C34,VLOOKUP(C34,$A$3:$E$903,4,FALSE),"")</f>
        <v>Vvardenfell</v>
      </c>
      <c r="I34" t="str">
        <f>IF(A34&lt;&gt;C34,VLOOKUP(C34,$A$3:$E$903,5,FALSE),"")</f>
        <v>Vvardenfell</v>
      </c>
      <c r="J34" s="4">
        <f t="shared" si="1"/>
        <v>964</v>
      </c>
      <c r="K34" s="4">
        <f t="shared" si="2"/>
        <v>849</v>
      </c>
    </row>
    <row r="35" spans="1:11" x14ac:dyDescent="0.25">
      <c r="A35" s="6">
        <v>969</v>
      </c>
      <c r="B35" s="6">
        <v>609</v>
      </c>
      <c r="C35" s="6">
        <v>849</v>
      </c>
      <c r="D35" s="2" t="s">
        <v>720</v>
      </c>
      <c r="E35" s="2" t="s">
        <v>720</v>
      </c>
      <c r="F35" t="str">
        <f t="array" ref="F35">IF(OR(EXACT(A35,VALUE('ESO Dungeon constants'!$H$3:$H$1000))),"X","")</f>
        <v/>
      </c>
      <c r="G35" t="str">
        <f t="shared" si="3"/>
        <v/>
      </c>
      <c r="H35" t="str">
        <f>IF(A35&lt;&gt;C35,VLOOKUP(C35,$A$3:$E$903,4,FALSE),"")</f>
        <v>Vvardenfell</v>
      </c>
      <c r="I35" t="str">
        <f>IF(A35&lt;&gt;C35,VLOOKUP(C35,$A$3:$E$903,5,FALSE),"")</f>
        <v>Vvardenfell</v>
      </c>
      <c r="J35" s="4">
        <f t="shared" si="1"/>
        <v>969</v>
      </c>
      <c r="K35" s="4">
        <f t="shared" si="2"/>
        <v>849</v>
      </c>
    </row>
    <row r="36" spans="1:11" x14ac:dyDescent="0.25">
      <c r="A36" s="6">
        <v>1000</v>
      </c>
      <c r="B36" s="6">
        <v>637</v>
      </c>
      <c r="C36" s="6">
        <v>980</v>
      </c>
      <c r="D36" s="2" t="s">
        <v>1366</v>
      </c>
      <c r="E36" s="2" t="s">
        <v>744</v>
      </c>
      <c r="F36" t="str">
        <f t="array" ref="F36">IF(OR(EXACT(A36,VALUE('ESO Dungeon constants'!$H$3:$H$1000))),"X","")</f>
        <v>X</v>
      </c>
      <c r="G36" t="str">
        <f t="shared" si="3"/>
        <v/>
      </c>
      <c r="H36" t="str">
        <f>IF(A36&lt;&gt;C36,VLOOKUP(C36,$A$3:$E$903,4,FALSE),"")</f>
        <v>Die Stadt der Uhrwerke</v>
      </c>
      <c r="I36" t="str">
        <f>IF(A36&lt;&gt;C36,VLOOKUP(C36,$A$3:$E$903,5,FALSE),"")</f>
        <v>Clockwork City</v>
      </c>
      <c r="J36" s="4">
        <f t="shared" si="1"/>
        <v>1000</v>
      </c>
      <c r="K36" s="4">
        <f t="shared" si="2"/>
        <v>980</v>
      </c>
    </row>
    <row r="37" spans="1:11" x14ac:dyDescent="0.25">
      <c r="A37" s="6">
        <v>272</v>
      </c>
      <c r="B37" s="6">
        <v>104</v>
      </c>
      <c r="C37" s="6">
        <v>117</v>
      </c>
      <c r="D37" s="2" t="s">
        <v>936</v>
      </c>
      <c r="E37" s="2" t="s">
        <v>240</v>
      </c>
      <c r="F37" t="str">
        <f t="array" ref="F37">IF(OR(EXACT(A37,VALUE('ESO Dungeon constants'!$H$3:$H$1000))),"X","")</f>
        <v/>
      </c>
      <c r="G37" t="str">
        <f t="shared" si="3"/>
        <v/>
      </c>
      <c r="H37" t="str">
        <f>IF(A37&lt;&gt;C37,VLOOKUP(C37,$A$3:$E$903,4,FALSE),"")</f>
        <v>Schattenfenn</v>
      </c>
      <c r="I37" t="str">
        <f>IF(A37&lt;&gt;C37,VLOOKUP(C37,$A$3:$E$903,5,FALSE),"")</f>
        <v>Shadowfen</v>
      </c>
      <c r="J37" s="4">
        <f t="shared" si="1"/>
        <v>272</v>
      </c>
      <c r="K37" s="4">
        <f t="shared" si="2"/>
        <v>117</v>
      </c>
    </row>
    <row r="38" spans="1:11" x14ac:dyDescent="0.25">
      <c r="A38" s="6">
        <v>828</v>
      </c>
      <c r="B38" s="6">
        <v>482</v>
      </c>
      <c r="C38" s="6">
        <v>823</v>
      </c>
      <c r="D38" s="2" t="s">
        <v>1233</v>
      </c>
      <c r="E38" s="2" t="s">
        <v>602</v>
      </c>
      <c r="F38" t="str">
        <f t="array" ref="F38">IF(OR(EXACT(A38,VALUE('ESO Dungeon constants'!$H$3:$H$1000))),"X","")</f>
        <v/>
      </c>
      <c r="G38" t="str">
        <f t="shared" si="3"/>
        <v/>
      </c>
      <c r="H38" t="str">
        <f>IF(A38&lt;&gt;C38,VLOOKUP(C38,$A$3:$E$903,4,FALSE),"")</f>
        <v>Die Goldküste</v>
      </c>
      <c r="I38" t="str">
        <f>IF(A38&lt;&gt;C38,VLOOKUP(C38,$A$3:$E$903,5,FALSE),"")</f>
        <v>Gold Coast</v>
      </c>
      <c r="J38" s="4">
        <f t="shared" si="1"/>
        <v>828</v>
      </c>
      <c r="K38" s="4">
        <f t="shared" si="2"/>
        <v>823</v>
      </c>
    </row>
    <row r="39" spans="1:11" x14ac:dyDescent="0.25">
      <c r="A39" s="6">
        <v>381</v>
      </c>
      <c r="B39" s="6">
        <v>178</v>
      </c>
      <c r="C39" s="6">
        <v>381</v>
      </c>
      <c r="D39" s="2" t="s">
        <v>312</v>
      </c>
      <c r="E39" s="2" t="s">
        <v>312</v>
      </c>
      <c r="F39" t="str">
        <f t="array" ref="F39">IF(OR(EXACT(A39,VALUE('ESO Dungeon constants'!$H$3:$H$1000))),"X","")</f>
        <v/>
      </c>
      <c r="G39" t="str">
        <f t="shared" si="3"/>
        <v>X</v>
      </c>
      <c r="H39" t="str">
        <f>IF(A39&lt;&gt;C39,VLOOKUP(C39,$A$3:$E$903,4,FALSE),"")</f>
        <v/>
      </c>
      <c r="I39" t="str">
        <f>IF(A39&lt;&gt;C39,VLOOKUP(C39,$A$3:$E$903,5,FALSE),"")</f>
        <v/>
      </c>
      <c r="J39" s="4">
        <f t="shared" si="1"/>
        <v>381</v>
      </c>
      <c r="K39" s="4">
        <f t="shared" si="2"/>
        <v>381</v>
      </c>
    </row>
    <row r="40" spans="1:11" x14ac:dyDescent="0.25">
      <c r="A40" s="6">
        <v>864</v>
      </c>
      <c r="B40" s="6">
        <v>509</v>
      </c>
      <c r="C40" s="6">
        <v>103</v>
      </c>
      <c r="D40" s="2" t="s">
        <v>1259</v>
      </c>
      <c r="E40" s="2" t="s">
        <v>627</v>
      </c>
      <c r="F40" t="str">
        <f t="array" ref="F40">IF(OR(EXACT(A40,VALUE('ESO Dungeon constants'!$H$3:$H$1000))),"X","")</f>
        <v/>
      </c>
      <c r="G40" t="str">
        <f t="shared" si="3"/>
        <v/>
      </c>
      <c r="H40" t="str">
        <f>IF(A40&lt;&gt;C40,VLOOKUP(C40,$A$3:$E$903,4,FALSE),"")</f>
        <v>Rift</v>
      </c>
      <c r="I40" t="str">
        <f>IF(A40&lt;&gt;C40,VLOOKUP(C40,$A$3:$E$903,5,FALSE),"")</f>
        <v>The Rift</v>
      </c>
      <c r="J40" s="4">
        <f t="shared" si="1"/>
        <v>864</v>
      </c>
      <c r="K40" s="4">
        <f t="shared" si="2"/>
        <v>103</v>
      </c>
    </row>
    <row r="41" spans="1:11" x14ac:dyDescent="0.25">
      <c r="A41" s="6">
        <v>413</v>
      </c>
      <c r="B41" s="6">
        <v>208</v>
      </c>
      <c r="C41" s="6">
        <v>103</v>
      </c>
      <c r="D41" s="2" t="s">
        <v>1025</v>
      </c>
      <c r="E41" s="2" t="s">
        <v>342</v>
      </c>
      <c r="F41" t="str">
        <f t="array" ref="F41">IF(OR(EXACT(A41,VALUE('ESO Dungeon constants'!$H$3:$H$1000))),"X","")</f>
        <v/>
      </c>
      <c r="G41" t="str">
        <f t="shared" si="3"/>
        <v/>
      </c>
      <c r="H41" t="str">
        <f>IF(A41&lt;&gt;C41,VLOOKUP(C41,$A$3:$E$903,4,FALSE),"")</f>
        <v>Rift</v>
      </c>
      <c r="I41" t="str">
        <f>IF(A41&lt;&gt;C41,VLOOKUP(C41,$A$3:$E$903,5,FALSE),"")</f>
        <v>The Rift</v>
      </c>
      <c r="J41" s="4">
        <f t="shared" si="1"/>
        <v>413</v>
      </c>
      <c r="K41" s="4">
        <f t="shared" si="2"/>
        <v>103</v>
      </c>
    </row>
    <row r="42" spans="1:11" x14ac:dyDescent="0.25">
      <c r="A42" s="6">
        <v>284</v>
      </c>
      <c r="B42" s="6">
        <v>112</v>
      </c>
      <c r="C42" s="6">
        <v>3</v>
      </c>
      <c r="D42" s="2" t="s">
        <v>942</v>
      </c>
      <c r="E42" s="2" t="s">
        <v>247</v>
      </c>
      <c r="F42" t="str">
        <f t="array" ref="F42">IF(OR(EXACT(A42,VALUE('ESO Dungeon constants'!$H$3:$H$1000))),"X","")</f>
        <v/>
      </c>
      <c r="G42" t="str">
        <f t="shared" si="3"/>
        <v/>
      </c>
      <c r="H42" t="str">
        <f>IF(A42&lt;&gt;C42,VLOOKUP(C42,$A$3:$E$903,4,FALSE),"")</f>
        <v>Glenumbra</v>
      </c>
      <c r="I42" t="str">
        <f>IF(A42&lt;&gt;C42,VLOOKUP(C42,$A$3:$E$903,5,FALSE),"")</f>
        <v>Glenumbra</v>
      </c>
      <c r="J42" s="4">
        <f t="shared" si="1"/>
        <v>284</v>
      </c>
      <c r="K42" s="4">
        <f t="shared" si="2"/>
        <v>3</v>
      </c>
    </row>
    <row r="43" spans="1:11" x14ac:dyDescent="0.25">
      <c r="A43" s="6">
        <v>817</v>
      </c>
      <c r="B43" s="6">
        <v>472</v>
      </c>
      <c r="C43" s="6">
        <v>816</v>
      </c>
      <c r="D43" s="2" t="s">
        <v>1224</v>
      </c>
      <c r="E43" s="2" t="s">
        <v>592</v>
      </c>
      <c r="F43" t="str">
        <f t="array" ref="F43">IF(OR(EXACT(A43,VALUE('ESO Dungeon constants'!$H$3:$H$1000))),"X","")</f>
        <v/>
      </c>
      <c r="G43" t="str">
        <f t="shared" si="3"/>
        <v/>
      </c>
      <c r="H43" t="str">
        <f>IF(A43&lt;&gt;C43,VLOOKUP(C43,$A$3:$E$903,4,FALSE),"")</f>
        <v>Hews Fluch</v>
      </c>
      <c r="I43" t="str">
        <f>IF(A43&lt;&gt;C43,VLOOKUP(C43,$A$3:$E$903,5,FALSE),"")</f>
        <v>Hew's Bane</v>
      </c>
      <c r="J43" s="4">
        <f t="shared" si="1"/>
        <v>817</v>
      </c>
      <c r="K43" s="4">
        <f t="shared" si="2"/>
        <v>816</v>
      </c>
    </row>
    <row r="44" spans="1:11" x14ac:dyDescent="0.25">
      <c r="A44" s="6">
        <v>281</v>
      </c>
      <c r="B44" s="6">
        <v>110</v>
      </c>
      <c r="C44" s="6">
        <v>281</v>
      </c>
      <c r="D44" s="2" t="s">
        <v>246</v>
      </c>
      <c r="E44" s="2" t="s">
        <v>246</v>
      </c>
      <c r="F44" t="str">
        <f t="array" ref="F44">IF(OR(EXACT(A44,VALUE('ESO Dungeon constants'!$H$3:$H$1000))),"X","")</f>
        <v/>
      </c>
      <c r="G44" t="str">
        <f t="shared" si="3"/>
        <v>X</v>
      </c>
      <c r="H44" t="str">
        <f>IF(A44&lt;&gt;C44,VLOOKUP(C44,$A$3:$E$903,4,FALSE),"")</f>
        <v/>
      </c>
      <c r="I44" t="str">
        <f>IF(A44&lt;&gt;C44,VLOOKUP(C44,$A$3:$E$903,5,FALSE),"")</f>
        <v/>
      </c>
      <c r="J44" s="4">
        <f t="shared" si="1"/>
        <v>281</v>
      </c>
      <c r="K44" s="4">
        <f t="shared" si="2"/>
        <v>281</v>
      </c>
    </row>
    <row r="45" spans="1:11" x14ac:dyDescent="0.25">
      <c r="A45" s="6">
        <v>946</v>
      </c>
      <c r="B45" s="6">
        <v>586</v>
      </c>
      <c r="C45" s="6">
        <v>849</v>
      </c>
      <c r="D45" s="2" t="s">
        <v>697</v>
      </c>
      <c r="E45" s="2" t="s">
        <v>697</v>
      </c>
      <c r="F45" t="str">
        <f t="array" ref="F45">IF(OR(EXACT(A45,VALUE('ESO Dungeon constants'!$H$3:$H$1000))),"X","")</f>
        <v/>
      </c>
      <c r="G45" t="str">
        <f t="shared" si="3"/>
        <v/>
      </c>
      <c r="H45" t="str">
        <f>IF(A45&lt;&gt;C45,VLOOKUP(C45,$A$3:$E$903,4,FALSE),"")</f>
        <v>Vvardenfell</v>
      </c>
      <c r="I45" t="str">
        <f>IF(A45&lt;&gt;C45,VLOOKUP(C45,$A$3:$E$903,5,FALSE),"")</f>
        <v>Vvardenfell</v>
      </c>
      <c r="J45" s="4">
        <f t="shared" si="1"/>
        <v>946</v>
      </c>
      <c r="K45" s="4">
        <f t="shared" si="2"/>
        <v>849</v>
      </c>
    </row>
    <row r="46" spans="1:11" x14ac:dyDescent="0.25">
      <c r="A46" s="6">
        <v>901</v>
      </c>
      <c r="B46" s="6">
        <v>542</v>
      </c>
      <c r="C46" s="6">
        <v>888</v>
      </c>
      <c r="D46" s="2" t="s">
        <v>660</v>
      </c>
      <c r="E46" s="2" t="s">
        <v>660</v>
      </c>
      <c r="F46" t="str">
        <f t="array" ref="F46">IF(OR(EXACT(A46,VALUE('ESO Dungeon constants'!$H$3:$H$1000))),"X","")</f>
        <v/>
      </c>
      <c r="G46" t="str">
        <f t="shared" si="3"/>
        <v/>
      </c>
      <c r="H46" t="str">
        <f>IF(A46&lt;&gt;C46,VLOOKUP(C46,$A$3:$E$903,4,FALSE),"")</f>
        <v>Kargstein</v>
      </c>
      <c r="I46" t="str">
        <f>IF(A46&lt;&gt;C46,VLOOKUP(C46,$A$3:$E$903,5,FALSE),"")</f>
        <v>Craglorn</v>
      </c>
      <c r="J46" s="4">
        <f t="shared" si="1"/>
        <v>901</v>
      </c>
      <c r="K46" s="4">
        <f t="shared" si="2"/>
        <v>888</v>
      </c>
    </row>
    <row r="47" spans="1:11" x14ac:dyDescent="0.25">
      <c r="A47" s="6">
        <v>775</v>
      </c>
      <c r="B47" s="6">
        <v>432</v>
      </c>
      <c r="C47" s="6">
        <v>775</v>
      </c>
      <c r="D47" s="2" t="s">
        <v>553</v>
      </c>
      <c r="E47" s="2" t="s">
        <v>553</v>
      </c>
      <c r="F47" t="str">
        <f t="array" ref="F47">IF(OR(EXACT(A47,VALUE('ESO Dungeon constants'!$H$3:$H$1000))),"X","")</f>
        <v/>
      </c>
      <c r="G47" t="str">
        <f t="shared" si="3"/>
        <v>X</v>
      </c>
      <c r="H47" t="str">
        <f>IF(A47&lt;&gt;C47,VLOOKUP(C47,$A$3:$E$903,4,FALSE),"")</f>
        <v/>
      </c>
      <c r="I47" t="str">
        <f>IF(A47&lt;&gt;C47,VLOOKUP(C47,$A$3:$E$903,5,FALSE),"")</f>
        <v/>
      </c>
      <c r="J47" s="4">
        <f t="shared" si="1"/>
        <v>775</v>
      </c>
      <c r="K47" s="4">
        <f t="shared" si="2"/>
        <v>775</v>
      </c>
    </row>
    <row r="48" spans="1:11" x14ac:dyDescent="0.25">
      <c r="A48" s="6">
        <v>776</v>
      </c>
      <c r="B48" s="6">
        <v>433</v>
      </c>
      <c r="C48" s="6">
        <v>776</v>
      </c>
      <c r="D48" s="2" t="s">
        <v>554</v>
      </c>
      <c r="E48" s="2" t="s">
        <v>554</v>
      </c>
      <c r="F48" t="str">
        <f t="array" ref="F48">IF(OR(EXACT(A48,VALUE('ESO Dungeon constants'!$H$3:$H$1000))),"X","")</f>
        <v/>
      </c>
      <c r="G48" t="str">
        <f t="shared" si="3"/>
        <v>X</v>
      </c>
      <c r="H48" t="str">
        <f>IF(A48&lt;&gt;C48,VLOOKUP(C48,$A$3:$E$903,4,FALSE),"")</f>
        <v/>
      </c>
      <c r="I48" t="str">
        <f>IF(A48&lt;&gt;C48,VLOOKUP(C48,$A$3:$E$903,5,FALSE),"")</f>
        <v/>
      </c>
      <c r="J48" s="4">
        <f t="shared" si="1"/>
        <v>776</v>
      </c>
      <c r="K48" s="4">
        <f t="shared" si="2"/>
        <v>776</v>
      </c>
    </row>
    <row r="49" spans="1:11" x14ac:dyDescent="0.25">
      <c r="A49" s="6">
        <v>777</v>
      </c>
      <c r="B49" s="6">
        <v>434</v>
      </c>
      <c r="C49" s="6">
        <v>777</v>
      </c>
      <c r="D49" s="2" t="s">
        <v>555</v>
      </c>
      <c r="E49" s="2" t="s">
        <v>555</v>
      </c>
      <c r="F49" t="str">
        <f t="array" ref="F49">IF(OR(EXACT(A49,VALUE('ESO Dungeon constants'!$H$3:$H$1000))),"X","")</f>
        <v/>
      </c>
      <c r="G49" t="str">
        <f t="shared" si="3"/>
        <v>X</v>
      </c>
      <c r="H49" t="str">
        <f>IF(A49&lt;&gt;C49,VLOOKUP(C49,$A$3:$E$903,4,FALSE),"")</f>
        <v/>
      </c>
      <c r="I49" t="str">
        <f>IF(A49&lt;&gt;C49,VLOOKUP(C49,$A$3:$E$903,5,FALSE),"")</f>
        <v/>
      </c>
      <c r="J49" s="4">
        <f t="shared" si="1"/>
        <v>777</v>
      </c>
      <c r="K49" s="4">
        <f t="shared" si="2"/>
        <v>777</v>
      </c>
    </row>
    <row r="50" spans="1:11" x14ac:dyDescent="0.25">
      <c r="A50" s="6">
        <v>778</v>
      </c>
      <c r="B50" s="6">
        <v>435</v>
      </c>
      <c r="C50" s="6">
        <v>778</v>
      </c>
      <c r="D50" s="2" t="s">
        <v>556</v>
      </c>
      <c r="E50" s="2" t="s">
        <v>556</v>
      </c>
      <c r="F50" t="str">
        <f t="array" ref="F50">IF(OR(EXACT(A50,VALUE('ESO Dungeon constants'!$H$3:$H$1000))),"X","")</f>
        <v/>
      </c>
      <c r="G50" t="str">
        <f t="shared" si="3"/>
        <v>X</v>
      </c>
      <c r="H50" t="str">
        <f>IF(A50&lt;&gt;C50,VLOOKUP(C50,$A$3:$E$903,4,FALSE),"")</f>
        <v/>
      </c>
      <c r="I50" t="str">
        <f>IF(A50&lt;&gt;C50,VLOOKUP(C50,$A$3:$E$903,5,FALSE),"")</f>
        <v/>
      </c>
      <c r="J50" s="4">
        <f t="shared" si="1"/>
        <v>778</v>
      </c>
      <c r="K50" s="4">
        <f t="shared" si="2"/>
        <v>778</v>
      </c>
    </row>
    <row r="51" spans="1:11" x14ac:dyDescent="0.25">
      <c r="A51" s="6">
        <v>779</v>
      </c>
      <c r="B51" s="6">
        <v>436</v>
      </c>
      <c r="C51" s="6">
        <v>779</v>
      </c>
      <c r="D51" s="2" t="s">
        <v>557</v>
      </c>
      <c r="E51" s="2" t="s">
        <v>557</v>
      </c>
      <c r="F51" t="str">
        <f t="array" ref="F51">IF(OR(EXACT(A51,VALUE('ESO Dungeon constants'!$H$3:$H$1000))),"X","")</f>
        <v/>
      </c>
      <c r="G51" t="str">
        <f t="shared" si="3"/>
        <v>X</v>
      </c>
      <c r="H51" t="str">
        <f>IF(A51&lt;&gt;C51,VLOOKUP(C51,$A$3:$E$903,4,FALSE),"")</f>
        <v/>
      </c>
      <c r="I51" t="str">
        <f>IF(A51&lt;&gt;C51,VLOOKUP(C51,$A$3:$E$903,5,FALSE),"")</f>
        <v/>
      </c>
      <c r="J51" s="4">
        <f t="shared" si="1"/>
        <v>779</v>
      </c>
      <c r="K51" s="4">
        <f t="shared" si="2"/>
        <v>779</v>
      </c>
    </row>
    <row r="52" spans="1:11" x14ac:dyDescent="0.25">
      <c r="A52" s="6">
        <v>781</v>
      </c>
      <c r="B52" s="6">
        <v>438</v>
      </c>
      <c r="C52" s="6">
        <v>781</v>
      </c>
      <c r="D52" s="2" t="s">
        <v>559</v>
      </c>
      <c r="E52" s="2" t="s">
        <v>559</v>
      </c>
      <c r="F52" t="str">
        <f t="array" ref="F52">IF(OR(EXACT(A52,VALUE('ESO Dungeon constants'!$H$3:$H$1000))),"X","")</f>
        <v/>
      </c>
      <c r="G52" t="str">
        <f t="shared" si="3"/>
        <v>X</v>
      </c>
      <c r="H52" t="str">
        <f>IF(A52&lt;&gt;C52,VLOOKUP(C52,$A$3:$E$903,4,FALSE),"")</f>
        <v/>
      </c>
      <c r="I52" t="str">
        <f>IF(A52&lt;&gt;C52,VLOOKUP(C52,$A$3:$E$903,5,FALSE),"")</f>
        <v/>
      </c>
      <c r="J52" s="4">
        <f t="shared" si="1"/>
        <v>781</v>
      </c>
      <c r="K52" s="4">
        <f t="shared" si="2"/>
        <v>781</v>
      </c>
    </row>
    <row r="53" spans="1:11" x14ac:dyDescent="0.25">
      <c r="A53" s="6">
        <v>782</v>
      </c>
      <c r="B53" s="6">
        <v>439</v>
      </c>
      <c r="C53" s="6">
        <v>782</v>
      </c>
      <c r="D53" s="2" t="s">
        <v>560</v>
      </c>
      <c r="E53" s="2" t="s">
        <v>560</v>
      </c>
      <c r="F53" t="str">
        <f t="array" ref="F53">IF(OR(EXACT(A53,VALUE('ESO Dungeon constants'!$H$3:$H$1000))),"X","")</f>
        <v/>
      </c>
      <c r="G53" t="str">
        <f t="shared" si="3"/>
        <v>X</v>
      </c>
      <c r="H53" t="str">
        <f>IF(A53&lt;&gt;C53,VLOOKUP(C53,$A$3:$E$903,4,FALSE),"")</f>
        <v/>
      </c>
      <c r="I53" t="str">
        <f>IF(A53&lt;&gt;C53,VLOOKUP(C53,$A$3:$E$903,5,FALSE),"")</f>
        <v/>
      </c>
      <c r="J53" s="4">
        <f t="shared" si="1"/>
        <v>782</v>
      </c>
      <c r="K53" s="4">
        <f t="shared" si="2"/>
        <v>782</v>
      </c>
    </row>
    <row r="54" spans="1:11" x14ac:dyDescent="0.25">
      <c r="A54" s="6">
        <v>783</v>
      </c>
      <c r="B54" s="6">
        <v>440</v>
      </c>
      <c r="C54" s="6">
        <v>783</v>
      </c>
      <c r="D54" s="2" t="s">
        <v>561</v>
      </c>
      <c r="E54" s="2" t="s">
        <v>561</v>
      </c>
      <c r="F54" t="str">
        <f t="array" ref="F54">IF(OR(EXACT(A54,VALUE('ESO Dungeon constants'!$H$3:$H$1000))),"X","")</f>
        <v/>
      </c>
      <c r="G54" t="str">
        <f t="shared" si="3"/>
        <v>X</v>
      </c>
      <c r="H54" t="str">
        <f>IF(A54&lt;&gt;C54,VLOOKUP(C54,$A$3:$E$903,4,FALSE),"")</f>
        <v/>
      </c>
      <c r="I54" t="str">
        <f>IF(A54&lt;&gt;C54,VLOOKUP(C54,$A$3:$E$903,5,FALSE),"")</f>
        <v/>
      </c>
      <c r="J54" s="4">
        <f t="shared" si="1"/>
        <v>783</v>
      </c>
      <c r="K54" s="4">
        <f t="shared" si="2"/>
        <v>783</v>
      </c>
    </row>
    <row r="55" spans="1:11" x14ac:dyDescent="0.25">
      <c r="A55" s="6">
        <v>784</v>
      </c>
      <c r="B55" s="6">
        <v>441</v>
      </c>
      <c r="C55" s="6">
        <v>784</v>
      </c>
      <c r="D55" s="2" t="s">
        <v>562</v>
      </c>
      <c r="E55" s="2" t="s">
        <v>562</v>
      </c>
      <c r="F55" t="str">
        <f t="array" ref="F55">IF(OR(EXACT(A55,VALUE('ESO Dungeon constants'!$H$3:$H$1000))),"X","")</f>
        <v/>
      </c>
      <c r="G55" t="str">
        <f t="shared" si="3"/>
        <v>X</v>
      </c>
      <c r="H55" t="str">
        <f>IF(A55&lt;&gt;C55,VLOOKUP(C55,$A$3:$E$903,4,FALSE),"")</f>
        <v/>
      </c>
      <c r="I55" t="str">
        <f>IF(A55&lt;&gt;C55,VLOOKUP(C55,$A$3:$E$903,5,FALSE),"")</f>
        <v/>
      </c>
      <c r="J55" s="4">
        <f t="shared" si="1"/>
        <v>784</v>
      </c>
      <c r="K55" s="4">
        <f t="shared" si="2"/>
        <v>784</v>
      </c>
    </row>
    <row r="56" spans="1:11" x14ac:dyDescent="0.25">
      <c r="A56" s="6">
        <v>785</v>
      </c>
      <c r="B56" s="6">
        <v>442</v>
      </c>
      <c r="C56" s="6">
        <v>785</v>
      </c>
      <c r="D56" s="2" t="s">
        <v>563</v>
      </c>
      <c r="E56" s="2" t="s">
        <v>563</v>
      </c>
      <c r="F56" t="str">
        <f t="array" ref="F56">IF(OR(EXACT(A56,VALUE('ESO Dungeon constants'!$H$3:$H$1000))),"X","")</f>
        <v/>
      </c>
      <c r="G56" t="str">
        <f t="shared" si="3"/>
        <v>X</v>
      </c>
      <c r="H56" t="str">
        <f>IF(A56&lt;&gt;C56,VLOOKUP(C56,$A$3:$E$903,4,FALSE),"")</f>
        <v/>
      </c>
      <c r="I56" t="str">
        <f>IF(A56&lt;&gt;C56,VLOOKUP(C56,$A$3:$E$903,5,FALSE),"")</f>
        <v/>
      </c>
      <c r="J56" s="4">
        <f t="shared" si="1"/>
        <v>785</v>
      </c>
      <c r="K56" s="4">
        <f t="shared" si="2"/>
        <v>785</v>
      </c>
    </row>
    <row r="57" spans="1:11" x14ac:dyDescent="0.25">
      <c r="A57" s="6">
        <v>786</v>
      </c>
      <c r="B57" s="6">
        <v>443</v>
      </c>
      <c r="C57" s="6">
        <v>786</v>
      </c>
      <c r="D57" s="2" t="s">
        <v>564</v>
      </c>
      <c r="E57" s="2" t="s">
        <v>564</v>
      </c>
      <c r="F57" t="str">
        <f t="array" ref="F57">IF(OR(EXACT(A57,VALUE('ESO Dungeon constants'!$H$3:$H$1000))),"X","")</f>
        <v/>
      </c>
      <c r="G57" t="str">
        <f t="shared" si="3"/>
        <v>X</v>
      </c>
      <c r="H57" t="str">
        <f>IF(A57&lt;&gt;C57,VLOOKUP(C57,$A$3:$E$903,4,FALSE),"")</f>
        <v/>
      </c>
      <c r="I57" t="str">
        <f>IF(A57&lt;&gt;C57,VLOOKUP(C57,$A$3:$E$903,5,FALSE),"")</f>
        <v/>
      </c>
      <c r="J57" s="4">
        <f t="shared" si="1"/>
        <v>786</v>
      </c>
      <c r="K57" s="4">
        <f t="shared" si="2"/>
        <v>786</v>
      </c>
    </row>
    <row r="58" spans="1:11" x14ac:dyDescent="0.25">
      <c r="A58" s="6">
        <v>787</v>
      </c>
      <c r="B58" s="6">
        <v>444</v>
      </c>
      <c r="C58" s="6">
        <v>787</v>
      </c>
      <c r="D58" s="2" t="s">
        <v>565</v>
      </c>
      <c r="E58" s="2" t="s">
        <v>565</v>
      </c>
      <c r="F58" t="str">
        <f t="array" ref="F58">IF(OR(EXACT(A58,VALUE('ESO Dungeon constants'!$H$3:$H$1000))),"X","")</f>
        <v/>
      </c>
      <c r="G58" t="str">
        <f t="shared" si="3"/>
        <v>X</v>
      </c>
      <c r="H58" t="str">
        <f>IF(A58&lt;&gt;C58,VLOOKUP(C58,$A$3:$E$903,4,FALSE),"")</f>
        <v/>
      </c>
      <c r="I58" t="str">
        <f>IF(A58&lt;&gt;C58,VLOOKUP(C58,$A$3:$E$903,5,FALSE),"")</f>
        <v/>
      </c>
      <c r="J58" s="4">
        <f t="shared" si="1"/>
        <v>787</v>
      </c>
      <c r="K58" s="4">
        <f t="shared" si="2"/>
        <v>787</v>
      </c>
    </row>
    <row r="59" spans="1:11" x14ac:dyDescent="0.25">
      <c r="A59" s="6">
        <v>788</v>
      </c>
      <c r="B59" s="6">
        <v>445</v>
      </c>
      <c r="C59" s="6">
        <v>788</v>
      </c>
      <c r="D59" s="2" t="s">
        <v>566</v>
      </c>
      <c r="E59" s="2" t="s">
        <v>566</v>
      </c>
      <c r="F59" t="str">
        <f t="array" ref="F59">IF(OR(EXACT(A59,VALUE('ESO Dungeon constants'!$H$3:$H$1000))),"X","")</f>
        <v/>
      </c>
      <c r="G59" t="str">
        <f t="shared" si="3"/>
        <v>X</v>
      </c>
      <c r="H59" t="str">
        <f>IF(A59&lt;&gt;C59,VLOOKUP(C59,$A$3:$E$903,4,FALSE),"")</f>
        <v/>
      </c>
      <c r="I59" t="str">
        <f>IF(A59&lt;&gt;C59,VLOOKUP(C59,$A$3:$E$903,5,FALSE),"")</f>
        <v/>
      </c>
      <c r="J59" s="4">
        <f t="shared" si="1"/>
        <v>788</v>
      </c>
      <c r="K59" s="4">
        <f t="shared" si="2"/>
        <v>788</v>
      </c>
    </row>
    <row r="60" spans="1:11" x14ac:dyDescent="0.25">
      <c r="A60" s="6">
        <v>789</v>
      </c>
      <c r="B60" s="6">
        <v>446</v>
      </c>
      <c r="C60" s="6">
        <v>789</v>
      </c>
      <c r="D60" s="2" t="s">
        <v>567</v>
      </c>
      <c r="E60" s="2" t="s">
        <v>567</v>
      </c>
      <c r="F60" t="str">
        <f t="array" ref="F60">IF(OR(EXACT(A60,VALUE('ESO Dungeon constants'!$H$3:$H$1000))),"X","")</f>
        <v/>
      </c>
      <c r="G60" t="str">
        <f t="shared" si="3"/>
        <v>X</v>
      </c>
      <c r="H60" t="str">
        <f>IF(A60&lt;&gt;C60,VLOOKUP(C60,$A$3:$E$903,4,FALSE),"")</f>
        <v/>
      </c>
      <c r="I60" t="str">
        <f>IF(A60&lt;&gt;C60,VLOOKUP(C60,$A$3:$E$903,5,FALSE),"")</f>
        <v/>
      </c>
      <c r="J60" s="4">
        <f t="shared" si="1"/>
        <v>789</v>
      </c>
      <c r="K60" s="4">
        <f t="shared" si="2"/>
        <v>789</v>
      </c>
    </row>
    <row r="61" spans="1:11" x14ac:dyDescent="0.25">
      <c r="A61" s="6">
        <v>790</v>
      </c>
      <c r="B61" s="6">
        <v>447</v>
      </c>
      <c r="C61" s="6">
        <v>790</v>
      </c>
      <c r="D61" s="2" t="s">
        <v>568</v>
      </c>
      <c r="E61" s="2" t="s">
        <v>568</v>
      </c>
      <c r="F61" t="str">
        <f t="array" ref="F61">IF(OR(EXACT(A61,VALUE('ESO Dungeon constants'!$H$3:$H$1000))),"X","")</f>
        <v/>
      </c>
      <c r="G61" t="str">
        <f t="shared" si="3"/>
        <v>X</v>
      </c>
      <c r="H61" t="str">
        <f>IF(A61&lt;&gt;C61,VLOOKUP(C61,$A$3:$E$903,4,FALSE),"")</f>
        <v/>
      </c>
      <c r="I61" t="str">
        <f>IF(A61&lt;&gt;C61,VLOOKUP(C61,$A$3:$E$903,5,FALSE),"")</f>
        <v/>
      </c>
      <c r="J61" s="4">
        <f t="shared" si="1"/>
        <v>790</v>
      </c>
      <c r="K61" s="4">
        <f t="shared" si="2"/>
        <v>790</v>
      </c>
    </row>
    <row r="62" spans="1:11" x14ac:dyDescent="0.25">
      <c r="A62" s="6">
        <v>791</v>
      </c>
      <c r="B62" s="6">
        <v>448</v>
      </c>
      <c r="C62" s="6">
        <v>791</v>
      </c>
      <c r="D62" s="2" t="s">
        <v>569</v>
      </c>
      <c r="E62" s="2" t="s">
        <v>569</v>
      </c>
      <c r="F62" t="str">
        <f t="array" ref="F62">IF(OR(EXACT(A62,VALUE('ESO Dungeon constants'!$H$3:$H$1000))),"X","")</f>
        <v/>
      </c>
      <c r="G62" t="str">
        <f t="shared" si="3"/>
        <v>X</v>
      </c>
      <c r="H62" t="str">
        <f>IF(A62&lt;&gt;C62,VLOOKUP(C62,$A$3:$E$903,4,FALSE),"")</f>
        <v/>
      </c>
      <c r="I62" t="str">
        <f>IF(A62&lt;&gt;C62,VLOOKUP(C62,$A$3:$E$903,5,FALSE),"")</f>
        <v/>
      </c>
      <c r="J62" s="4">
        <f t="shared" si="1"/>
        <v>791</v>
      </c>
      <c r="K62" s="4">
        <f t="shared" si="2"/>
        <v>791</v>
      </c>
    </row>
    <row r="63" spans="1:11" x14ac:dyDescent="0.25">
      <c r="A63" s="6">
        <v>792</v>
      </c>
      <c r="B63" s="6">
        <v>449</v>
      </c>
      <c r="C63" s="6">
        <v>792</v>
      </c>
      <c r="D63" s="2" t="s">
        <v>570</v>
      </c>
      <c r="E63" s="2" t="s">
        <v>570</v>
      </c>
      <c r="F63" t="str">
        <f t="array" ref="F63">IF(OR(EXACT(A63,VALUE('ESO Dungeon constants'!$H$3:$H$1000))),"X","")</f>
        <v/>
      </c>
      <c r="G63" t="str">
        <f t="shared" si="3"/>
        <v>X</v>
      </c>
      <c r="H63" t="str">
        <f>IF(A63&lt;&gt;C63,VLOOKUP(C63,$A$3:$E$903,4,FALSE),"")</f>
        <v/>
      </c>
      <c r="I63" t="str">
        <f>IF(A63&lt;&gt;C63,VLOOKUP(C63,$A$3:$E$903,5,FALSE),"")</f>
        <v/>
      </c>
      <c r="J63" s="4">
        <f t="shared" si="1"/>
        <v>792</v>
      </c>
      <c r="K63" s="4">
        <f t="shared" si="2"/>
        <v>792</v>
      </c>
    </row>
    <row r="64" spans="1:11" x14ac:dyDescent="0.25">
      <c r="A64" s="6">
        <v>793</v>
      </c>
      <c r="B64" s="6">
        <v>450</v>
      </c>
      <c r="C64" s="6">
        <v>793</v>
      </c>
      <c r="D64" s="2" t="s">
        <v>571</v>
      </c>
      <c r="E64" s="2" t="s">
        <v>571</v>
      </c>
      <c r="F64" t="str">
        <f t="array" ref="F64">IF(OR(EXACT(A64,VALUE('ESO Dungeon constants'!$H$3:$H$1000))),"X","")</f>
        <v/>
      </c>
      <c r="G64" t="str">
        <f t="shared" si="3"/>
        <v>X</v>
      </c>
      <c r="H64" t="str">
        <f>IF(A64&lt;&gt;C64,VLOOKUP(C64,$A$3:$E$903,4,FALSE),"")</f>
        <v/>
      </c>
      <c r="I64" t="str">
        <f>IF(A64&lt;&gt;C64,VLOOKUP(C64,$A$3:$E$903,5,FALSE),"")</f>
        <v/>
      </c>
      <c r="J64" s="4">
        <f t="shared" si="1"/>
        <v>793</v>
      </c>
      <c r="K64" s="4">
        <f t="shared" si="2"/>
        <v>793</v>
      </c>
    </row>
    <row r="65" spans="1:11" x14ac:dyDescent="0.25">
      <c r="A65" s="6">
        <v>794</v>
      </c>
      <c r="B65" s="6">
        <v>451</v>
      </c>
      <c r="C65" s="6">
        <v>794</v>
      </c>
      <c r="D65" s="2" t="s">
        <v>572</v>
      </c>
      <c r="E65" s="2" t="s">
        <v>572</v>
      </c>
      <c r="F65" t="str">
        <f t="array" ref="F65">IF(OR(EXACT(A65,VALUE('ESO Dungeon constants'!$H$3:$H$1000))),"X","")</f>
        <v/>
      </c>
      <c r="G65" t="str">
        <f t="shared" si="3"/>
        <v>X</v>
      </c>
      <c r="H65" t="str">
        <f>IF(A65&lt;&gt;C65,VLOOKUP(C65,$A$3:$E$903,4,FALSE),"")</f>
        <v/>
      </c>
      <c r="I65" t="str">
        <f>IF(A65&lt;&gt;C65,VLOOKUP(C65,$A$3:$E$903,5,FALSE),"")</f>
        <v/>
      </c>
      <c r="J65" s="4">
        <f t="shared" si="1"/>
        <v>794</v>
      </c>
      <c r="K65" s="4">
        <f t="shared" si="2"/>
        <v>794</v>
      </c>
    </row>
    <row r="66" spans="1:11" x14ac:dyDescent="0.25">
      <c r="A66" s="6">
        <v>795</v>
      </c>
      <c r="B66" s="6">
        <v>452</v>
      </c>
      <c r="C66" s="6">
        <v>795</v>
      </c>
      <c r="D66" s="2" t="s">
        <v>573</v>
      </c>
      <c r="E66" s="2" t="s">
        <v>573</v>
      </c>
      <c r="F66" t="str">
        <f t="array" ref="F66">IF(OR(EXACT(A66,VALUE('ESO Dungeon constants'!$H$3:$H$1000))),"X","")</f>
        <v/>
      </c>
      <c r="G66" t="str">
        <f t="shared" si="3"/>
        <v>X</v>
      </c>
      <c r="H66" t="str">
        <f>IF(A66&lt;&gt;C66,VLOOKUP(C66,$A$3:$E$903,4,FALSE),"")</f>
        <v/>
      </c>
      <c r="I66" t="str">
        <f>IF(A66&lt;&gt;C66,VLOOKUP(C66,$A$3:$E$903,5,FALSE),"")</f>
        <v/>
      </c>
      <c r="J66" s="4">
        <f t="shared" si="1"/>
        <v>795</v>
      </c>
      <c r="K66" s="4">
        <f t="shared" si="2"/>
        <v>795</v>
      </c>
    </row>
    <row r="67" spans="1:11" x14ac:dyDescent="0.25">
      <c r="A67" s="6">
        <v>796</v>
      </c>
      <c r="B67" s="6">
        <v>453</v>
      </c>
      <c r="C67" s="6">
        <v>796</v>
      </c>
      <c r="D67" s="2" t="s">
        <v>574</v>
      </c>
      <c r="E67" s="2" t="s">
        <v>574</v>
      </c>
      <c r="F67" t="str">
        <f t="array" ref="F67">IF(OR(EXACT(A67,VALUE('ESO Dungeon constants'!$H$3:$H$1000))),"X","")</f>
        <v/>
      </c>
      <c r="G67" t="str">
        <f t="shared" si="3"/>
        <v>X</v>
      </c>
      <c r="H67" t="str">
        <f>IF(A67&lt;&gt;C67,VLOOKUP(C67,$A$3:$E$903,4,FALSE),"")</f>
        <v/>
      </c>
      <c r="I67" t="str">
        <f>IF(A67&lt;&gt;C67,VLOOKUP(C67,$A$3:$E$903,5,FALSE),"")</f>
        <v/>
      </c>
      <c r="J67" s="4">
        <f t="shared" si="1"/>
        <v>796</v>
      </c>
      <c r="K67" s="4">
        <f t="shared" si="2"/>
        <v>796</v>
      </c>
    </row>
    <row r="68" spans="1:11" x14ac:dyDescent="0.25">
      <c r="A68" s="6">
        <v>797</v>
      </c>
      <c r="B68" s="6">
        <v>454</v>
      </c>
      <c r="C68" s="6">
        <v>797</v>
      </c>
      <c r="D68" s="2" t="s">
        <v>575</v>
      </c>
      <c r="E68" s="2" t="s">
        <v>575</v>
      </c>
      <c r="F68" t="str">
        <f t="array" ref="F68">IF(OR(EXACT(A68,VALUE('ESO Dungeon constants'!$H$3:$H$1000))),"X","")</f>
        <v/>
      </c>
      <c r="G68" t="str">
        <f t="shared" si="3"/>
        <v>X</v>
      </c>
      <c r="H68" t="str">
        <f>IF(A68&lt;&gt;C68,VLOOKUP(C68,$A$3:$E$903,4,FALSE),"")</f>
        <v/>
      </c>
      <c r="I68" t="str">
        <f>IF(A68&lt;&gt;C68,VLOOKUP(C68,$A$3:$E$903,5,FALSE),"")</f>
        <v/>
      </c>
      <c r="J68" s="4">
        <f t="shared" ref="J68:J131" si="4">A68</f>
        <v>797</v>
      </c>
      <c r="K68" s="4">
        <f t="shared" ref="K68:K131" si="5">C68</f>
        <v>797</v>
      </c>
    </row>
    <row r="69" spans="1:11" x14ac:dyDescent="0.25">
      <c r="A69" s="6">
        <v>798</v>
      </c>
      <c r="B69" s="6">
        <v>455</v>
      </c>
      <c r="C69" s="6">
        <v>798</v>
      </c>
      <c r="D69" s="2" t="s">
        <v>576</v>
      </c>
      <c r="E69" s="2" t="s">
        <v>576</v>
      </c>
      <c r="F69" t="str">
        <f t="array" ref="F69">IF(OR(EXACT(A69,VALUE('ESO Dungeon constants'!$H$3:$H$1000))),"X","")</f>
        <v/>
      </c>
      <c r="G69" t="str">
        <f t="shared" si="3"/>
        <v>X</v>
      </c>
      <c r="H69" t="str">
        <f>IF(A69&lt;&gt;C69,VLOOKUP(C69,$A$3:$E$903,4,FALSE),"")</f>
        <v/>
      </c>
      <c r="I69" t="str">
        <f>IF(A69&lt;&gt;C69,VLOOKUP(C69,$A$3:$E$903,5,FALSE),"")</f>
        <v/>
      </c>
      <c r="J69" s="4">
        <f t="shared" si="4"/>
        <v>798</v>
      </c>
      <c r="K69" s="4">
        <f t="shared" si="5"/>
        <v>798</v>
      </c>
    </row>
    <row r="70" spans="1:11" x14ac:dyDescent="0.25">
      <c r="A70" s="6">
        <v>799</v>
      </c>
      <c r="B70" s="6">
        <v>456</v>
      </c>
      <c r="C70" s="6">
        <v>799</v>
      </c>
      <c r="D70" s="2" t="s">
        <v>577</v>
      </c>
      <c r="E70" s="2" t="s">
        <v>577</v>
      </c>
      <c r="F70" t="str">
        <f t="array" ref="F70">IF(OR(EXACT(A70,VALUE('ESO Dungeon constants'!$H$3:$H$1000))),"X","")</f>
        <v/>
      </c>
      <c r="G70" t="str">
        <f t="shared" si="3"/>
        <v>X</v>
      </c>
      <c r="H70" t="str">
        <f>IF(A70&lt;&gt;C70,VLOOKUP(C70,$A$3:$E$903,4,FALSE),"")</f>
        <v/>
      </c>
      <c r="I70" t="str">
        <f>IF(A70&lt;&gt;C70,VLOOKUP(C70,$A$3:$E$903,5,FALSE),"")</f>
        <v/>
      </c>
      <c r="J70" s="4">
        <f t="shared" si="4"/>
        <v>799</v>
      </c>
      <c r="K70" s="4">
        <f t="shared" si="5"/>
        <v>799</v>
      </c>
    </row>
    <row r="71" spans="1:11" x14ac:dyDescent="0.25">
      <c r="A71" s="6">
        <v>800</v>
      </c>
      <c r="B71" s="6">
        <v>457</v>
      </c>
      <c r="C71" s="6">
        <v>800</v>
      </c>
      <c r="D71" s="2" t="s">
        <v>578</v>
      </c>
      <c r="E71" s="2" t="s">
        <v>578</v>
      </c>
      <c r="F71" t="str">
        <f t="array" ref="F71">IF(OR(EXACT(A71,VALUE('ESO Dungeon constants'!$H$3:$H$1000))),"X","")</f>
        <v/>
      </c>
      <c r="G71" t="str">
        <f t="shared" si="3"/>
        <v>X</v>
      </c>
      <c r="H71" t="str">
        <f>IF(A71&lt;&gt;C71,VLOOKUP(C71,$A$3:$E$903,4,FALSE),"")</f>
        <v/>
      </c>
      <c r="I71" t="str">
        <f>IF(A71&lt;&gt;C71,VLOOKUP(C71,$A$3:$E$903,5,FALSE),"")</f>
        <v/>
      </c>
      <c r="J71" s="4">
        <f t="shared" si="4"/>
        <v>800</v>
      </c>
      <c r="K71" s="4">
        <f t="shared" si="5"/>
        <v>800</v>
      </c>
    </row>
    <row r="72" spans="1:11" x14ac:dyDescent="0.25">
      <c r="A72" s="6">
        <v>801</v>
      </c>
      <c r="B72" s="6">
        <v>458</v>
      </c>
      <c r="C72" s="6">
        <v>801</v>
      </c>
      <c r="D72" s="2" t="s">
        <v>579</v>
      </c>
      <c r="E72" s="2" t="s">
        <v>579</v>
      </c>
      <c r="F72" t="str">
        <f t="array" ref="F72">IF(OR(EXACT(A72,VALUE('ESO Dungeon constants'!$H$3:$H$1000))),"X","")</f>
        <v/>
      </c>
      <c r="G72" t="str">
        <f t="shared" si="3"/>
        <v>X</v>
      </c>
      <c r="H72" t="str">
        <f>IF(A72&lt;&gt;C72,VLOOKUP(C72,$A$3:$E$903,4,FALSE),"")</f>
        <v/>
      </c>
      <c r="I72" t="str">
        <f>IF(A72&lt;&gt;C72,VLOOKUP(C72,$A$3:$E$903,5,FALSE),"")</f>
        <v/>
      </c>
      <c r="J72" s="4">
        <f t="shared" si="4"/>
        <v>801</v>
      </c>
      <c r="K72" s="4">
        <f t="shared" si="5"/>
        <v>801</v>
      </c>
    </row>
    <row r="73" spans="1:11" x14ac:dyDescent="0.25">
      <c r="A73" s="6">
        <v>802</v>
      </c>
      <c r="B73" s="6">
        <v>459</v>
      </c>
      <c r="C73" s="6">
        <v>802</v>
      </c>
      <c r="D73" s="2" t="s">
        <v>580</v>
      </c>
      <c r="E73" s="2" t="s">
        <v>580</v>
      </c>
      <c r="F73" t="str">
        <f t="array" ref="F73">IF(OR(EXACT(A73,VALUE('ESO Dungeon constants'!$H$3:$H$1000))),"X","")</f>
        <v/>
      </c>
      <c r="G73" t="str">
        <f t="shared" si="3"/>
        <v>X</v>
      </c>
      <c r="H73" t="str">
        <f>IF(A73&lt;&gt;C73,VLOOKUP(C73,$A$3:$E$903,4,FALSE),"")</f>
        <v/>
      </c>
      <c r="I73" t="str">
        <f>IF(A73&lt;&gt;C73,VLOOKUP(C73,$A$3:$E$903,5,FALSE),"")</f>
        <v/>
      </c>
      <c r="J73" s="4">
        <f t="shared" si="4"/>
        <v>802</v>
      </c>
      <c r="K73" s="4">
        <f t="shared" si="5"/>
        <v>802</v>
      </c>
    </row>
    <row r="74" spans="1:11" x14ac:dyDescent="0.25">
      <c r="A74" s="6">
        <v>803</v>
      </c>
      <c r="B74" s="6">
        <v>460</v>
      </c>
      <c r="C74" s="6">
        <v>803</v>
      </c>
      <c r="D74" s="2" t="s">
        <v>581</v>
      </c>
      <c r="E74" s="2" t="s">
        <v>581</v>
      </c>
      <c r="F74" t="str">
        <f t="array" ref="F74">IF(OR(EXACT(A74,VALUE('ESO Dungeon constants'!$H$3:$H$1000))),"X","")</f>
        <v/>
      </c>
      <c r="G74" t="str">
        <f t="shared" si="3"/>
        <v>X</v>
      </c>
      <c r="H74" t="str">
        <f>IF(A74&lt;&gt;C74,VLOOKUP(C74,$A$3:$E$903,4,FALSE),"")</f>
        <v/>
      </c>
      <c r="I74" t="str">
        <f>IF(A74&lt;&gt;C74,VLOOKUP(C74,$A$3:$E$903,5,FALSE),"")</f>
        <v/>
      </c>
      <c r="J74" s="4">
        <f t="shared" si="4"/>
        <v>803</v>
      </c>
      <c r="K74" s="4">
        <f t="shared" si="5"/>
        <v>803</v>
      </c>
    </row>
    <row r="75" spans="1:11" x14ac:dyDescent="0.25">
      <c r="A75" s="6">
        <v>804</v>
      </c>
      <c r="B75" s="6">
        <v>461</v>
      </c>
      <c r="C75" s="6">
        <v>804</v>
      </c>
      <c r="D75" s="2" t="s">
        <v>582</v>
      </c>
      <c r="E75" s="2" t="s">
        <v>582</v>
      </c>
      <c r="F75" t="str">
        <f t="array" ref="F75">IF(OR(EXACT(A75,VALUE('ESO Dungeon constants'!$H$3:$H$1000))),"X","")</f>
        <v/>
      </c>
      <c r="G75" t="str">
        <f t="shared" si="3"/>
        <v>X</v>
      </c>
      <c r="H75" t="str">
        <f>IF(A75&lt;&gt;C75,VLOOKUP(C75,$A$3:$E$903,4,FALSE),"")</f>
        <v/>
      </c>
      <c r="I75" t="str">
        <f>IF(A75&lt;&gt;C75,VLOOKUP(C75,$A$3:$E$903,5,FALSE),"")</f>
        <v/>
      </c>
      <c r="J75" s="4">
        <f t="shared" si="4"/>
        <v>804</v>
      </c>
      <c r="K75" s="4">
        <f t="shared" si="5"/>
        <v>804</v>
      </c>
    </row>
    <row r="76" spans="1:11" x14ac:dyDescent="0.25">
      <c r="A76" s="6">
        <v>805</v>
      </c>
      <c r="B76" s="6">
        <v>462</v>
      </c>
      <c r="C76" s="6">
        <v>805</v>
      </c>
      <c r="D76" s="2" t="s">
        <v>583</v>
      </c>
      <c r="E76" s="2" t="s">
        <v>583</v>
      </c>
      <c r="F76" t="str">
        <f t="array" ref="F76">IF(OR(EXACT(A76,VALUE('ESO Dungeon constants'!$H$3:$H$1000))),"X","")</f>
        <v/>
      </c>
      <c r="G76" t="str">
        <f t="shared" si="3"/>
        <v>X</v>
      </c>
      <c r="H76" t="str">
        <f>IF(A76&lt;&gt;C76,VLOOKUP(C76,$A$3:$E$903,4,FALSE),"")</f>
        <v/>
      </c>
      <c r="I76" t="str">
        <f>IF(A76&lt;&gt;C76,VLOOKUP(C76,$A$3:$E$903,5,FALSE),"")</f>
        <v/>
      </c>
      <c r="J76" s="4">
        <f t="shared" si="4"/>
        <v>805</v>
      </c>
      <c r="K76" s="4">
        <f t="shared" si="5"/>
        <v>805</v>
      </c>
    </row>
    <row r="77" spans="1:11" x14ac:dyDescent="0.25">
      <c r="A77" s="6">
        <v>806</v>
      </c>
      <c r="B77" s="6">
        <v>463</v>
      </c>
      <c r="C77" s="6">
        <v>806</v>
      </c>
      <c r="D77" s="2" t="s">
        <v>584</v>
      </c>
      <c r="E77" s="2" t="s">
        <v>584</v>
      </c>
      <c r="F77" t="str">
        <f t="array" ref="F77">IF(OR(EXACT(A77,VALUE('ESO Dungeon constants'!$H$3:$H$1000))),"X","")</f>
        <v/>
      </c>
      <c r="G77" t="str">
        <f t="shared" si="3"/>
        <v>X</v>
      </c>
      <c r="H77" t="str">
        <f>IF(A77&lt;&gt;C77,VLOOKUP(C77,$A$3:$E$903,4,FALSE),"")</f>
        <v/>
      </c>
      <c r="I77" t="str">
        <f>IF(A77&lt;&gt;C77,VLOOKUP(C77,$A$3:$E$903,5,FALSE),"")</f>
        <v/>
      </c>
      <c r="J77" s="4">
        <f t="shared" si="4"/>
        <v>806</v>
      </c>
      <c r="K77" s="4">
        <f t="shared" si="5"/>
        <v>806</v>
      </c>
    </row>
    <row r="78" spans="1:11" x14ac:dyDescent="0.25">
      <c r="A78" s="6">
        <v>807</v>
      </c>
      <c r="B78" s="6">
        <v>464</v>
      </c>
      <c r="C78" s="6">
        <v>807</v>
      </c>
      <c r="D78" s="2" t="s">
        <v>585</v>
      </c>
      <c r="E78" s="2" t="s">
        <v>585</v>
      </c>
      <c r="F78" t="str">
        <f t="array" ref="F78">IF(OR(EXACT(A78,VALUE('ESO Dungeon constants'!$H$3:$H$1000))),"X","")</f>
        <v/>
      </c>
      <c r="G78" t="str">
        <f t="shared" ref="G78:G141" si="6">IF(EXACT(A78,C78),"X","")</f>
        <v>X</v>
      </c>
      <c r="H78" t="str">
        <f>IF(A78&lt;&gt;C78,VLOOKUP(C78,$A$3:$E$903,4,FALSE),"")</f>
        <v/>
      </c>
      <c r="I78" t="str">
        <f>IF(A78&lt;&gt;C78,VLOOKUP(C78,$A$3:$E$903,5,FALSE),"")</f>
        <v/>
      </c>
      <c r="J78" s="4">
        <f t="shared" si="4"/>
        <v>807</v>
      </c>
      <c r="K78" s="4">
        <f t="shared" si="5"/>
        <v>807</v>
      </c>
    </row>
    <row r="79" spans="1:11" x14ac:dyDescent="0.25">
      <c r="A79" s="6">
        <v>808</v>
      </c>
      <c r="B79" s="6">
        <v>465</v>
      </c>
      <c r="C79" s="6">
        <v>808</v>
      </c>
      <c r="D79" s="2" t="s">
        <v>586</v>
      </c>
      <c r="E79" s="2" t="s">
        <v>586</v>
      </c>
      <c r="F79" t="str">
        <f t="array" ref="F79">IF(OR(EXACT(A79,VALUE('ESO Dungeon constants'!$H$3:$H$1000))),"X","")</f>
        <v/>
      </c>
      <c r="G79" t="str">
        <f t="shared" si="6"/>
        <v>X</v>
      </c>
      <c r="H79" t="str">
        <f>IF(A79&lt;&gt;C79,VLOOKUP(C79,$A$3:$E$903,4,FALSE),"")</f>
        <v/>
      </c>
      <c r="I79" t="str">
        <f>IF(A79&lt;&gt;C79,VLOOKUP(C79,$A$3:$E$903,5,FALSE),"")</f>
        <v/>
      </c>
      <c r="J79" s="4">
        <f t="shared" si="4"/>
        <v>808</v>
      </c>
      <c r="K79" s="4">
        <f t="shared" si="5"/>
        <v>808</v>
      </c>
    </row>
    <row r="80" spans="1:11" x14ac:dyDescent="0.25">
      <c r="A80" s="6">
        <v>92</v>
      </c>
      <c r="B80" s="6">
        <v>14</v>
      </c>
      <c r="C80" s="6">
        <v>92</v>
      </c>
      <c r="D80" s="2" t="s">
        <v>157</v>
      </c>
      <c r="E80" s="2" t="s">
        <v>157</v>
      </c>
      <c r="F80" t="str">
        <f t="array" ref="F80">IF(OR(EXACT(A80,VALUE('ESO Dungeon constants'!$H$3:$H$1000))),"X","")</f>
        <v/>
      </c>
      <c r="G80" t="str">
        <f t="shared" si="6"/>
        <v>X</v>
      </c>
      <c r="H80" t="str">
        <f>IF(A80&lt;&gt;C80,VLOOKUP(C80,$A$3:$E$903,4,FALSE),"")</f>
        <v/>
      </c>
      <c r="I80" t="str">
        <f>IF(A80&lt;&gt;C80,VLOOKUP(C80,$A$3:$E$903,5,FALSE),"")</f>
        <v/>
      </c>
      <c r="J80" s="4">
        <f t="shared" si="4"/>
        <v>92</v>
      </c>
      <c r="K80" s="4">
        <f t="shared" si="5"/>
        <v>92</v>
      </c>
    </row>
    <row r="81" spans="1:11" x14ac:dyDescent="0.25">
      <c r="A81" s="6">
        <v>228</v>
      </c>
      <c r="B81" s="6">
        <v>64</v>
      </c>
      <c r="C81" s="6">
        <v>92</v>
      </c>
      <c r="D81" s="2" t="s">
        <v>901</v>
      </c>
      <c r="E81" s="2" t="s">
        <v>200</v>
      </c>
      <c r="F81" t="str">
        <f t="array" ref="F81">IF(OR(EXACT(A81,VALUE('ESO Dungeon constants'!$H$3:$H$1000))),"X","")</f>
        <v/>
      </c>
      <c r="G81" t="str">
        <f t="shared" si="6"/>
        <v/>
      </c>
      <c r="H81" t="str">
        <f>IF(A81&lt;&gt;C81,VLOOKUP(C81,$A$3:$E$903,4,FALSE),"")</f>
        <v>Bangkorai</v>
      </c>
      <c r="I81" t="str">
        <f>IF(A81&lt;&gt;C81,VLOOKUP(C81,$A$3:$E$903,5,FALSE),"")</f>
        <v>Bangkorai</v>
      </c>
      <c r="J81" s="4">
        <f t="shared" si="4"/>
        <v>228</v>
      </c>
      <c r="K81" s="4">
        <f t="shared" si="5"/>
        <v>92</v>
      </c>
    </row>
    <row r="82" spans="1:11" x14ac:dyDescent="0.25">
      <c r="A82" s="6">
        <v>593</v>
      </c>
      <c r="B82" s="6">
        <v>353</v>
      </c>
      <c r="C82" s="6">
        <v>92</v>
      </c>
      <c r="D82" s="2" t="s">
        <v>901</v>
      </c>
      <c r="E82" s="2" t="s">
        <v>200</v>
      </c>
      <c r="F82" t="str">
        <f t="array" ref="F82">IF(OR(EXACT(A82,VALUE('ESO Dungeon constants'!$H$3:$H$1000))),"X","")</f>
        <v/>
      </c>
      <c r="G82" t="str">
        <f t="shared" si="6"/>
        <v/>
      </c>
      <c r="H82" t="str">
        <f>IF(A82&lt;&gt;C82,VLOOKUP(C82,$A$3:$E$903,4,FALSE),"")</f>
        <v>Bangkorai</v>
      </c>
      <c r="I82" t="str">
        <f>IF(A82&lt;&gt;C82,VLOOKUP(C82,$A$3:$E$903,5,FALSE),"")</f>
        <v>Bangkorai</v>
      </c>
      <c r="J82" s="4">
        <f t="shared" si="4"/>
        <v>593</v>
      </c>
      <c r="K82" s="4">
        <f t="shared" si="5"/>
        <v>92</v>
      </c>
    </row>
    <row r="83" spans="1:11" x14ac:dyDescent="0.25">
      <c r="A83" s="6">
        <v>939</v>
      </c>
      <c r="B83" s="6">
        <v>579</v>
      </c>
      <c r="C83" s="6">
        <v>381</v>
      </c>
      <c r="D83" s="2" t="s">
        <v>1322</v>
      </c>
      <c r="E83" s="2" t="s">
        <v>690</v>
      </c>
      <c r="F83" t="str">
        <f t="array" ref="F83">IF(OR(EXACT(A83,VALUE('ESO Dungeon constants'!$H$3:$H$1000))),"X","")</f>
        <v/>
      </c>
      <c r="G83" t="str">
        <f t="shared" si="6"/>
        <v/>
      </c>
      <c r="H83" t="str">
        <f>IF(A83&lt;&gt;C83,VLOOKUP(C83,$A$3:$E$903,4,FALSE),"")</f>
        <v>Auridon</v>
      </c>
      <c r="I83" t="str">
        <f>IF(A83&lt;&gt;C83,VLOOKUP(C83,$A$3:$E$903,5,FALSE),"")</f>
        <v>Auridon</v>
      </c>
      <c r="J83" s="4">
        <f t="shared" si="4"/>
        <v>939</v>
      </c>
      <c r="K83" s="4">
        <f t="shared" si="5"/>
        <v>381</v>
      </c>
    </row>
    <row r="84" spans="1:11" x14ac:dyDescent="0.25">
      <c r="A84" s="6">
        <v>963</v>
      </c>
      <c r="B84" s="6">
        <v>603</v>
      </c>
      <c r="C84" s="6">
        <v>849</v>
      </c>
      <c r="D84" s="2" t="s">
        <v>1338</v>
      </c>
      <c r="E84" s="2" t="s">
        <v>714</v>
      </c>
      <c r="F84" t="str">
        <f t="array" ref="F84">IF(OR(EXACT(A84,VALUE('ESO Dungeon constants'!$H$3:$H$1000))),"X","")</f>
        <v/>
      </c>
      <c r="G84" t="str">
        <f t="shared" si="6"/>
        <v/>
      </c>
      <c r="H84" t="str">
        <f>IF(A84&lt;&gt;C84,VLOOKUP(C84,$A$3:$E$903,4,FALSE),"")</f>
        <v>Vvardenfell</v>
      </c>
      <c r="I84" t="str">
        <f>IF(A84&lt;&gt;C84,VLOOKUP(C84,$A$3:$E$903,5,FALSE),"")</f>
        <v>Vvardenfell</v>
      </c>
      <c r="J84" s="4">
        <f t="shared" si="4"/>
        <v>963</v>
      </c>
      <c r="K84" s="4">
        <f t="shared" si="5"/>
        <v>849</v>
      </c>
    </row>
    <row r="85" spans="1:11" x14ac:dyDescent="0.25">
      <c r="A85" s="6">
        <v>580</v>
      </c>
      <c r="B85" s="6">
        <v>341</v>
      </c>
      <c r="C85" s="6">
        <v>108</v>
      </c>
      <c r="D85" s="2" t="s">
        <v>1136</v>
      </c>
      <c r="E85" s="2" t="s">
        <v>471</v>
      </c>
      <c r="F85" t="str">
        <f t="array" ref="F85">IF(OR(EXACT(A85,VALUE('ESO Dungeon constants'!$H$3:$H$1000))),"X","")</f>
        <v/>
      </c>
      <c r="G85" t="str">
        <f t="shared" si="6"/>
        <v/>
      </c>
      <c r="H85" t="str">
        <f>IF(A85&lt;&gt;C85,VLOOKUP(C85,$A$3:$E$903,4,FALSE),"")</f>
        <v>Grünschatten</v>
      </c>
      <c r="I85" t="str">
        <f>IF(A85&lt;&gt;C85,VLOOKUP(C85,$A$3:$E$903,5,FALSE),"")</f>
        <v>Greenshade</v>
      </c>
      <c r="J85" s="4">
        <f t="shared" si="4"/>
        <v>580</v>
      </c>
      <c r="K85" s="4">
        <f t="shared" si="5"/>
        <v>108</v>
      </c>
    </row>
    <row r="86" spans="1:11" x14ac:dyDescent="0.25">
      <c r="A86" s="6">
        <v>319</v>
      </c>
      <c r="B86" s="6">
        <v>131</v>
      </c>
      <c r="C86" s="6">
        <v>19</v>
      </c>
      <c r="D86" s="2" t="s">
        <v>959</v>
      </c>
      <c r="E86" s="2" t="s">
        <v>266</v>
      </c>
      <c r="F86" t="str">
        <f t="array" ref="F86">IF(OR(EXACT(A86,VALUE('ESO Dungeon constants'!$H$3:$H$1000))),"X","")</f>
        <v/>
      </c>
      <c r="G86" t="str">
        <f t="shared" si="6"/>
        <v/>
      </c>
      <c r="H86" t="str">
        <f>IF(A86&lt;&gt;C86,VLOOKUP(C86,$A$3:$E$903,4,FALSE),"")</f>
        <v>Sturmhafen</v>
      </c>
      <c r="I86" t="str">
        <f>IF(A86&lt;&gt;C86,VLOOKUP(C86,$A$3:$E$903,5,FALSE),"")</f>
        <v>Stormhaven</v>
      </c>
      <c r="J86" s="4">
        <f t="shared" si="4"/>
        <v>319</v>
      </c>
      <c r="K86" s="4">
        <f t="shared" si="5"/>
        <v>19</v>
      </c>
    </row>
    <row r="87" spans="1:11" x14ac:dyDescent="0.25">
      <c r="A87" s="6">
        <v>751</v>
      </c>
      <c r="B87" s="6">
        <v>412</v>
      </c>
      <c r="C87" s="6">
        <v>888</v>
      </c>
      <c r="D87" s="2" t="s">
        <v>1199</v>
      </c>
      <c r="E87" s="2" t="s">
        <v>533</v>
      </c>
      <c r="F87" t="str">
        <f t="array" ref="F87">IF(OR(EXACT(A87,VALUE('ESO Dungeon constants'!$H$3:$H$1000))),"X","")</f>
        <v/>
      </c>
      <c r="G87" t="str">
        <f t="shared" si="6"/>
        <v/>
      </c>
      <c r="H87" t="str">
        <f>IF(A87&lt;&gt;C87,VLOOKUP(C87,$A$3:$E$903,4,FALSE),"")</f>
        <v>Kargstein</v>
      </c>
      <c r="I87" t="str">
        <f>IF(A87&lt;&gt;C87,VLOOKUP(C87,$A$3:$E$903,5,FALSE),"")</f>
        <v>Craglorn</v>
      </c>
      <c r="J87" s="4">
        <f t="shared" si="4"/>
        <v>751</v>
      </c>
      <c r="K87" s="4">
        <f t="shared" si="5"/>
        <v>888</v>
      </c>
    </row>
    <row r="88" spans="1:11" x14ac:dyDescent="0.25">
      <c r="A88" s="6">
        <v>535</v>
      </c>
      <c r="B88" s="6">
        <v>303</v>
      </c>
      <c r="C88" s="6">
        <v>535</v>
      </c>
      <c r="D88" s="2" t="s">
        <v>435</v>
      </c>
      <c r="E88" s="2" t="s">
        <v>435</v>
      </c>
      <c r="F88" t="str">
        <f t="array" ref="F88">IF(OR(EXACT(A88,VALUE('ESO Dungeon constants'!$H$3:$H$1000))),"X","")</f>
        <v/>
      </c>
      <c r="G88" t="str">
        <f t="shared" si="6"/>
        <v>X</v>
      </c>
      <c r="H88" t="str">
        <f>IF(A88&lt;&gt;C88,VLOOKUP(C88,$A$3:$E$903,4,FALSE),"")</f>
        <v/>
      </c>
      <c r="I88" t="str">
        <f>IF(A88&lt;&gt;C88,VLOOKUP(C88,$A$3:$E$903,5,FALSE),"")</f>
        <v/>
      </c>
      <c r="J88" s="4">
        <f t="shared" si="4"/>
        <v>535</v>
      </c>
      <c r="K88" s="4">
        <f t="shared" si="5"/>
        <v>535</v>
      </c>
    </row>
    <row r="89" spans="1:11" x14ac:dyDescent="0.25">
      <c r="A89" s="6">
        <v>401</v>
      </c>
      <c r="B89" s="6">
        <v>196</v>
      </c>
      <c r="C89" s="6">
        <v>381</v>
      </c>
      <c r="D89" s="2" t="s">
        <v>330</v>
      </c>
      <c r="E89" s="2" t="s">
        <v>330</v>
      </c>
      <c r="F89" t="str">
        <f t="array" ref="F89">IF(OR(EXACT(A89,VALUE('ESO Dungeon constants'!$H$3:$H$1000))),"X","")</f>
        <v/>
      </c>
      <c r="G89" t="str">
        <f t="shared" si="6"/>
        <v/>
      </c>
      <c r="H89" t="str">
        <f>IF(A89&lt;&gt;C89,VLOOKUP(C89,$A$3:$E$903,4,FALSE),"")</f>
        <v>Auridon</v>
      </c>
      <c r="I89" t="str">
        <f>IF(A89&lt;&gt;C89,VLOOKUP(C89,$A$3:$E$903,5,FALSE),"")</f>
        <v>Auridon</v>
      </c>
      <c r="J89" s="4">
        <f t="shared" si="4"/>
        <v>401</v>
      </c>
      <c r="K89" s="4">
        <f t="shared" si="5"/>
        <v>381</v>
      </c>
    </row>
    <row r="90" spans="1:11" x14ac:dyDescent="0.25">
      <c r="A90" s="6">
        <v>168</v>
      </c>
      <c r="B90" s="6">
        <v>34</v>
      </c>
      <c r="C90" s="6">
        <v>92</v>
      </c>
      <c r="D90" s="2" t="s">
        <v>171</v>
      </c>
      <c r="E90" s="2" t="s">
        <v>171</v>
      </c>
      <c r="F90" t="str">
        <f t="array" ref="F90">IF(OR(EXACT(A90,VALUE('ESO Dungeon constants'!$H$3:$H$1000))),"X","")</f>
        <v/>
      </c>
      <c r="G90" t="str">
        <f t="shared" si="6"/>
        <v/>
      </c>
      <c r="H90" t="str">
        <f>IF(A90&lt;&gt;C90,VLOOKUP(C90,$A$3:$E$903,4,FALSE),"")</f>
        <v>Bangkorai</v>
      </c>
      <c r="I90" t="str">
        <f>IF(A90&lt;&gt;C90,VLOOKUP(C90,$A$3:$E$903,5,FALSE),"")</f>
        <v>Bangkorai</v>
      </c>
      <c r="J90" s="4">
        <f t="shared" si="4"/>
        <v>168</v>
      </c>
      <c r="K90" s="4">
        <f t="shared" si="5"/>
        <v>92</v>
      </c>
    </row>
    <row r="91" spans="1:11" x14ac:dyDescent="0.25">
      <c r="A91" s="6">
        <v>473</v>
      </c>
      <c r="B91" s="6">
        <v>258</v>
      </c>
      <c r="C91" s="6">
        <v>58</v>
      </c>
      <c r="D91" s="2" t="s">
        <v>1072</v>
      </c>
      <c r="E91" s="2" t="s">
        <v>391</v>
      </c>
      <c r="F91" t="str">
        <f t="array" ref="F91">IF(OR(EXACT(A91,VALUE('ESO Dungeon constants'!$H$3:$H$1000))),"X","")</f>
        <v/>
      </c>
      <c r="G91" t="str">
        <f t="shared" si="6"/>
        <v/>
      </c>
      <c r="H91" t="str">
        <f>IF(A91&lt;&gt;C91,VLOOKUP(C91,$A$3:$E$903,4,FALSE),"")</f>
        <v>Malabal Tor</v>
      </c>
      <c r="I91" t="str">
        <f>IF(A91&lt;&gt;C91,VLOOKUP(C91,$A$3:$E$903,5,FALSE),"")</f>
        <v>Malabal Tor</v>
      </c>
      <c r="J91" s="4">
        <f t="shared" si="4"/>
        <v>473</v>
      </c>
      <c r="K91" s="4">
        <f t="shared" si="5"/>
        <v>58</v>
      </c>
    </row>
    <row r="92" spans="1:11" x14ac:dyDescent="0.25">
      <c r="A92" s="6">
        <v>859</v>
      </c>
      <c r="B92" s="6">
        <v>504</v>
      </c>
      <c r="C92" s="6">
        <v>58</v>
      </c>
      <c r="D92" s="2" t="s">
        <v>1254</v>
      </c>
      <c r="E92" s="2" t="s">
        <v>622</v>
      </c>
      <c r="F92" t="str">
        <f t="array" ref="F92">IF(OR(EXACT(A92,VALUE('ESO Dungeon constants'!$H$3:$H$1000))),"X","")</f>
        <v/>
      </c>
      <c r="G92" t="str">
        <f t="shared" si="6"/>
        <v/>
      </c>
      <c r="H92" t="str">
        <f>IF(A92&lt;&gt;C92,VLOOKUP(C92,$A$3:$E$903,4,FALSE),"")</f>
        <v>Malabal Tor</v>
      </c>
      <c r="I92" t="str">
        <f>IF(A92&lt;&gt;C92,VLOOKUP(C92,$A$3:$E$903,5,FALSE),"")</f>
        <v>Malabal Tor</v>
      </c>
      <c r="J92" s="4">
        <f t="shared" si="4"/>
        <v>859</v>
      </c>
      <c r="K92" s="4">
        <f t="shared" si="5"/>
        <v>58</v>
      </c>
    </row>
    <row r="93" spans="1:11" x14ac:dyDescent="0.25">
      <c r="A93" s="6">
        <v>38</v>
      </c>
      <c r="B93" s="6">
        <v>8</v>
      </c>
      <c r="C93" s="6">
        <v>92</v>
      </c>
      <c r="D93" s="2" t="s">
        <v>837</v>
      </c>
      <c r="E93" s="2" t="s">
        <v>57</v>
      </c>
      <c r="F93" t="str">
        <f t="array" ref="F93">IF(OR(EXACT(A93,VALUE('ESO Dungeon constants'!$H$3:$H$1000))),"X","")</f>
        <v>X</v>
      </c>
      <c r="G93" t="str">
        <f t="shared" si="6"/>
        <v/>
      </c>
      <c r="H93" t="str">
        <f>IF(A93&lt;&gt;C93,VLOOKUP(C93,$A$3:$E$903,4,FALSE),"")</f>
        <v>Bangkorai</v>
      </c>
      <c r="I93" t="str">
        <f>IF(A93&lt;&gt;C93,VLOOKUP(C93,$A$3:$E$903,5,FALSE),"")</f>
        <v>Bangkorai</v>
      </c>
      <c r="J93" s="4">
        <f t="shared" si="4"/>
        <v>38</v>
      </c>
      <c r="K93" s="4">
        <f t="shared" si="5"/>
        <v>92</v>
      </c>
    </row>
    <row r="94" spans="1:11" x14ac:dyDescent="0.25">
      <c r="A94" s="6">
        <v>1082</v>
      </c>
      <c r="B94" s="6">
        <v>707</v>
      </c>
      <c r="C94" s="6">
        <v>726</v>
      </c>
      <c r="D94" s="2" t="s">
        <v>1277</v>
      </c>
      <c r="E94" s="2" t="s">
        <v>805</v>
      </c>
      <c r="F94" t="str">
        <f t="array" ref="F94">IF(OR(EXACT(A94,VALUE('ESO Dungeon constants'!$H$3:$H$1000))),"X","")</f>
        <v/>
      </c>
      <c r="G94" t="str">
        <f t="shared" si="6"/>
        <v/>
      </c>
      <c r="H94" t="str">
        <f>IF(A94&lt;&gt;C94,VLOOKUP(C94,$A$3:$E$903,4,FALSE),"")</f>
        <v>Trübmoor</v>
      </c>
      <c r="I94" t="str">
        <f>IF(A94&lt;&gt;C94,VLOOKUP(C94,$A$3:$E$903,5,FALSE),"")</f>
        <v>Murkmire</v>
      </c>
      <c r="J94" s="4">
        <f t="shared" si="4"/>
        <v>1082</v>
      </c>
      <c r="K94" s="4">
        <f t="shared" si="5"/>
        <v>726</v>
      </c>
    </row>
    <row r="95" spans="1:11" x14ac:dyDescent="0.25">
      <c r="A95" s="6">
        <v>842</v>
      </c>
      <c r="B95" s="6">
        <v>491</v>
      </c>
      <c r="C95" s="6">
        <v>823</v>
      </c>
      <c r="D95" s="2" t="s">
        <v>1242</v>
      </c>
      <c r="E95" s="2" t="s">
        <v>611</v>
      </c>
      <c r="F95" t="str">
        <f t="array" ref="F95">IF(OR(EXACT(A95,VALUE('ESO Dungeon constants'!$H$3:$H$1000))),"X","")</f>
        <v/>
      </c>
      <c r="G95" t="str">
        <f t="shared" si="6"/>
        <v/>
      </c>
      <c r="H95" t="str">
        <f>IF(A95&lt;&gt;C95,VLOOKUP(C95,$A$3:$E$903,4,FALSE),"")</f>
        <v>Die Goldküste</v>
      </c>
      <c r="I95" t="str">
        <f>IF(A95&lt;&gt;C95,VLOOKUP(C95,$A$3:$E$903,5,FALSE),"")</f>
        <v>Gold Coast</v>
      </c>
      <c r="J95" s="4">
        <f t="shared" si="4"/>
        <v>842</v>
      </c>
      <c r="K95" s="4">
        <f t="shared" si="5"/>
        <v>823</v>
      </c>
    </row>
    <row r="96" spans="1:11" x14ac:dyDescent="0.25">
      <c r="A96" s="6">
        <v>280</v>
      </c>
      <c r="B96" s="6">
        <v>109</v>
      </c>
      <c r="C96" s="6">
        <v>280</v>
      </c>
      <c r="D96" s="2" t="s">
        <v>940</v>
      </c>
      <c r="E96" s="2" t="s">
        <v>245</v>
      </c>
      <c r="F96" t="str">
        <f t="array" ref="F96">IF(OR(EXACT(A96,VALUE('ESO Dungeon constants'!$H$3:$H$1000))),"X","")</f>
        <v/>
      </c>
      <c r="G96" t="str">
        <f t="shared" si="6"/>
        <v>X</v>
      </c>
      <c r="H96" t="str">
        <f>IF(A96&lt;&gt;C96,VLOOKUP(C96,$A$3:$E$903,4,FALSE),"")</f>
        <v/>
      </c>
      <c r="I96" t="str">
        <f>IF(A96&lt;&gt;C96,VLOOKUP(C96,$A$3:$E$903,5,FALSE),"")</f>
        <v/>
      </c>
      <c r="J96" s="4">
        <f t="shared" si="4"/>
        <v>280</v>
      </c>
      <c r="K96" s="4">
        <f t="shared" si="5"/>
        <v>280</v>
      </c>
    </row>
    <row r="97" spans="1:11" x14ac:dyDescent="0.25">
      <c r="A97" s="6">
        <v>64</v>
      </c>
      <c r="B97" s="6">
        <v>13</v>
      </c>
      <c r="C97" s="6">
        <v>103</v>
      </c>
      <c r="D97" s="2" t="s">
        <v>855</v>
      </c>
      <c r="E97" s="2" t="s">
        <v>70</v>
      </c>
      <c r="F97" t="str">
        <f t="array" ref="F97">IF(OR(EXACT(A97,VALUE('ESO Dungeon constants'!$H$3:$H$1000))),"X","")</f>
        <v>X</v>
      </c>
      <c r="G97" t="str">
        <f t="shared" si="6"/>
        <v/>
      </c>
      <c r="H97" t="str">
        <f>IF(A97&lt;&gt;C97,VLOOKUP(C97,$A$3:$E$903,4,FALSE),"")</f>
        <v>Rift</v>
      </c>
      <c r="I97" t="str">
        <f>IF(A97&lt;&gt;C97,VLOOKUP(C97,$A$3:$E$903,5,FALSE),"")</f>
        <v>The Rift</v>
      </c>
      <c r="J97" s="4">
        <f t="shared" si="4"/>
        <v>64</v>
      </c>
      <c r="K97" s="4">
        <f t="shared" si="5"/>
        <v>103</v>
      </c>
    </row>
    <row r="98" spans="1:11" x14ac:dyDescent="0.25">
      <c r="A98" s="6">
        <v>1065</v>
      </c>
      <c r="B98" s="6">
        <v>690</v>
      </c>
      <c r="C98" s="6">
        <v>726</v>
      </c>
      <c r="D98" s="2" t="s">
        <v>1279</v>
      </c>
      <c r="E98" s="2" t="s">
        <v>792</v>
      </c>
      <c r="F98" t="str">
        <f t="array" ref="F98">IF(OR(EXACT(A98,VALUE('ESO Dungeon constants'!$H$3:$H$1000))),"X","")</f>
        <v/>
      </c>
      <c r="G98" t="str">
        <f t="shared" si="6"/>
        <v/>
      </c>
      <c r="H98" t="str">
        <f>IF(A98&lt;&gt;C98,VLOOKUP(C98,$A$3:$E$903,4,FALSE),"")</f>
        <v>Trübmoor</v>
      </c>
      <c r="I98" t="str">
        <f>IF(A98&lt;&gt;C98,VLOOKUP(C98,$A$3:$E$903,5,FALSE),"")</f>
        <v>Murkmire</v>
      </c>
      <c r="J98" s="4">
        <f t="shared" si="4"/>
        <v>1065</v>
      </c>
      <c r="K98" s="4">
        <f t="shared" si="5"/>
        <v>726</v>
      </c>
    </row>
    <row r="99" spans="1:11" x14ac:dyDescent="0.25">
      <c r="A99" s="6">
        <v>596</v>
      </c>
      <c r="B99" s="6">
        <v>356</v>
      </c>
      <c r="C99" s="6">
        <v>103</v>
      </c>
      <c r="D99" s="2" t="s">
        <v>1149</v>
      </c>
      <c r="E99" s="2" t="s">
        <v>484</v>
      </c>
      <c r="F99" t="str">
        <f t="array" ref="F99">IF(OR(EXACT(A99,VALUE('ESO Dungeon constants'!$H$3:$H$1000))),"X","")</f>
        <v/>
      </c>
      <c r="G99" t="str">
        <f t="shared" si="6"/>
        <v/>
      </c>
      <c r="H99" t="str">
        <f>IF(A99&lt;&gt;C99,VLOOKUP(C99,$A$3:$E$903,4,FALSE),"")</f>
        <v>Rift</v>
      </c>
      <c r="I99" t="str">
        <f>IF(A99&lt;&gt;C99,VLOOKUP(C99,$A$3:$E$903,5,FALSE),"")</f>
        <v>The Rift</v>
      </c>
      <c r="J99" s="4">
        <f t="shared" si="4"/>
        <v>596</v>
      </c>
      <c r="K99" s="4">
        <f t="shared" si="5"/>
        <v>103</v>
      </c>
    </row>
    <row r="100" spans="1:11" x14ac:dyDescent="0.25">
      <c r="A100" s="6">
        <v>507</v>
      </c>
      <c r="B100" s="6">
        <v>284</v>
      </c>
      <c r="C100" s="6">
        <v>181</v>
      </c>
      <c r="D100" s="2" t="s">
        <v>1097</v>
      </c>
      <c r="E100" s="2" t="s">
        <v>417</v>
      </c>
      <c r="F100" t="str">
        <f t="array" ref="F100">IF(OR(EXACT(A100,VALUE('ESO Dungeon constants'!$H$3:$H$1000))),"X","")</f>
        <v/>
      </c>
      <c r="G100" t="str">
        <f t="shared" si="6"/>
        <v/>
      </c>
      <c r="H100" t="str">
        <f>IF(A100&lt;&gt;C100,VLOOKUP(C100,$A$3:$E$903,4,FALSE),"")</f>
        <v>Cyrodiil</v>
      </c>
      <c r="I100" t="str">
        <f>IF(A100&lt;&gt;C100,VLOOKUP(C100,$A$3:$E$903,5,FALSE),"")</f>
        <v>Cyrodiil</v>
      </c>
      <c r="J100" s="4">
        <f t="shared" si="4"/>
        <v>507</v>
      </c>
      <c r="K100" s="4">
        <f t="shared" si="5"/>
        <v>181</v>
      </c>
    </row>
    <row r="101" spans="1:11" x14ac:dyDescent="0.25">
      <c r="A101" s="6">
        <v>973</v>
      </c>
      <c r="B101" s="6">
        <v>613</v>
      </c>
      <c r="C101" s="6">
        <v>888</v>
      </c>
      <c r="D101" s="2" t="s">
        <v>1346</v>
      </c>
      <c r="E101" s="2" t="s">
        <v>45</v>
      </c>
      <c r="F101" t="str">
        <f t="array" ref="F101">IF(OR(EXACT(A101,VALUE('ESO Dungeon constants'!$H$3:$H$1000))),"X","")</f>
        <v>X</v>
      </c>
      <c r="G101" t="str">
        <f t="shared" si="6"/>
        <v/>
      </c>
      <c r="H101" t="str">
        <f>IF(A101&lt;&gt;C101,VLOOKUP(C101,$A$3:$E$903,4,FALSE),"")</f>
        <v>Kargstein</v>
      </c>
      <c r="I101" t="str">
        <f>IF(A101&lt;&gt;C101,VLOOKUP(C101,$A$3:$E$903,5,FALSE),"")</f>
        <v>Craglorn</v>
      </c>
      <c r="J101" s="4">
        <f t="shared" si="4"/>
        <v>973</v>
      </c>
      <c r="K101" s="4">
        <f t="shared" si="5"/>
        <v>888</v>
      </c>
    </row>
    <row r="102" spans="1:11" x14ac:dyDescent="0.25">
      <c r="A102" s="6">
        <v>704</v>
      </c>
      <c r="B102" s="6">
        <v>392</v>
      </c>
      <c r="C102" s="6">
        <v>684</v>
      </c>
      <c r="D102" s="2" t="s">
        <v>1181</v>
      </c>
      <c r="E102" s="2" t="s">
        <v>515</v>
      </c>
      <c r="F102" t="str">
        <f t="array" ref="F102">IF(OR(EXACT(A102,VALUE('ESO Dungeon constants'!$H$3:$H$1000))),"X","")</f>
        <v/>
      </c>
      <c r="G102" t="str">
        <f t="shared" si="6"/>
        <v/>
      </c>
      <c r="H102" t="str">
        <f>IF(A102&lt;&gt;C102,VLOOKUP(C102,$A$3:$E$903,4,FALSE),"")</f>
        <v>Wrothgar</v>
      </c>
      <c r="I102" t="str">
        <f>IF(A102&lt;&gt;C102,VLOOKUP(C102,$A$3:$E$903,5,FALSE),"")</f>
        <v>Wrothgar</v>
      </c>
      <c r="J102" s="4">
        <f t="shared" si="4"/>
        <v>704</v>
      </c>
      <c r="K102" s="4">
        <f t="shared" si="5"/>
        <v>684</v>
      </c>
    </row>
    <row r="103" spans="1:11" x14ac:dyDescent="0.25">
      <c r="A103" s="6">
        <v>142</v>
      </c>
      <c r="B103" s="6">
        <v>27</v>
      </c>
      <c r="C103" s="6">
        <v>19</v>
      </c>
      <c r="D103" s="2" t="s">
        <v>871</v>
      </c>
      <c r="E103" s="2" t="s">
        <v>167</v>
      </c>
      <c r="F103" t="str">
        <f t="array" ref="F103">IF(OR(EXACT(A103,VALUE('ESO Dungeon constants'!$H$3:$H$1000))),"X","")</f>
        <v/>
      </c>
      <c r="G103" t="str">
        <f t="shared" si="6"/>
        <v/>
      </c>
      <c r="H103" t="str">
        <f>IF(A103&lt;&gt;C103,VLOOKUP(C103,$A$3:$E$903,4,FALSE),"")</f>
        <v>Sturmhafen</v>
      </c>
      <c r="I103" t="str">
        <f>IF(A103&lt;&gt;C103,VLOOKUP(C103,$A$3:$E$903,5,FALSE),"")</f>
        <v>Stormhaven</v>
      </c>
      <c r="J103" s="4">
        <f t="shared" si="4"/>
        <v>142</v>
      </c>
      <c r="K103" s="4">
        <f t="shared" si="5"/>
        <v>19</v>
      </c>
    </row>
    <row r="104" spans="1:11" x14ac:dyDescent="0.25">
      <c r="A104" s="6">
        <v>261</v>
      </c>
      <c r="B104" s="6">
        <v>93</v>
      </c>
      <c r="C104" s="6">
        <v>101</v>
      </c>
      <c r="D104" s="2" t="s">
        <v>926</v>
      </c>
      <c r="E104" s="2" t="s">
        <v>229</v>
      </c>
      <c r="F104" t="str">
        <f t="array" ref="F104">IF(OR(EXACT(A104,VALUE('ESO Dungeon constants'!$H$3:$H$1000))),"X","")</f>
        <v/>
      </c>
      <c r="G104" t="str">
        <f t="shared" si="6"/>
        <v/>
      </c>
      <c r="H104" t="str">
        <f>IF(A104&lt;&gt;C104,VLOOKUP(C104,$A$3:$E$903,4,FALSE),"")</f>
        <v>Ostmarsch</v>
      </c>
      <c r="I104" t="str">
        <f>IF(A104&lt;&gt;C104,VLOOKUP(C104,$A$3:$E$903,5,FALSE),"")</f>
        <v>Eastmarch</v>
      </c>
      <c r="J104" s="4">
        <f t="shared" si="4"/>
        <v>261</v>
      </c>
      <c r="K104" s="4">
        <f t="shared" si="5"/>
        <v>101</v>
      </c>
    </row>
    <row r="105" spans="1:11" x14ac:dyDescent="0.25">
      <c r="A105" s="6">
        <v>861</v>
      </c>
      <c r="B105" s="6">
        <v>506</v>
      </c>
      <c r="C105" s="6">
        <v>108</v>
      </c>
      <c r="D105" s="2" t="s">
        <v>1256</v>
      </c>
      <c r="E105" s="2" t="s">
        <v>624</v>
      </c>
      <c r="F105" t="str">
        <f t="array" ref="F105">IF(OR(EXACT(A105,VALUE('ESO Dungeon constants'!$H$3:$H$1000))),"X","")</f>
        <v/>
      </c>
      <c r="G105" t="str">
        <f t="shared" si="6"/>
        <v/>
      </c>
      <c r="H105" t="str">
        <f>IF(A105&lt;&gt;C105,VLOOKUP(C105,$A$3:$E$903,4,FALSE),"")</f>
        <v>Grünschatten</v>
      </c>
      <c r="I105" t="str">
        <f>IF(A105&lt;&gt;C105,VLOOKUP(C105,$A$3:$E$903,5,FALSE),"")</f>
        <v>Greenshade</v>
      </c>
      <c r="J105" s="4">
        <f t="shared" si="4"/>
        <v>861</v>
      </c>
      <c r="K105" s="4">
        <f t="shared" si="5"/>
        <v>108</v>
      </c>
    </row>
    <row r="106" spans="1:11" x14ac:dyDescent="0.25">
      <c r="A106" s="6">
        <v>224</v>
      </c>
      <c r="B106" s="6">
        <v>62</v>
      </c>
      <c r="C106" s="6">
        <v>20</v>
      </c>
      <c r="D106" s="2" t="s">
        <v>198</v>
      </c>
      <c r="E106" s="2" t="s">
        <v>198</v>
      </c>
      <c r="F106" t="str">
        <f t="array" ref="F106">IF(OR(EXACT(A106,VALUE('ESO Dungeon constants'!$H$3:$H$1000))),"X","")</f>
        <v/>
      </c>
      <c r="G106" t="str">
        <f t="shared" si="6"/>
        <v/>
      </c>
      <c r="H106" t="str">
        <f>IF(A106&lt;&gt;C106,VLOOKUP(C106,$A$3:$E$903,4,FALSE),"")</f>
        <v>Kluftspitze</v>
      </c>
      <c r="I106" t="str">
        <f>IF(A106&lt;&gt;C106,VLOOKUP(C106,$A$3:$E$903,5,FALSE),"")</f>
        <v>Rivenspire</v>
      </c>
      <c r="J106" s="4">
        <f t="shared" si="4"/>
        <v>224</v>
      </c>
      <c r="K106" s="4">
        <f t="shared" si="5"/>
        <v>20</v>
      </c>
    </row>
    <row r="107" spans="1:11" x14ac:dyDescent="0.25">
      <c r="A107" s="6">
        <v>493</v>
      </c>
      <c r="B107" s="6">
        <v>270</v>
      </c>
      <c r="C107" s="6">
        <v>181</v>
      </c>
      <c r="D107" s="2" t="s">
        <v>1084</v>
      </c>
      <c r="E107" s="2" t="s">
        <v>403</v>
      </c>
      <c r="F107" t="str">
        <f t="array" ref="F107">IF(OR(EXACT(A107,VALUE('ESO Dungeon constants'!$H$3:$H$1000))),"X","")</f>
        <v/>
      </c>
      <c r="G107" t="str">
        <f t="shared" si="6"/>
        <v/>
      </c>
      <c r="H107" t="str">
        <f>IF(A107&lt;&gt;C107,VLOOKUP(C107,$A$3:$E$903,4,FALSE),"")</f>
        <v>Cyrodiil</v>
      </c>
      <c r="I107" t="str">
        <f>IF(A107&lt;&gt;C107,VLOOKUP(C107,$A$3:$E$903,5,FALSE),"")</f>
        <v>Cyrodiil</v>
      </c>
      <c r="J107" s="4">
        <f t="shared" si="4"/>
        <v>493</v>
      </c>
      <c r="K107" s="4">
        <f t="shared" si="5"/>
        <v>181</v>
      </c>
    </row>
    <row r="108" spans="1:11" x14ac:dyDescent="0.25">
      <c r="A108" s="6">
        <v>485</v>
      </c>
      <c r="B108" s="6">
        <v>266</v>
      </c>
      <c r="C108" s="6">
        <v>103</v>
      </c>
      <c r="D108" s="2" t="s">
        <v>1080</v>
      </c>
      <c r="E108" s="2" t="s">
        <v>399</v>
      </c>
      <c r="F108" t="str">
        <f t="array" ref="F108">IF(OR(EXACT(A108,VALUE('ESO Dungeon constants'!$H$3:$H$1000))),"X","")</f>
        <v/>
      </c>
      <c r="G108" t="str">
        <f t="shared" si="6"/>
        <v/>
      </c>
      <c r="H108" t="str">
        <f>IF(A108&lt;&gt;C108,VLOOKUP(C108,$A$3:$E$903,4,FALSE),"")</f>
        <v>Rift</v>
      </c>
      <c r="I108" t="str">
        <f>IF(A108&lt;&gt;C108,VLOOKUP(C108,$A$3:$E$903,5,FALSE),"")</f>
        <v>The Rift</v>
      </c>
      <c r="J108" s="4">
        <f t="shared" si="4"/>
        <v>485</v>
      </c>
      <c r="K108" s="4">
        <f t="shared" si="5"/>
        <v>103</v>
      </c>
    </row>
    <row r="109" spans="1:11" x14ac:dyDescent="0.25">
      <c r="A109" s="6">
        <v>271</v>
      </c>
      <c r="B109" s="6">
        <v>103</v>
      </c>
      <c r="C109" s="6">
        <v>117</v>
      </c>
      <c r="D109" s="2" t="s">
        <v>935</v>
      </c>
      <c r="E109" s="2" t="s">
        <v>239</v>
      </c>
      <c r="F109" t="str">
        <f t="array" ref="F109">IF(OR(EXACT(A109,VALUE('ESO Dungeon constants'!$H$3:$H$1000))),"X","")</f>
        <v/>
      </c>
      <c r="G109" t="str">
        <f t="shared" si="6"/>
        <v/>
      </c>
      <c r="H109" t="str">
        <f>IF(A109&lt;&gt;C109,VLOOKUP(C109,$A$3:$E$903,4,FALSE),"")</f>
        <v>Schattenfenn</v>
      </c>
      <c r="I109" t="str">
        <f>IF(A109&lt;&gt;C109,VLOOKUP(C109,$A$3:$E$903,5,FALSE),"")</f>
        <v>Shadowfen</v>
      </c>
      <c r="J109" s="4">
        <f t="shared" si="4"/>
        <v>271</v>
      </c>
      <c r="K109" s="4">
        <f t="shared" si="5"/>
        <v>117</v>
      </c>
    </row>
    <row r="110" spans="1:11" x14ac:dyDescent="0.25">
      <c r="A110" s="6">
        <v>255</v>
      </c>
      <c r="B110" s="6">
        <v>87</v>
      </c>
      <c r="C110" s="6">
        <v>57</v>
      </c>
      <c r="D110" s="2" t="s">
        <v>223</v>
      </c>
      <c r="E110" s="2" t="s">
        <v>223</v>
      </c>
      <c r="F110" t="str">
        <f t="array" ref="F110">IF(OR(EXACT(A110,VALUE('ESO Dungeon constants'!$H$3:$H$1000))),"X","")</f>
        <v/>
      </c>
      <c r="G110" t="str">
        <f t="shared" si="6"/>
        <v/>
      </c>
      <c r="H110" t="str">
        <f>IF(A110&lt;&gt;C110,VLOOKUP(C110,$A$3:$E$903,4,FALSE),"")</f>
        <v>Deshaan</v>
      </c>
      <c r="I110" t="str">
        <f>IF(A110&lt;&gt;C110,VLOOKUP(C110,$A$3:$E$903,5,FALSE),"")</f>
        <v>Deshaan</v>
      </c>
      <c r="J110" s="4">
        <f t="shared" si="4"/>
        <v>255</v>
      </c>
      <c r="K110" s="4">
        <f t="shared" si="5"/>
        <v>57</v>
      </c>
    </row>
    <row r="111" spans="1:11" x14ac:dyDescent="0.25">
      <c r="A111" s="6">
        <v>542</v>
      </c>
      <c r="B111" s="6">
        <v>307</v>
      </c>
      <c r="C111" s="6">
        <v>208</v>
      </c>
      <c r="D111" s="2" t="s">
        <v>439</v>
      </c>
      <c r="E111" s="2" t="s">
        <v>439</v>
      </c>
      <c r="F111" t="str">
        <f t="array" ref="F111">IF(OR(EXACT(A111,VALUE('ESO Dungeon constants'!$H$3:$H$1000))),"X","")</f>
        <v/>
      </c>
      <c r="G111" t="str">
        <f t="shared" si="6"/>
        <v/>
      </c>
      <c r="H111" t="str">
        <f>IF(A111&lt;&gt;C111,VLOOKUP(C111,$A$3:$E$903,4,FALSE),"")</f>
        <v>Die Erdschmiede</v>
      </c>
      <c r="I111" t="str">
        <f>IF(A111&lt;&gt;C111,VLOOKUP(C111,$A$3:$E$903,5,FALSE),"")</f>
        <v>The Earth Forge</v>
      </c>
      <c r="J111" s="4">
        <f t="shared" si="4"/>
        <v>542</v>
      </c>
      <c r="K111" s="4">
        <f t="shared" si="5"/>
        <v>208</v>
      </c>
    </row>
    <row r="112" spans="1:11" x14ac:dyDescent="0.25">
      <c r="A112" s="6">
        <v>898</v>
      </c>
      <c r="B112" s="6">
        <v>539</v>
      </c>
      <c r="C112" s="6">
        <v>888</v>
      </c>
      <c r="D112" s="2" t="s">
        <v>1289</v>
      </c>
      <c r="E112" s="2" t="s">
        <v>657</v>
      </c>
      <c r="F112" t="str">
        <f t="array" ref="F112">IF(OR(EXACT(A112,VALUE('ESO Dungeon constants'!$H$3:$H$1000))),"X","")</f>
        <v/>
      </c>
      <c r="G112" t="str">
        <f t="shared" si="6"/>
        <v/>
      </c>
      <c r="H112" t="str">
        <f>IF(A112&lt;&gt;C112,VLOOKUP(C112,$A$3:$E$903,4,FALSE),"")</f>
        <v>Kargstein</v>
      </c>
      <c r="I112" t="str">
        <f>IF(A112&lt;&gt;C112,VLOOKUP(C112,$A$3:$E$903,5,FALSE),"")</f>
        <v>Craglorn</v>
      </c>
      <c r="J112" s="4">
        <f t="shared" si="4"/>
        <v>898</v>
      </c>
      <c r="K112" s="4">
        <f t="shared" si="5"/>
        <v>888</v>
      </c>
    </row>
    <row r="113" spans="1:11" x14ac:dyDescent="0.25">
      <c r="A113" s="6">
        <v>444</v>
      </c>
      <c r="B113" s="6">
        <v>233</v>
      </c>
      <c r="C113" s="6">
        <v>383</v>
      </c>
      <c r="D113" s="2" t="s">
        <v>1048</v>
      </c>
      <c r="E113" s="2" t="s">
        <v>367</v>
      </c>
      <c r="F113" t="str">
        <f t="array" ref="F113">IF(OR(EXACT(A113,VALUE('ESO Dungeon constants'!$H$3:$H$1000))),"X","")</f>
        <v/>
      </c>
      <c r="G113" t="str">
        <f t="shared" si="6"/>
        <v/>
      </c>
      <c r="H113" t="str">
        <f>IF(A113&lt;&gt;C113,VLOOKUP(C113,$A$3:$E$903,4,FALSE),"")</f>
        <v>Grahtwald</v>
      </c>
      <c r="I113" t="str">
        <f>IF(A113&lt;&gt;C113,VLOOKUP(C113,$A$3:$E$903,5,FALSE),"")</f>
        <v>Grahtwood</v>
      </c>
      <c r="J113" s="4">
        <f t="shared" si="4"/>
        <v>444</v>
      </c>
      <c r="K113" s="4">
        <f t="shared" si="5"/>
        <v>383</v>
      </c>
    </row>
    <row r="114" spans="1:11" x14ac:dyDescent="0.25">
      <c r="A114" s="6">
        <v>424</v>
      </c>
      <c r="B114" s="6">
        <v>218</v>
      </c>
      <c r="C114" s="6">
        <v>3</v>
      </c>
      <c r="D114" s="2" t="s">
        <v>1034</v>
      </c>
      <c r="E114" s="2" t="s">
        <v>352</v>
      </c>
      <c r="F114" t="str">
        <f t="array" ref="F114">IF(OR(EXACT(A114,VALUE('ESO Dungeon constants'!$H$3:$H$1000))),"X","")</f>
        <v/>
      </c>
      <c r="G114" t="str">
        <f t="shared" si="6"/>
        <v/>
      </c>
      <c r="H114" t="str">
        <f>IF(A114&lt;&gt;C114,VLOOKUP(C114,$A$3:$E$903,4,FALSE),"")</f>
        <v>Glenumbra</v>
      </c>
      <c r="I114" t="str">
        <f>IF(A114&lt;&gt;C114,VLOOKUP(C114,$A$3:$E$903,5,FALSE),"")</f>
        <v>Glenumbra</v>
      </c>
      <c r="J114" s="4">
        <f t="shared" si="4"/>
        <v>424</v>
      </c>
      <c r="K114" s="4">
        <f t="shared" si="5"/>
        <v>3</v>
      </c>
    </row>
    <row r="115" spans="1:11" x14ac:dyDescent="0.25">
      <c r="A115" s="6">
        <v>494</v>
      </c>
      <c r="B115" s="6">
        <v>271</v>
      </c>
      <c r="C115" s="6">
        <v>181</v>
      </c>
      <c r="D115" s="2" t="s">
        <v>1085</v>
      </c>
      <c r="E115" s="2" t="s">
        <v>404</v>
      </c>
      <c r="F115" t="str">
        <f t="array" ref="F115">IF(OR(EXACT(A115,VALUE('ESO Dungeon constants'!$H$3:$H$1000))),"X","")</f>
        <v/>
      </c>
      <c r="G115" t="str">
        <f t="shared" si="6"/>
        <v/>
      </c>
      <c r="H115" t="str">
        <f>IF(A115&lt;&gt;C115,VLOOKUP(C115,$A$3:$E$903,4,FALSE),"")</f>
        <v>Cyrodiil</v>
      </c>
      <c r="I115" t="str">
        <f>IF(A115&lt;&gt;C115,VLOOKUP(C115,$A$3:$E$903,5,FALSE),"")</f>
        <v>Cyrodiil</v>
      </c>
      <c r="J115" s="4">
        <f t="shared" si="4"/>
        <v>494</v>
      </c>
      <c r="K115" s="4">
        <f t="shared" si="5"/>
        <v>181</v>
      </c>
    </row>
    <row r="116" spans="1:11" x14ac:dyDescent="0.25">
      <c r="A116" s="6">
        <v>852</v>
      </c>
      <c r="B116" s="6">
        <v>497</v>
      </c>
      <c r="C116" s="6">
        <v>3</v>
      </c>
      <c r="D116" s="2" t="s">
        <v>1247</v>
      </c>
      <c r="E116" s="2" t="s">
        <v>615</v>
      </c>
      <c r="F116" t="str">
        <f t="array" ref="F116">IF(OR(EXACT(A116,VALUE('ESO Dungeon constants'!$H$3:$H$1000))),"X","")</f>
        <v/>
      </c>
      <c r="G116" t="str">
        <f t="shared" si="6"/>
        <v/>
      </c>
      <c r="H116" t="str">
        <f>IF(A116&lt;&gt;C116,VLOOKUP(C116,$A$3:$E$903,4,FALSE),"")</f>
        <v>Glenumbra</v>
      </c>
      <c r="I116" t="str">
        <f>IF(A116&lt;&gt;C116,VLOOKUP(C116,$A$3:$E$903,5,FALSE),"")</f>
        <v>Glenumbra</v>
      </c>
      <c r="J116" s="4">
        <f t="shared" si="4"/>
        <v>852</v>
      </c>
      <c r="K116" s="4">
        <f t="shared" si="5"/>
        <v>3</v>
      </c>
    </row>
    <row r="117" spans="1:11" x14ac:dyDescent="0.25">
      <c r="A117" s="6">
        <v>575</v>
      </c>
      <c r="B117" s="6">
        <v>336</v>
      </c>
      <c r="C117" s="6">
        <v>108</v>
      </c>
      <c r="D117" s="2" t="s">
        <v>466</v>
      </c>
      <c r="E117" s="2" t="s">
        <v>466</v>
      </c>
      <c r="F117" t="str">
        <f t="array" ref="F117">IF(OR(EXACT(A117,VALUE('ESO Dungeon constants'!$H$3:$H$1000))),"X","")</f>
        <v/>
      </c>
      <c r="G117" t="str">
        <f t="shared" si="6"/>
        <v/>
      </c>
      <c r="H117" t="str">
        <f>IF(A117&lt;&gt;C117,VLOOKUP(C117,$A$3:$E$903,4,FALSE),"")</f>
        <v>Grünschatten</v>
      </c>
      <c r="I117" t="str">
        <f>IF(A117&lt;&gt;C117,VLOOKUP(C117,$A$3:$E$903,5,FALSE),"")</f>
        <v>Greenshade</v>
      </c>
      <c r="J117" s="4">
        <f t="shared" si="4"/>
        <v>575</v>
      </c>
      <c r="K117" s="4">
        <f t="shared" si="5"/>
        <v>108</v>
      </c>
    </row>
    <row r="118" spans="1:11" x14ac:dyDescent="0.25">
      <c r="A118" s="6">
        <v>539</v>
      </c>
      <c r="B118" s="6">
        <v>305</v>
      </c>
      <c r="C118" s="6">
        <v>535</v>
      </c>
      <c r="D118" s="2" t="s">
        <v>1108</v>
      </c>
      <c r="E118" s="2" t="s">
        <v>437</v>
      </c>
      <c r="F118" t="str">
        <f t="array" ref="F118">IF(OR(EXACT(A118,VALUE('ESO Dungeon constants'!$H$3:$H$1000))),"X","")</f>
        <v/>
      </c>
      <c r="G118" t="str">
        <f t="shared" si="6"/>
        <v/>
      </c>
      <c r="H118" t="str">
        <f>IF(A118&lt;&gt;C118,VLOOKUP(C118,$A$3:$E$903,4,FALSE),"")</f>
        <v>Betnikh</v>
      </c>
      <c r="I118" t="str">
        <f>IF(A118&lt;&gt;C118,VLOOKUP(C118,$A$3:$E$903,5,FALSE),"")</f>
        <v>Betnikh</v>
      </c>
      <c r="J118" s="4">
        <f t="shared" si="4"/>
        <v>539</v>
      </c>
      <c r="K118" s="4">
        <f t="shared" si="5"/>
        <v>535</v>
      </c>
    </row>
    <row r="119" spans="1:11" x14ac:dyDescent="0.25">
      <c r="A119" s="6">
        <v>832</v>
      </c>
      <c r="B119" s="6">
        <v>485</v>
      </c>
      <c r="C119" s="6">
        <v>823</v>
      </c>
      <c r="D119" s="2" t="s">
        <v>1236</v>
      </c>
      <c r="E119" s="2" t="s">
        <v>605</v>
      </c>
      <c r="F119" t="str">
        <f t="array" ref="F119">IF(OR(EXACT(A119,VALUE('ESO Dungeon constants'!$H$3:$H$1000))),"X","")</f>
        <v/>
      </c>
      <c r="G119" t="str">
        <f t="shared" si="6"/>
        <v/>
      </c>
      <c r="H119" t="str">
        <f>IF(A119&lt;&gt;C119,VLOOKUP(C119,$A$3:$E$903,4,FALSE),"")</f>
        <v>Die Goldküste</v>
      </c>
      <c r="I119" t="str">
        <f>IF(A119&lt;&gt;C119,VLOOKUP(C119,$A$3:$E$903,5,FALSE),"")</f>
        <v>Gold Coast</v>
      </c>
      <c r="J119" s="4">
        <f t="shared" si="4"/>
        <v>832</v>
      </c>
      <c r="K119" s="4">
        <f t="shared" si="5"/>
        <v>823</v>
      </c>
    </row>
    <row r="120" spans="1:11" x14ac:dyDescent="0.25">
      <c r="A120" s="6">
        <v>201</v>
      </c>
      <c r="B120" s="6">
        <v>47</v>
      </c>
      <c r="C120" s="6">
        <v>199</v>
      </c>
      <c r="D120" s="2" t="s">
        <v>886</v>
      </c>
      <c r="E120" s="2" t="s">
        <v>183</v>
      </c>
      <c r="F120" t="str">
        <f t="array" ref="F120">IF(OR(EXACT(A120,VALUE('ESO Dungeon constants'!$H$3:$H$1000))),"X","")</f>
        <v/>
      </c>
      <c r="G120" t="str">
        <f t="shared" si="6"/>
        <v/>
      </c>
      <c r="H120" t="str">
        <f>IF(A120&lt;&gt;C120,VLOOKUP(C120,$A$3:$E$903,4,FALSE),"")</f>
        <v>Die Zuflucht</v>
      </c>
      <c r="I120" t="str">
        <f>IF(A120&lt;&gt;C120,VLOOKUP(C120,$A$3:$E$903,5,FALSE),"")</f>
        <v>The Harborage</v>
      </c>
      <c r="J120" s="4">
        <f t="shared" si="4"/>
        <v>201</v>
      </c>
      <c r="K120" s="4">
        <f t="shared" si="5"/>
        <v>199</v>
      </c>
    </row>
    <row r="121" spans="1:11" x14ac:dyDescent="0.25">
      <c r="A121" s="6">
        <v>166</v>
      </c>
      <c r="B121" s="6">
        <v>33</v>
      </c>
      <c r="C121" s="6">
        <v>3</v>
      </c>
      <c r="D121" s="2" t="s">
        <v>170</v>
      </c>
      <c r="E121" s="2" t="s">
        <v>170</v>
      </c>
      <c r="F121" t="str">
        <f t="array" ref="F121">IF(OR(EXACT(A121,VALUE('ESO Dungeon constants'!$H$3:$H$1000))),"X","")</f>
        <v/>
      </c>
      <c r="G121" t="str">
        <f t="shared" si="6"/>
        <v/>
      </c>
      <c r="H121" t="str">
        <f>IF(A121&lt;&gt;C121,VLOOKUP(C121,$A$3:$E$903,4,FALSE),"")</f>
        <v>Glenumbra</v>
      </c>
      <c r="I121" t="str">
        <f>IF(A121&lt;&gt;C121,VLOOKUP(C121,$A$3:$E$903,5,FALSE),"")</f>
        <v>Glenumbra</v>
      </c>
      <c r="J121" s="4">
        <f t="shared" si="4"/>
        <v>166</v>
      </c>
      <c r="K121" s="4">
        <f t="shared" si="5"/>
        <v>3</v>
      </c>
    </row>
    <row r="122" spans="1:11" x14ac:dyDescent="0.25">
      <c r="A122" s="6">
        <v>836</v>
      </c>
      <c r="B122" s="6">
        <v>488</v>
      </c>
      <c r="C122" s="6">
        <v>823</v>
      </c>
      <c r="D122" s="2" t="s">
        <v>1239</v>
      </c>
      <c r="E122" s="2" t="s">
        <v>608</v>
      </c>
      <c r="F122" t="str">
        <f t="array" ref="F122">IF(OR(EXACT(A122,VALUE('ESO Dungeon constants'!$H$3:$H$1000))),"X","")</f>
        <v/>
      </c>
      <c r="G122" t="str">
        <f t="shared" si="6"/>
        <v/>
      </c>
      <c r="H122" t="str">
        <f>IF(A122&lt;&gt;C122,VLOOKUP(C122,$A$3:$E$903,4,FALSE),"")</f>
        <v>Die Goldküste</v>
      </c>
      <c r="I122" t="str">
        <f>IF(A122&lt;&gt;C122,VLOOKUP(C122,$A$3:$E$903,5,FALSE),"")</f>
        <v>Gold Coast</v>
      </c>
      <c r="J122" s="4">
        <f t="shared" si="4"/>
        <v>836</v>
      </c>
      <c r="K122" s="4">
        <f t="shared" si="5"/>
        <v>823</v>
      </c>
    </row>
    <row r="123" spans="1:11" x14ac:dyDescent="0.25">
      <c r="A123" s="6">
        <v>435</v>
      </c>
      <c r="B123" s="6">
        <v>226</v>
      </c>
      <c r="C123" s="6">
        <v>383</v>
      </c>
      <c r="D123" s="2" t="s">
        <v>1042</v>
      </c>
      <c r="E123" s="2" t="s">
        <v>360</v>
      </c>
      <c r="F123" t="str">
        <f t="array" ref="F123">IF(OR(EXACT(A123,VALUE('ESO Dungeon constants'!$H$3:$H$1000))),"X","")</f>
        <v/>
      </c>
      <c r="G123" t="str">
        <f t="shared" si="6"/>
        <v/>
      </c>
      <c r="H123" t="str">
        <f>IF(A123&lt;&gt;C123,VLOOKUP(C123,$A$3:$E$903,4,FALSE),"")</f>
        <v>Grahtwald</v>
      </c>
      <c r="I123" t="str">
        <f>IF(A123&lt;&gt;C123,VLOOKUP(C123,$A$3:$E$903,5,FALSE),"")</f>
        <v>Grahtwood</v>
      </c>
      <c r="J123" s="4">
        <f t="shared" si="4"/>
        <v>435</v>
      </c>
      <c r="K123" s="4">
        <f t="shared" si="5"/>
        <v>383</v>
      </c>
    </row>
    <row r="124" spans="1:11" x14ac:dyDescent="0.25">
      <c r="A124" s="6">
        <v>1036</v>
      </c>
      <c r="B124" s="6">
        <v>670</v>
      </c>
      <c r="C124" s="6">
        <v>1011</v>
      </c>
      <c r="D124" s="2" t="s">
        <v>821</v>
      </c>
      <c r="E124" s="2" t="s">
        <v>773</v>
      </c>
      <c r="F124" t="str">
        <f t="array" ref="F124">IF(OR(EXACT(A124,VALUE('ESO Dungeon constants'!$H$3:$H$1000))),"X","")</f>
        <v/>
      </c>
      <c r="G124" t="str">
        <f t="shared" si="6"/>
        <v/>
      </c>
      <c r="H124" t="str">
        <f>IF(A124&lt;&gt;C124,VLOOKUP(C124,$A$3:$E$903,4,FALSE),"")</f>
        <v>Sommersend</v>
      </c>
      <c r="I124" t="str">
        <f>IF(A124&lt;&gt;C124,VLOOKUP(C124,$A$3:$E$903,5,FALSE),"")</f>
        <v>Summerset</v>
      </c>
      <c r="J124" s="4">
        <f t="shared" si="4"/>
        <v>1036</v>
      </c>
      <c r="K124" s="4">
        <f t="shared" si="5"/>
        <v>1011</v>
      </c>
    </row>
    <row r="125" spans="1:11" x14ac:dyDescent="0.25">
      <c r="A125" s="6">
        <v>438</v>
      </c>
      <c r="B125" s="6">
        <v>229</v>
      </c>
      <c r="C125" s="6">
        <v>383</v>
      </c>
      <c r="D125" s="2" t="s">
        <v>1045</v>
      </c>
      <c r="E125" s="2" t="s">
        <v>363</v>
      </c>
      <c r="F125" t="str">
        <f t="array" ref="F125">IF(OR(EXACT(A125,VALUE('ESO Dungeon constants'!$H$3:$H$1000))),"X","")</f>
        <v/>
      </c>
      <c r="G125" t="str">
        <f t="shared" si="6"/>
        <v/>
      </c>
      <c r="H125" t="str">
        <f>IF(A125&lt;&gt;C125,VLOOKUP(C125,$A$3:$E$903,4,FALSE),"")</f>
        <v>Grahtwald</v>
      </c>
      <c r="I125" t="str">
        <f>IF(A125&lt;&gt;C125,VLOOKUP(C125,$A$3:$E$903,5,FALSE),"")</f>
        <v>Grahtwood</v>
      </c>
      <c r="J125" s="4">
        <f t="shared" si="4"/>
        <v>438</v>
      </c>
      <c r="K125" s="4">
        <f t="shared" si="5"/>
        <v>383</v>
      </c>
    </row>
    <row r="126" spans="1:11" x14ac:dyDescent="0.25">
      <c r="A126" s="6">
        <v>420</v>
      </c>
      <c r="B126" s="6">
        <v>215</v>
      </c>
      <c r="C126" s="6">
        <v>347</v>
      </c>
      <c r="D126" s="2" t="s">
        <v>1031</v>
      </c>
      <c r="E126" s="2" t="s">
        <v>349</v>
      </c>
      <c r="F126" t="str">
        <f t="array" ref="F126">IF(OR(EXACT(A126,VALUE('ESO Dungeon constants'!$H$3:$H$1000))),"X","")</f>
        <v/>
      </c>
      <c r="G126" t="str">
        <f t="shared" si="6"/>
        <v/>
      </c>
      <c r="H126" t="str">
        <f>IF(A126&lt;&gt;C126,VLOOKUP(C126,$A$3:$E$903,4,FALSE),"")</f>
        <v>Kalthafen</v>
      </c>
      <c r="I126" t="str">
        <f>IF(A126&lt;&gt;C126,VLOOKUP(C126,$A$3:$E$903,5,FALSE),"")</f>
        <v>Coldharbour</v>
      </c>
      <c r="J126" s="4">
        <f t="shared" si="4"/>
        <v>420</v>
      </c>
      <c r="K126" s="4">
        <f t="shared" si="5"/>
        <v>347</v>
      </c>
    </row>
    <row r="127" spans="1:11" x14ac:dyDescent="0.25">
      <c r="A127" s="6">
        <v>966</v>
      </c>
      <c r="B127" s="6">
        <v>606</v>
      </c>
      <c r="C127" s="6">
        <v>849</v>
      </c>
      <c r="D127" s="2" t="s">
        <v>1340</v>
      </c>
      <c r="E127" s="2" t="s">
        <v>717</v>
      </c>
      <c r="F127" t="str">
        <f t="array" ref="F127">IF(OR(EXACT(A127,VALUE('ESO Dungeon constants'!$H$3:$H$1000))),"X","")</f>
        <v/>
      </c>
      <c r="G127" t="str">
        <f t="shared" si="6"/>
        <v/>
      </c>
      <c r="H127" t="str">
        <f>IF(A127&lt;&gt;C127,VLOOKUP(C127,$A$3:$E$903,4,FALSE),"")</f>
        <v>Vvardenfell</v>
      </c>
      <c r="I127" t="str">
        <f>IF(A127&lt;&gt;C127,VLOOKUP(C127,$A$3:$E$903,5,FALSE),"")</f>
        <v>Vvardenfell</v>
      </c>
      <c r="J127" s="4">
        <f t="shared" si="4"/>
        <v>966</v>
      </c>
      <c r="K127" s="4">
        <f t="shared" si="5"/>
        <v>849</v>
      </c>
    </row>
    <row r="128" spans="1:11" x14ac:dyDescent="0.25">
      <c r="A128" s="6">
        <v>1025</v>
      </c>
      <c r="B128" s="6">
        <v>659</v>
      </c>
      <c r="C128" s="6">
        <v>1011</v>
      </c>
      <c r="D128" s="2" t="s">
        <v>812</v>
      </c>
      <c r="E128" s="2" t="s">
        <v>763</v>
      </c>
      <c r="F128" t="str">
        <f t="array" ref="F128">IF(OR(EXACT(A128,VALUE('ESO Dungeon constants'!$H$3:$H$1000))),"X","")</f>
        <v/>
      </c>
      <c r="G128" t="str">
        <f t="shared" si="6"/>
        <v/>
      </c>
      <c r="H128" t="str">
        <f>IF(A128&lt;&gt;C128,VLOOKUP(C128,$A$3:$E$903,4,FALSE),"")</f>
        <v>Sommersend</v>
      </c>
      <c r="I128" t="str">
        <f>IF(A128&lt;&gt;C128,VLOOKUP(C128,$A$3:$E$903,5,FALSE),"")</f>
        <v>Summerset</v>
      </c>
      <c r="J128" s="4">
        <f t="shared" si="4"/>
        <v>1025</v>
      </c>
      <c r="K128" s="4">
        <f t="shared" si="5"/>
        <v>1011</v>
      </c>
    </row>
    <row r="129" spans="1:11" x14ac:dyDescent="0.25">
      <c r="A129" s="6">
        <v>712</v>
      </c>
      <c r="B129" s="6">
        <v>399</v>
      </c>
      <c r="C129" s="6">
        <v>684</v>
      </c>
      <c r="D129" s="2" t="s">
        <v>1187</v>
      </c>
      <c r="E129" s="2" t="s">
        <v>522</v>
      </c>
      <c r="F129" t="str">
        <f t="array" ref="F129">IF(OR(EXACT(A129,VALUE('ESO Dungeon constants'!$H$3:$H$1000))),"X","")</f>
        <v/>
      </c>
      <c r="G129" t="str">
        <f t="shared" si="6"/>
        <v/>
      </c>
      <c r="H129" t="str">
        <f>IF(A129&lt;&gt;C129,VLOOKUP(C129,$A$3:$E$903,4,FALSE),"")</f>
        <v>Wrothgar</v>
      </c>
      <c r="I129" t="str">
        <f>IF(A129&lt;&gt;C129,VLOOKUP(C129,$A$3:$E$903,5,FALSE),"")</f>
        <v>Wrothgar</v>
      </c>
      <c r="J129" s="4">
        <f t="shared" si="4"/>
        <v>712</v>
      </c>
      <c r="K129" s="4">
        <f t="shared" si="5"/>
        <v>684</v>
      </c>
    </row>
    <row r="130" spans="1:11" x14ac:dyDescent="0.25">
      <c r="A130" s="6">
        <v>375</v>
      </c>
      <c r="B130" s="6">
        <v>172</v>
      </c>
      <c r="C130" s="6">
        <v>347</v>
      </c>
      <c r="D130" s="2" t="s">
        <v>995</v>
      </c>
      <c r="E130" s="2" t="s">
        <v>307</v>
      </c>
      <c r="F130" t="str">
        <f t="array" ref="F130">IF(OR(EXACT(A130,VALUE('ESO Dungeon constants'!$H$3:$H$1000))),"X","")</f>
        <v/>
      </c>
      <c r="G130" t="str">
        <f t="shared" si="6"/>
        <v/>
      </c>
      <c r="H130" t="str">
        <f>IF(A130&lt;&gt;C130,VLOOKUP(C130,$A$3:$E$903,4,FALSE),"")</f>
        <v>Kalthafen</v>
      </c>
      <c r="I130" t="str">
        <f>IF(A130&lt;&gt;C130,VLOOKUP(C130,$A$3:$E$903,5,FALSE),"")</f>
        <v>Coldharbour</v>
      </c>
      <c r="J130" s="4">
        <f t="shared" si="4"/>
        <v>375</v>
      </c>
      <c r="K130" s="4">
        <f t="shared" si="5"/>
        <v>347</v>
      </c>
    </row>
    <row r="131" spans="1:11" x14ac:dyDescent="0.25">
      <c r="A131" s="6">
        <v>745</v>
      </c>
      <c r="B131" s="6">
        <v>406</v>
      </c>
      <c r="C131" s="6">
        <v>41</v>
      </c>
      <c r="D131" s="2" t="s">
        <v>1193</v>
      </c>
      <c r="E131" s="2" t="s">
        <v>527</v>
      </c>
      <c r="F131" t="str">
        <f t="array" ref="F131">IF(OR(EXACT(A131,VALUE('ESO Dungeon constants'!$H$3:$H$1000))),"X","")</f>
        <v/>
      </c>
      <c r="G131" t="str">
        <f t="shared" si="6"/>
        <v/>
      </c>
      <c r="H131" t="str">
        <f>IF(A131&lt;&gt;C131,VLOOKUP(C131,$A$3:$E$903,4,FALSE),"")</f>
        <v>Steinfälle</v>
      </c>
      <c r="I131" t="str">
        <f>IF(A131&lt;&gt;C131,VLOOKUP(C131,$A$3:$E$903,5,FALSE),"")</f>
        <v>Stonefalls</v>
      </c>
      <c r="J131" s="4">
        <f t="shared" si="4"/>
        <v>745</v>
      </c>
      <c r="K131" s="4">
        <f t="shared" si="5"/>
        <v>41</v>
      </c>
    </row>
    <row r="132" spans="1:11" x14ac:dyDescent="0.25">
      <c r="A132" s="6">
        <v>219</v>
      </c>
      <c r="B132" s="6">
        <v>59</v>
      </c>
      <c r="C132" s="6">
        <v>267</v>
      </c>
      <c r="D132" s="2" t="s">
        <v>897</v>
      </c>
      <c r="E132" s="2" t="s">
        <v>195</v>
      </c>
      <c r="F132" t="str">
        <f t="array" ref="F132">IF(OR(EXACT(A132,VALUE('ESO Dungeon constants'!$H$3:$H$1000))),"X","")</f>
        <v/>
      </c>
      <c r="G132" t="str">
        <f t="shared" si="6"/>
        <v/>
      </c>
      <c r="H132" t="str">
        <f>IF(A132&lt;&gt;C132,VLOOKUP(C132,$A$3:$E$903,4,FALSE),"")</f>
        <v>Augvea</v>
      </c>
      <c r="I132" t="str">
        <f>IF(A132&lt;&gt;C132,VLOOKUP(C132,$A$3:$E$903,5,FALSE),"")</f>
        <v>Eyevea</v>
      </c>
      <c r="J132" s="4">
        <f t="shared" ref="J132:J195" si="7">A132</f>
        <v>219</v>
      </c>
      <c r="K132" s="4">
        <f t="shared" ref="K132:K195" si="8">C132</f>
        <v>267</v>
      </c>
    </row>
    <row r="133" spans="1:11" x14ac:dyDescent="0.25">
      <c r="A133" s="6">
        <v>203</v>
      </c>
      <c r="B133" s="6">
        <v>48</v>
      </c>
      <c r="C133" s="6">
        <v>267</v>
      </c>
      <c r="D133" s="2" t="s">
        <v>887</v>
      </c>
      <c r="E133" s="2" t="s">
        <v>184</v>
      </c>
      <c r="F133" t="str">
        <f t="array" ref="F133">IF(OR(EXACT(A133,VALUE('ESO Dungeon constants'!$H$3:$H$1000))),"X","")</f>
        <v/>
      </c>
      <c r="G133" t="str">
        <f t="shared" si="6"/>
        <v/>
      </c>
      <c r="H133" t="str">
        <f>IF(A133&lt;&gt;C133,VLOOKUP(C133,$A$3:$E$903,4,FALSE),"")</f>
        <v>Augvea</v>
      </c>
      <c r="I133" t="str">
        <f>IF(A133&lt;&gt;C133,VLOOKUP(C133,$A$3:$E$903,5,FALSE),"")</f>
        <v>Eyevea</v>
      </c>
      <c r="J133" s="4">
        <f t="shared" si="7"/>
        <v>203</v>
      </c>
      <c r="K133" s="4">
        <f t="shared" si="8"/>
        <v>267</v>
      </c>
    </row>
    <row r="134" spans="1:11" x14ac:dyDescent="0.25">
      <c r="A134" s="6">
        <v>273</v>
      </c>
      <c r="B134" s="6">
        <v>105</v>
      </c>
      <c r="C134" s="6">
        <v>117</v>
      </c>
      <c r="D134" s="2" t="s">
        <v>937</v>
      </c>
      <c r="E134" s="2" t="s">
        <v>241</v>
      </c>
      <c r="F134" t="str">
        <f t="array" ref="F134">IF(OR(EXACT(A134,VALUE('ESO Dungeon constants'!$H$3:$H$1000))),"X","")</f>
        <v/>
      </c>
      <c r="G134" t="str">
        <f t="shared" si="6"/>
        <v/>
      </c>
      <c r="H134" t="str">
        <f>IF(A134&lt;&gt;C134,VLOOKUP(C134,$A$3:$E$903,4,FALSE),"")</f>
        <v>Schattenfenn</v>
      </c>
      <c r="I134" t="str">
        <f>IF(A134&lt;&gt;C134,VLOOKUP(C134,$A$3:$E$903,5,FALSE),"")</f>
        <v>Shadowfen</v>
      </c>
      <c r="J134" s="4">
        <f t="shared" si="7"/>
        <v>273</v>
      </c>
      <c r="K134" s="4">
        <f t="shared" si="8"/>
        <v>117</v>
      </c>
    </row>
    <row r="135" spans="1:11" x14ac:dyDescent="0.25">
      <c r="A135" s="6">
        <v>897</v>
      </c>
      <c r="B135" s="6">
        <v>538</v>
      </c>
      <c r="C135" s="6">
        <v>888</v>
      </c>
      <c r="D135" s="2" t="s">
        <v>1288</v>
      </c>
      <c r="E135" s="2" t="s">
        <v>656</v>
      </c>
      <c r="F135" t="str">
        <f t="array" ref="F135">IF(OR(EXACT(A135,VALUE('ESO Dungeon constants'!$H$3:$H$1000))),"X","")</f>
        <v/>
      </c>
      <c r="G135" t="str">
        <f t="shared" si="6"/>
        <v/>
      </c>
      <c r="H135" t="str">
        <f>IF(A135&lt;&gt;C135,VLOOKUP(C135,$A$3:$E$903,4,FALSE),"")</f>
        <v>Kargstein</v>
      </c>
      <c r="I135" t="str">
        <f>IF(A135&lt;&gt;C135,VLOOKUP(C135,$A$3:$E$903,5,FALSE),"")</f>
        <v>Craglorn</v>
      </c>
      <c r="J135" s="4">
        <f t="shared" si="7"/>
        <v>897</v>
      </c>
      <c r="K135" s="4">
        <f t="shared" si="8"/>
        <v>888</v>
      </c>
    </row>
    <row r="136" spans="1:11" x14ac:dyDescent="0.25">
      <c r="A136" s="6">
        <v>218</v>
      </c>
      <c r="B136" s="6">
        <v>58</v>
      </c>
      <c r="C136" s="6">
        <v>267</v>
      </c>
      <c r="D136" s="2" t="s">
        <v>896</v>
      </c>
      <c r="E136" s="2" t="s">
        <v>194</v>
      </c>
      <c r="F136" t="str">
        <f t="array" ref="F136">IF(OR(EXACT(A136,VALUE('ESO Dungeon constants'!$H$3:$H$1000))),"X","")</f>
        <v/>
      </c>
      <c r="G136" t="str">
        <f t="shared" si="6"/>
        <v/>
      </c>
      <c r="H136" t="str">
        <f>IF(A136&lt;&gt;C136,VLOOKUP(C136,$A$3:$E$903,4,FALSE),"")</f>
        <v>Augvea</v>
      </c>
      <c r="I136" t="str">
        <f>IF(A136&lt;&gt;C136,VLOOKUP(C136,$A$3:$E$903,5,FALSE),"")</f>
        <v>Eyevea</v>
      </c>
      <c r="J136" s="4">
        <f t="shared" si="7"/>
        <v>218</v>
      </c>
      <c r="K136" s="4">
        <f t="shared" si="8"/>
        <v>267</v>
      </c>
    </row>
    <row r="137" spans="1:11" x14ac:dyDescent="0.25">
      <c r="A137" s="6">
        <v>176</v>
      </c>
      <c r="B137" s="6">
        <v>36</v>
      </c>
      <c r="C137" s="6">
        <v>108</v>
      </c>
      <c r="D137" s="2" t="s">
        <v>877</v>
      </c>
      <c r="E137" s="2" t="s">
        <v>50</v>
      </c>
      <c r="F137" t="str">
        <f t="array" ref="F137">IF(OR(EXACT(A137,VALUE('ESO Dungeon constants'!$H$3:$H$1000))),"X","")</f>
        <v>X</v>
      </c>
      <c r="G137" t="str">
        <f t="shared" si="6"/>
        <v/>
      </c>
      <c r="H137" t="str">
        <f>IF(A137&lt;&gt;C137,VLOOKUP(C137,$A$3:$E$903,4,FALSE),"")</f>
        <v>Grünschatten</v>
      </c>
      <c r="I137" t="str">
        <f>IF(A137&lt;&gt;C137,VLOOKUP(C137,$A$3:$E$903,5,FALSE),"")</f>
        <v>Greenshade</v>
      </c>
      <c r="J137" s="4">
        <f t="shared" si="7"/>
        <v>176</v>
      </c>
      <c r="K137" s="4">
        <f t="shared" si="8"/>
        <v>108</v>
      </c>
    </row>
    <row r="138" spans="1:11" x14ac:dyDescent="0.25">
      <c r="A138" s="6">
        <v>681</v>
      </c>
      <c r="B138" s="6">
        <v>376</v>
      </c>
      <c r="C138" s="6">
        <v>108</v>
      </c>
      <c r="D138" s="2" t="s">
        <v>1167</v>
      </c>
      <c r="E138" s="2" t="s">
        <v>71</v>
      </c>
      <c r="F138" t="str">
        <f t="array" ref="F138">IF(OR(EXACT(A138,VALUE('ESO Dungeon constants'!$H$3:$H$1000))),"X","")</f>
        <v>X</v>
      </c>
      <c r="G138" t="str">
        <f t="shared" si="6"/>
        <v/>
      </c>
      <c r="H138" t="str">
        <f>IF(A138&lt;&gt;C138,VLOOKUP(C138,$A$3:$E$903,4,FALSE),"")</f>
        <v>Grünschatten</v>
      </c>
      <c r="I138" t="str">
        <f>IF(A138&lt;&gt;C138,VLOOKUP(C138,$A$3:$E$903,5,FALSE),"")</f>
        <v>Greenshade</v>
      </c>
      <c r="J138" s="4">
        <f t="shared" si="7"/>
        <v>681</v>
      </c>
      <c r="K138" s="4">
        <f t="shared" si="8"/>
        <v>108</v>
      </c>
    </row>
    <row r="139" spans="1:11" x14ac:dyDescent="0.25">
      <c r="A139" s="6">
        <v>465</v>
      </c>
      <c r="B139" s="6">
        <v>250</v>
      </c>
      <c r="C139" s="6">
        <v>382</v>
      </c>
      <c r="D139" s="2" t="s">
        <v>1064</v>
      </c>
      <c r="E139" s="2" t="s">
        <v>383</v>
      </c>
      <c r="F139" t="str">
        <f t="array" ref="F139">IF(OR(EXACT(A139,VALUE('ESO Dungeon constants'!$H$3:$H$1000))),"X","")</f>
        <v/>
      </c>
      <c r="G139" t="str">
        <f t="shared" si="6"/>
        <v/>
      </c>
      <c r="H139" t="str">
        <f>IF(A139&lt;&gt;C139,VLOOKUP(C139,$A$3:$E$903,4,FALSE),"")</f>
        <v>Schnittermark</v>
      </c>
      <c r="I139" t="str">
        <f>IF(A139&lt;&gt;C139,VLOOKUP(C139,$A$3:$E$903,5,FALSE),"")</f>
        <v>Reaper's March</v>
      </c>
      <c r="J139" s="4">
        <f t="shared" si="7"/>
        <v>465</v>
      </c>
      <c r="K139" s="4">
        <f t="shared" si="8"/>
        <v>382</v>
      </c>
    </row>
    <row r="140" spans="1:11" x14ac:dyDescent="0.25">
      <c r="A140" s="6">
        <v>2</v>
      </c>
      <c r="B140" s="6">
        <v>1</v>
      </c>
      <c r="C140" s="6">
        <v>2</v>
      </c>
      <c r="D140" s="2" t="s">
        <v>150</v>
      </c>
      <c r="E140" s="2" t="s">
        <v>150</v>
      </c>
      <c r="F140" t="str">
        <f t="array" ref="F140">IF(OR(EXACT(A140,VALUE('ESO Dungeon constants'!$H$3:$H$1000))),"X","")</f>
        <v/>
      </c>
      <c r="G140" t="str">
        <f t="shared" si="6"/>
        <v>X</v>
      </c>
      <c r="H140" t="str">
        <f>IF(A140&lt;&gt;C140,VLOOKUP(C140,$A$3:$E$903,4,FALSE),"")</f>
        <v/>
      </c>
      <c r="I140" t="str">
        <f>IF(A140&lt;&gt;C140,VLOOKUP(C140,$A$3:$E$903,5,FALSE),"")</f>
        <v/>
      </c>
      <c r="J140" s="4">
        <f t="shared" si="7"/>
        <v>2</v>
      </c>
      <c r="K140" s="4">
        <f t="shared" si="8"/>
        <v>2</v>
      </c>
    </row>
    <row r="141" spans="1:11" x14ac:dyDescent="0.25">
      <c r="A141" s="6">
        <v>858</v>
      </c>
      <c r="B141" s="6">
        <v>503</v>
      </c>
      <c r="C141" s="6">
        <v>108</v>
      </c>
      <c r="D141" s="2" t="s">
        <v>1253</v>
      </c>
      <c r="E141" s="2" t="s">
        <v>621</v>
      </c>
      <c r="F141" t="str">
        <f t="array" ref="F141">IF(OR(EXACT(A141,VALUE('ESO Dungeon constants'!$H$3:$H$1000))),"X","")</f>
        <v/>
      </c>
      <c r="G141" t="str">
        <f t="shared" si="6"/>
        <v/>
      </c>
      <c r="H141" t="str">
        <f>IF(A141&lt;&gt;C141,VLOOKUP(C141,$A$3:$E$903,4,FALSE),"")</f>
        <v>Grünschatten</v>
      </c>
      <c r="I141" t="str">
        <f>IF(A141&lt;&gt;C141,VLOOKUP(C141,$A$3:$E$903,5,FALSE),"")</f>
        <v>Greenshade</v>
      </c>
      <c r="J141" s="4">
        <f t="shared" si="7"/>
        <v>858</v>
      </c>
      <c r="K141" s="4">
        <f t="shared" si="8"/>
        <v>108</v>
      </c>
    </row>
    <row r="142" spans="1:11" x14ac:dyDescent="0.25">
      <c r="A142" s="6">
        <v>980</v>
      </c>
      <c r="B142" s="6">
        <v>618</v>
      </c>
      <c r="C142" s="6">
        <v>980</v>
      </c>
      <c r="D142" s="2" t="s">
        <v>1351</v>
      </c>
      <c r="E142" s="2" t="s">
        <v>78</v>
      </c>
      <c r="F142" t="str">
        <f t="array" ref="F142">IF(OR(EXACT(A142,VALUE('ESO Dungeon constants'!$H$3:$H$1000))),"X","")</f>
        <v/>
      </c>
      <c r="G142" t="str">
        <f t="shared" ref="G142:G205" si="9">IF(EXACT(A142,C142),"X","")</f>
        <v>X</v>
      </c>
      <c r="H142" t="str">
        <f>IF(A142&lt;&gt;C142,VLOOKUP(C142,$A$3:$E$903,4,FALSE),"")</f>
        <v/>
      </c>
      <c r="I142" t="str">
        <f>IF(A142&lt;&gt;C142,VLOOKUP(C142,$A$3:$E$903,5,FALSE),"")</f>
        <v/>
      </c>
      <c r="J142" s="4">
        <f t="shared" si="7"/>
        <v>980</v>
      </c>
      <c r="K142" s="4">
        <f t="shared" si="8"/>
        <v>980</v>
      </c>
    </row>
    <row r="143" spans="1:11" x14ac:dyDescent="0.25">
      <c r="A143" s="6">
        <v>967</v>
      </c>
      <c r="B143" s="6">
        <v>607</v>
      </c>
      <c r="C143" s="6">
        <v>849</v>
      </c>
      <c r="D143" s="2" t="s">
        <v>1341</v>
      </c>
      <c r="E143" s="2" t="s">
        <v>718</v>
      </c>
      <c r="F143" t="str">
        <f t="array" ref="F143">IF(OR(EXACT(A143,VALUE('ESO Dungeon constants'!$H$3:$H$1000))),"X","")</f>
        <v/>
      </c>
      <c r="G143" t="str">
        <f t="shared" si="9"/>
        <v/>
      </c>
      <c r="H143" t="str">
        <f>IF(A143&lt;&gt;C143,VLOOKUP(C143,$A$3:$E$903,4,FALSE),"")</f>
        <v>Vvardenfell</v>
      </c>
      <c r="I143" t="str">
        <f>IF(A143&lt;&gt;C143,VLOOKUP(C143,$A$3:$E$903,5,FALSE),"")</f>
        <v>Vvardenfell</v>
      </c>
      <c r="J143" s="4">
        <f t="shared" si="7"/>
        <v>967</v>
      </c>
      <c r="K143" s="4">
        <f t="shared" si="8"/>
        <v>849</v>
      </c>
    </row>
    <row r="144" spans="1:11" x14ac:dyDescent="0.25">
      <c r="A144" s="6">
        <v>979</v>
      </c>
      <c r="B144" s="6">
        <v>617</v>
      </c>
      <c r="C144" s="6">
        <v>849</v>
      </c>
      <c r="D144" s="2" t="s">
        <v>1341</v>
      </c>
      <c r="E144" s="2" t="s">
        <v>718</v>
      </c>
      <c r="F144" t="str">
        <f t="array" ref="F144">IF(OR(EXACT(A144,VALUE('ESO Dungeon constants'!$H$3:$H$1000))),"X","")</f>
        <v/>
      </c>
      <c r="G144" t="str">
        <f t="shared" si="9"/>
        <v/>
      </c>
      <c r="H144" t="str">
        <f>IF(A144&lt;&gt;C144,VLOOKUP(C144,$A$3:$E$903,4,FALSE),"")</f>
        <v>Vvardenfell</v>
      </c>
      <c r="I144" t="str">
        <f>IF(A144&lt;&gt;C144,VLOOKUP(C144,$A$3:$E$903,5,FALSE),"")</f>
        <v>Vvardenfell</v>
      </c>
      <c r="J144" s="4">
        <f t="shared" si="7"/>
        <v>979</v>
      </c>
      <c r="K144" s="4">
        <f t="shared" si="8"/>
        <v>849</v>
      </c>
    </row>
    <row r="145" spans="1:11" x14ac:dyDescent="0.25">
      <c r="A145" s="6">
        <v>988</v>
      </c>
      <c r="B145" s="6">
        <v>625</v>
      </c>
      <c r="C145" s="6">
        <v>980</v>
      </c>
      <c r="D145" s="2" t="s">
        <v>1341</v>
      </c>
      <c r="E145" s="2" t="s">
        <v>732</v>
      </c>
      <c r="F145" t="str">
        <f t="array" ref="F145">IF(OR(EXACT(A145,VALUE('ESO Dungeon constants'!$H$3:$H$1000))),"X","")</f>
        <v/>
      </c>
      <c r="G145" t="str">
        <f t="shared" si="9"/>
        <v/>
      </c>
      <c r="H145" t="str">
        <f>IF(A145&lt;&gt;C145,VLOOKUP(C145,$A$3:$E$903,4,FALSE),"")</f>
        <v>Die Stadt der Uhrwerke</v>
      </c>
      <c r="I145" t="str">
        <f>IF(A145&lt;&gt;C145,VLOOKUP(C145,$A$3:$E$903,5,FALSE),"")</f>
        <v>Clockwork City</v>
      </c>
      <c r="J145" s="4">
        <f t="shared" si="7"/>
        <v>988</v>
      </c>
      <c r="K145" s="4">
        <f t="shared" si="8"/>
        <v>980</v>
      </c>
    </row>
    <row r="146" spans="1:11" x14ac:dyDescent="0.25">
      <c r="A146" s="6">
        <v>1051</v>
      </c>
      <c r="B146" s="6">
        <v>682</v>
      </c>
      <c r="C146" s="6">
        <v>1011</v>
      </c>
      <c r="D146" s="2" t="s">
        <v>832</v>
      </c>
      <c r="E146" s="2" t="s">
        <v>784</v>
      </c>
      <c r="F146" t="str">
        <f t="array" ref="F146">IF(OR(EXACT(A146,VALUE('ESO Dungeon constants'!$H$3:$H$1000))),"X","")</f>
        <v>X</v>
      </c>
      <c r="G146" t="str">
        <f t="shared" si="9"/>
        <v/>
      </c>
      <c r="H146" t="str">
        <f>IF(A146&lt;&gt;C146,VLOOKUP(C146,$A$3:$E$903,4,FALSE),"")</f>
        <v>Sommersend</v>
      </c>
      <c r="I146" t="str">
        <f>IF(A146&lt;&gt;C146,VLOOKUP(C146,$A$3:$E$903,5,FALSE),"")</f>
        <v>Summerset</v>
      </c>
      <c r="J146" s="4">
        <f t="shared" si="7"/>
        <v>1051</v>
      </c>
      <c r="K146" s="4">
        <f t="shared" si="8"/>
        <v>1011</v>
      </c>
    </row>
    <row r="147" spans="1:11" x14ac:dyDescent="0.25">
      <c r="A147" s="6">
        <v>991</v>
      </c>
      <c r="B147" s="6">
        <v>628</v>
      </c>
      <c r="C147" s="6">
        <v>980</v>
      </c>
      <c r="D147" s="2" t="s">
        <v>735</v>
      </c>
      <c r="E147" s="2" t="s">
        <v>735</v>
      </c>
      <c r="F147" t="str">
        <f t="array" ref="F147">IF(OR(EXACT(A147,VALUE('ESO Dungeon constants'!$H$3:$H$1000))),"X","")</f>
        <v/>
      </c>
      <c r="G147" t="str">
        <f t="shared" si="9"/>
        <v/>
      </c>
      <c r="H147" t="str">
        <f>IF(A147&lt;&gt;C147,VLOOKUP(C147,$A$3:$E$903,4,FALSE),"")</f>
        <v>Die Stadt der Uhrwerke</v>
      </c>
      <c r="I147" t="str">
        <f>IF(A147&lt;&gt;C147,VLOOKUP(C147,$A$3:$E$903,5,FALSE),"")</f>
        <v>Clockwork City</v>
      </c>
      <c r="J147" s="4">
        <f t="shared" si="7"/>
        <v>991</v>
      </c>
      <c r="K147" s="4">
        <f t="shared" si="8"/>
        <v>980</v>
      </c>
    </row>
    <row r="148" spans="1:11" x14ac:dyDescent="0.25">
      <c r="A148" s="6">
        <v>773</v>
      </c>
      <c r="B148" s="6">
        <v>431</v>
      </c>
      <c r="C148" s="6">
        <v>117</v>
      </c>
      <c r="D148" s="2" t="s">
        <v>1218</v>
      </c>
      <c r="E148" s="2" t="s">
        <v>552</v>
      </c>
      <c r="F148" t="str">
        <f t="array" ref="F148">IF(OR(EXACT(A148,VALUE('ESO Dungeon constants'!$H$3:$H$1000))),"X","")</f>
        <v/>
      </c>
      <c r="G148" t="str">
        <f t="shared" si="9"/>
        <v/>
      </c>
      <c r="H148" t="str">
        <f>IF(A148&lt;&gt;C148,VLOOKUP(C148,$A$3:$E$903,4,FALSE),"")</f>
        <v>Schattenfenn</v>
      </c>
      <c r="I148" t="str">
        <f>IF(A148&lt;&gt;C148,VLOOKUP(C148,$A$3:$E$903,5,FALSE),"")</f>
        <v>Shadowfen</v>
      </c>
      <c r="J148" s="4">
        <f t="shared" si="7"/>
        <v>773</v>
      </c>
      <c r="K148" s="4">
        <f t="shared" si="8"/>
        <v>117</v>
      </c>
    </row>
    <row r="149" spans="1:11" x14ac:dyDescent="0.25">
      <c r="A149" s="6">
        <v>347</v>
      </c>
      <c r="B149" s="6">
        <v>154</v>
      </c>
      <c r="C149" s="6">
        <v>347</v>
      </c>
      <c r="D149" s="2" t="s">
        <v>977</v>
      </c>
      <c r="E149" s="2" t="s">
        <v>289</v>
      </c>
      <c r="F149" t="str">
        <f t="array" ref="F149">IF(OR(EXACT(A149,VALUE('ESO Dungeon constants'!$H$3:$H$1000))),"X","")</f>
        <v/>
      </c>
      <c r="G149" t="str">
        <f t="shared" si="9"/>
        <v>X</v>
      </c>
      <c r="H149" t="str">
        <f>IF(A149&lt;&gt;C149,VLOOKUP(C149,$A$3:$E$903,4,FALSE),"")</f>
        <v/>
      </c>
      <c r="I149" t="str">
        <f>IF(A149&lt;&gt;C149,VLOOKUP(C149,$A$3:$E$903,5,FALSE),"")</f>
        <v/>
      </c>
      <c r="J149" s="4">
        <f t="shared" si="7"/>
        <v>347</v>
      </c>
      <c r="K149" s="4">
        <f t="shared" si="8"/>
        <v>347</v>
      </c>
    </row>
    <row r="150" spans="1:11" x14ac:dyDescent="0.25">
      <c r="A150" s="6">
        <v>1008</v>
      </c>
      <c r="B150" s="6">
        <v>642</v>
      </c>
      <c r="C150" s="6">
        <v>347</v>
      </c>
      <c r="D150" s="2" t="s">
        <v>1373</v>
      </c>
      <c r="E150" s="2" t="s">
        <v>749</v>
      </c>
      <c r="F150" t="str">
        <f t="array" ref="F150">IF(OR(EXACT(A150,VALUE('ESO Dungeon constants'!$H$3:$H$1000))),"X","")</f>
        <v/>
      </c>
      <c r="G150" t="str">
        <f t="shared" si="9"/>
        <v/>
      </c>
      <c r="H150" t="str">
        <f>IF(A150&lt;&gt;C150,VLOOKUP(C150,$A$3:$E$903,4,FALSE),"")</f>
        <v>Kalthafen</v>
      </c>
      <c r="I150" t="str">
        <f>IF(A150&lt;&gt;C150,VLOOKUP(C150,$A$3:$E$903,5,FALSE),"")</f>
        <v>Coldharbour</v>
      </c>
      <c r="J150" s="4">
        <f t="shared" si="7"/>
        <v>1008</v>
      </c>
      <c r="K150" s="4">
        <f t="shared" si="8"/>
        <v>347</v>
      </c>
    </row>
    <row r="151" spans="1:11" x14ac:dyDescent="0.25">
      <c r="A151" s="6">
        <v>693</v>
      </c>
      <c r="B151" s="6">
        <v>382</v>
      </c>
      <c r="C151" s="6">
        <v>684</v>
      </c>
      <c r="D151" s="2" t="s">
        <v>1172</v>
      </c>
      <c r="E151" s="2" t="s">
        <v>505</v>
      </c>
      <c r="F151" t="str">
        <f t="array" ref="F151">IF(OR(EXACT(A151,VALUE('ESO Dungeon constants'!$H$3:$H$1000))),"X","")</f>
        <v/>
      </c>
      <c r="G151" t="str">
        <f t="shared" si="9"/>
        <v/>
      </c>
      <c r="H151" t="str">
        <f>IF(A151&lt;&gt;C151,VLOOKUP(C151,$A$3:$E$903,4,FALSE),"")</f>
        <v>Wrothgar</v>
      </c>
      <c r="I151" t="str">
        <f>IF(A151&lt;&gt;C151,VLOOKUP(C151,$A$3:$E$903,5,FALSE),"")</f>
        <v>Wrothgar</v>
      </c>
      <c r="J151" s="4">
        <f t="shared" si="7"/>
        <v>693</v>
      </c>
      <c r="K151" s="4">
        <f t="shared" si="8"/>
        <v>684</v>
      </c>
    </row>
    <row r="152" spans="1:11" x14ac:dyDescent="0.25">
      <c r="A152" s="6">
        <v>330</v>
      </c>
      <c r="B152" s="6">
        <v>142</v>
      </c>
      <c r="C152" s="6">
        <v>104</v>
      </c>
      <c r="D152" s="2" t="s">
        <v>968</v>
      </c>
      <c r="E152" s="2" t="s">
        <v>277</v>
      </c>
      <c r="F152" t="str">
        <f t="array" ref="F152">IF(OR(EXACT(A152,VALUE('ESO Dungeon constants'!$H$3:$H$1000))),"X","")</f>
        <v/>
      </c>
      <c r="G152" t="str">
        <f t="shared" si="9"/>
        <v/>
      </c>
      <c r="H152" t="str">
        <f>IF(A152&lt;&gt;C152,VLOOKUP(C152,$A$3:$E$903,4,FALSE),"")</f>
        <v>Die Alik'r-Wüste</v>
      </c>
      <c r="I152" t="str">
        <f>IF(A152&lt;&gt;C152,VLOOKUP(C152,$A$3:$E$903,5,FALSE),"")</f>
        <v>Alik'r Desert</v>
      </c>
      <c r="J152" s="4">
        <f t="shared" si="7"/>
        <v>330</v>
      </c>
      <c r="K152" s="4">
        <f t="shared" si="8"/>
        <v>104</v>
      </c>
    </row>
    <row r="153" spans="1:11" x14ac:dyDescent="0.25">
      <c r="A153" s="6">
        <v>695</v>
      </c>
      <c r="B153" s="6">
        <v>384</v>
      </c>
      <c r="C153" s="6">
        <v>684</v>
      </c>
      <c r="D153" s="2" t="s">
        <v>1174</v>
      </c>
      <c r="E153" s="2" t="s">
        <v>507</v>
      </c>
      <c r="F153" t="str">
        <f t="array" ref="F153">IF(OR(EXACT(A153,VALUE('ESO Dungeon constants'!$H$3:$H$1000))),"X","")</f>
        <v/>
      </c>
      <c r="G153" t="str">
        <f t="shared" si="9"/>
        <v/>
      </c>
      <c r="H153" t="str">
        <f>IF(A153&lt;&gt;C153,VLOOKUP(C153,$A$3:$E$903,4,FALSE),"")</f>
        <v>Wrothgar</v>
      </c>
      <c r="I153" t="str">
        <f>IF(A153&lt;&gt;C153,VLOOKUP(C153,$A$3:$E$903,5,FALSE),"")</f>
        <v>Wrothgar</v>
      </c>
      <c r="J153" s="4">
        <f t="shared" si="7"/>
        <v>695</v>
      </c>
      <c r="K153" s="4">
        <f t="shared" si="8"/>
        <v>684</v>
      </c>
    </row>
    <row r="154" spans="1:11" x14ac:dyDescent="0.25">
      <c r="A154" s="6">
        <v>1034</v>
      </c>
      <c r="B154" s="6">
        <v>668</v>
      </c>
      <c r="C154" s="6">
        <v>1011</v>
      </c>
      <c r="D154" s="2" t="s">
        <v>819</v>
      </c>
      <c r="E154" s="2" t="s">
        <v>772</v>
      </c>
      <c r="F154" t="str">
        <f t="array" ref="F154">IF(OR(EXACT(A154,VALUE('ESO Dungeon constants'!$H$3:$H$1000))),"X","")</f>
        <v/>
      </c>
      <c r="G154" t="str">
        <f t="shared" si="9"/>
        <v/>
      </c>
      <c r="H154" t="str">
        <f>IF(A154&lt;&gt;C154,VLOOKUP(C154,$A$3:$E$903,4,FALSE),"")</f>
        <v>Sommersend</v>
      </c>
      <c r="I154" t="str">
        <f>IF(A154&lt;&gt;C154,VLOOKUP(C154,$A$3:$E$903,5,FALSE),"")</f>
        <v>Summerset</v>
      </c>
      <c r="J154" s="4">
        <f t="shared" si="7"/>
        <v>1034</v>
      </c>
      <c r="K154" s="4">
        <f t="shared" si="8"/>
        <v>1011</v>
      </c>
    </row>
    <row r="155" spans="1:11" x14ac:dyDescent="0.25">
      <c r="A155" s="6">
        <v>1061</v>
      </c>
      <c r="B155" s="6">
        <v>687</v>
      </c>
      <c r="C155" s="6">
        <v>1011</v>
      </c>
      <c r="D155" s="2" t="s">
        <v>836</v>
      </c>
      <c r="E155" s="2" t="s">
        <v>788</v>
      </c>
      <c r="F155" t="str">
        <f t="array" ref="F155">IF(OR(EXACT(A155,VALUE('ESO Dungeon constants'!$H$3:$H$1000))),"X","")</f>
        <v/>
      </c>
      <c r="G155" t="str">
        <f t="shared" si="9"/>
        <v/>
      </c>
      <c r="H155" t="str">
        <f>IF(A155&lt;&gt;C155,VLOOKUP(C155,$A$3:$E$903,4,FALSE),"")</f>
        <v>Sommersend</v>
      </c>
      <c r="I155" t="str">
        <f>IF(A155&lt;&gt;C155,VLOOKUP(C155,$A$3:$E$903,5,FALSE),"")</f>
        <v>Summerset</v>
      </c>
      <c r="J155" s="4">
        <f t="shared" si="7"/>
        <v>1061</v>
      </c>
      <c r="K155" s="4">
        <f t="shared" si="8"/>
        <v>1011</v>
      </c>
    </row>
    <row r="156" spans="1:11" x14ac:dyDescent="0.25">
      <c r="A156" s="6">
        <v>243</v>
      </c>
      <c r="B156" s="6">
        <v>77</v>
      </c>
      <c r="C156" s="6">
        <v>41</v>
      </c>
      <c r="D156" s="2" t="s">
        <v>913</v>
      </c>
      <c r="E156" s="2" t="s">
        <v>213</v>
      </c>
      <c r="F156" t="str">
        <f t="array" ref="F156">IF(OR(EXACT(A156,VALUE('ESO Dungeon constants'!$H$3:$H$1000))),"X","")</f>
        <v/>
      </c>
      <c r="G156" t="str">
        <f t="shared" si="9"/>
        <v/>
      </c>
      <c r="H156" t="str">
        <f>IF(A156&lt;&gt;C156,VLOOKUP(C156,$A$3:$E$903,4,FALSE),"")</f>
        <v>Steinfälle</v>
      </c>
      <c r="I156" t="str">
        <f>IF(A156&lt;&gt;C156,VLOOKUP(C156,$A$3:$E$903,5,FALSE),"")</f>
        <v>Stonefalls</v>
      </c>
      <c r="J156" s="4">
        <f t="shared" si="7"/>
        <v>243</v>
      </c>
      <c r="K156" s="4">
        <f t="shared" si="8"/>
        <v>41</v>
      </c>
    </row>
    <row r="157" spans="1:11" x14ac:dyDescent="0.25">
      <c r="A157" s="6">
        <v>1030</v>
      </c>
      <c r="B157" s="6">
        <v>664</v>
      </c>
      <c r="C157" s="6">
        <v>1011</v>
      </c>
      <c r="D157" s="2" t="s">
        <v>815</v>
      </c>
      <c r="E157" s="2" t="s">
        <v>768</v>
      </c>
      <c r="F157" t="str">
        <f t="array" ref="F157">IF(OR(EXACT(A157,VALUE('ESO Dungeon constants'!$H$3:$H$1000))),"X","")</f>
        <v/>
      </c>
      <c r="G157" t="str">
        <f t="shared" si="9"/>
        <v/>
      </c>
      <c r="H157" t="str">
        <f>IF(A157&lt;&gt;C157,VLOOKUP(C157,$A$3:$E$903,4,FALSE),"")</f>
        <v>Sommersend</v>
      </c>
      <c r="I157" t="str">
        <f>IF(A157&lt;&gt;C157,VLOOKUP(C157,$A$3:$E$903,5,FALSE),"")</f>
        <v>Summerset</v>
      </c>
      <c r="J157" s="4">
        <f t="shared" si="7"/>
        <v>1030</v>
      </c>
      <c r="K157" s="4">
        <f t="shared" si="8"/>
        <v>1011</v>
      </c>
    </row>
    <row r="158" spans="1:11" x14ac:dyDescent="0.25">
      <c r="A158" s="6">
        <v>495</v>
      </c>
      <c r="B158" s="6">
        <v>272</v>
      </c>
      <c r="C158" s="6">
        <v>181</v>
      </c>
      <c r="D158" s="2" t="s">
        <v>1086</v>
      </c>
      <c r="E158" s="2" t="s">
        <v>405</v>
      </c>
      <c r="F158" t="str">
        <f t="array" ref="F158">IF(OR(EXACT(A158,VALUE('ESO Dungeon constants'!$H$3:$H$1000))),"X","")</f>
        <v/>
      </c>
      <c r="G158" t="str">
        <f t="shared" si="9"/>
        <v/>
      </c>
      <c r="H158" t="str">
        <f>IF(A158&lt;&gt;C158,VLOOKUP(C158,$A$3:$E$903,4,FALSE),"")</f>
        <v>Cyrodiil</v>
      </c>
      <c r="I158" t="str">
        <f>IF(A158&lt;&gt;C158,VLOOKUP(C158,$A$3:$E$903,5,FALSE),"")</f>
        <v>Cyrodiil</v>
      </c>
      <c r="J158" s="4">
        <f t="shared" si="7"/>
        <v>495</v>
      </c>
      <c r="K158" s="4">
        <f t="shared" si="8"/>
        <v>181</v>
      </c>
    </row>
    <row r="159" spans="1:11" x14ac:dyDescent="0.25">
      <c r="A159" s="6">
        <v>848</v>
      </c>
      <c r="B159" s="6">
        <v>495</v>
      </c>
      <c r="C159" s="6">
        <v>117</v>
      </c>
      <c r="D159" s="2" t="s">
        <v>1246</v>
      </c>
      <c r="E159" s="2" t="s">
        <v>72</v>
      </c>
      <c r="F159" t="str">
        <f t="array" ref="F159">IF(OR(EXACT(A159,VALUE('ESO Dungeon constants'!$H$3:$H$1000))),"X","")</f>
        <v>X</v>
      </c>
      <c r="G159" t="str">
        <f t="shared" si="9"/>
        <v/>
      </c>
      <c r="H159" t="str">
        <f>IF(A159&lt;&gt;C159,VLOOKUP(C159,$A$3:$E$903,4,FALSE),"")</f>
        <v>Schattenfenn</v>
      </c>
      <c r="I159" t="str">
        <f>IF(A159&lt;&gt;C159,VLOOKUP(C159,$A$3:$E$903,5,FALSE),"")</f>
        <v>Shadowfen</v>
      </c>
      <c r="J159" s="4">
        <f t="shared" si="7"/>
        <v>848</v>
      </c>
      <c r="K159" s="4">
        <f t="shared" si="8"/>
        <v>117</v>
      </c>
    </row>
    <row r="160" spans="1:11" x14ac:dyDescent="0.25">
      <c r="A160" s="6">
        <v>354</v>
      </c>
      <c r="B160" s="6">
        <v>156</v>
      </c>
      <c r="C160" s="6">
        <v>101</v>
      </c>
      <c r="D160" s="2" t="s">
        <v>979</v>
      </c>
      <c r="E160" s="2" t="s">
        <v>291</v>
      </c>
      <c r="F160" t="str">
        <f t="array" ref="F160">IF(OR(EXACT(A160,VALUE('ESO Dungeon constants'!$H$3:$H$1000))),"X","")</f>
        <v/>
      </c>
      <c r="G160" t="str">
        <f t="shared" si="9"/>
        <v/>
      </c>
      <c r="H160" t="str">
        <f>IF(A160&lt;&gt;C160,VLOOKUP(C160,$A$3:$E$903,4,FALSE),"")</f>
        <v>Ostmarsch</v>
      </c>
      <c r="I160" t="str">
        <f>IF(A160&lt;&gt;C160,VLOOKUP(C160,$A$3:$E$903,5,FALSE),"")</f>
        <v>Eastmarch</v>
      </c>
      <c r="J160" s="4">
        <f t="shared" si="7"/>
        <v>354</v>
      </c>
      <c r="K160" s="4">
        <f t="shared" si="8"/>
        <v>101</v>
      </c>
    </row>
    <row r="161" spans="1:11" x14ac:dyDescent="0.25">
      <c r="A161" s="6">
        <v>888</v>
      </c>
      <c r="B161" s="6">
        <v>529</v>
      </c>
      <c r="C161" s="6">
        <v>888</v>
      </c>
      <c r="D161" s="2" t="s">
        <v>1281</v>
      </c>
      <c r="E161" s="2" t="s">
        <v>647</v>
      </c>
      <c r="F161" t="str">
        <f t="array" ref="F161">IF(OR(EXACT(A161,VALUE('ESO Dungeon constants'!$H$3:$H$1000))),"X","")</f>
        <v/>
      </c>
      <c r="G161" t="str">
        <f t="shared" si="9"/>
        <v>X</v>
      </c>
      <c r="H161" t="str">
        <f>IF(A161&lt;&gt;C161,VLOOKUP(C161,$A$3:$E$903,4,FALSE),"")</f>
        <v/>
      </c>
      <c r="I161" t="str">
        <f>IF(A161&lt;&gt;C161,VLOOKUP(C161,$A$3:$E$903,5,FALSE),"")</f>
        <v/>
      </c>
      <c r="J161" s="4">
        <f t="shared" si="7"/>
        <v>888</v>
      </c>
      <c r="K161" s="4">
        <f t="shared" si="8"/>
        <v>888</v>
      </c>
    </row>
    <row r="162" spans="1:11" x14ac:dyDescent="0.25">
      <c r="A162" s="6">
        <v>266</v>
      </c>
      <c r="B162" s="6">
        <v>98</v>
      </c>
      <c r="C162" s="6">
        <v>101</v>
      </c>
      <c r="D162" s="2" t="s">
        <v>930</v>
      </c>
      <c r="E162" s="2" t="s">
        <v>234</v>
      </c>
      <c r="F162" t="str">
        <f t="array" ref="F162">IF(OR(EXACT(A162,VALUE('ESO Dungeon constants'!$H$3:$H$1000))),"X","")</f>
        <v/>
      </c>
      <c r="G162" t="str">
        <f t="shared" si="9"/>
        <v/>
      </c>
      <c r="H162" t="str">
        <f>IF(A162&lt;&gt;C162,VLOOKUP(C162,$A$3:$E$903,4,FALSE),"")</f>
        <v>Ostmarsch</v>
      </c>
      <c r="I162" t="str">
        <f>IF(A162&lt;&gt;C162,VLOOKUP(C162,$A$3:$E$903,5,FALSE),"")</f>
        <v>Eastmarch</v>
      </c>
      <c r="J162" s="4">
        <f t="shared" si="7"/>
        <v>266</v>
      </c>
      <c r="K162" s="4">
        <f t="shared" si="8"/>
        <v>101</v>
      </c>
    </row>
    <row r="163" spans="1:11" x14ac:dyDescent="0.25">
      <c r="A163" s="6">
        <v>321</v>
      </c>
      <c r="B163" s="6">
        <v>133</v>
      </c>
      <c r="C163" s="6">
        <v>20</v>
      </c>
      <c r="D163" s="2" t="s">
        <v>961</v>
      </c>
      <c r="E163" s="2" t="s">
        <v>268</v>
      </c>
      <c r="F163" t="str">
        <f t="array" ref="F163">IF(OR(EXACT(A163,VALUE('ESO Dungeon constants'!$H$3:$H$1000))),"X","")</f>
        <v/>
      </c>
      <c r="G163" t="str">
        <f t="shared" si="9"/>
        <v/>
      </c>
      <c r="H163" t="str">
        <f>IF(A163&lt;&gt;C163,VLOOKUP(C163,$A$3:$E$903,4,FALSE),"")</f>
        <v>Kluftspitze</v>
      </c>
      <c r="I163" t="str">
        <f>IF(A163&lt;&gt;C163,VLOOKUP(C163,$A$3:$E$903,5,FALSE),"")</f>
        <v>Rivenspire</v>
      </c>
      <c r="J163" s="4">
        <f t="shared" si="7"/>
        <v>321</v>
      </c>
      <c r="K163" s="4">
        <f t="shared" si="8"/>
        <v>20</v>
      </c>
    </row>
    <row r="164" spans="1:11" x14ac:dyDescent="0.25">
      <c r="A164" s="6">
        <v>138</v>
      </c>
      <c r="B164" s="6">
        <v>26</v>
      </c>
      <c r="C164" s="6">
        <v>58</v>
      </c>
      <c r="D164" s="2" t="s">
        <v>870</v>
      </c>
      <c r="E164" s="2" t="s">
        <v>166</v>
      </c>
      <c r="F164" t="str">
        <f t="array" ref="F164">IF(OR(EXACT(A164,VALUE('ESO Dungeon constants'!$H$3:$H$1000))),"X","")</f>
        <v/>
      </c>
      <c r="G164" t="str">
        <f t="shared" si="9"/>
        <v/>
      </c>
      <c r="H164" t="str">
        <f>IF(A164&lt;&gt;C164,VLOOKUP(C164,$A$3:$E$903,4,FALSE),"")</f>
        <v>Malabal Tor</v>
      </c>
      <c r="I164" t="str">
        <f>IF(A164&lt;&gt;C164,VLOOKUP(C164,$A$3:$E$903,5,FALSE),"")</f>
        <v>Malabal Tor</v>
      </c>
      <c r="J164" s="4">
        <f t="shared" si="7"/>
        <v>138</v>
      </c>
      <c r="K164" s="4">
        <f t="shared" si="8"/>
        <v>58</v>
      </c>
    </row>
    <row r="165" spans="1:11" x14ac:dyDescent="0.25">
      <c r="A165" s="6">
        <v>256</v>
      </c>
      <c r="B165" s="6">
        <v>88</v>
      </c>
      <c r="C165" s="6">
        <v>3</v>
      </c>
      <c r="D165" s="2" t="s">
        <v>922</v>
      </c>
      <c r="E165" s="2" t="s">
        <v>224</v>
      </c>
      <c r="F165" t="str">
        <f t="array" ref="F165">IF(OR(EXACT(A165,VALUE('ESO Dungeon constants'!$H$3:$H$1000))),"X","")</f>
        <v/>
      </c>
      <c r="G165" t="str">
        <f t="shared" si="9"/>
        <v/>
      </c>
      <c r="H165" t="str">
        <f>IF(A165&lt;&gt;C165,VLOOKUP(C165,$A$3:$E$903,4,FALSE),"")</f>
        <v>Glenumbra</v>
      </c>
      <c r="I165" t="str">
        <f>IF(A165&lt;&gt;C165,VLOOKUP(C165,$A$3:$E$903,5,FALSE),"")</f>
        <v>Glenumbra</v>
      </c>
      <c r="J165" s="4">
        <f t="shared" si="7"/>
        <v>256</v>
      </c>
      <c r="K165" s="4">
        <f t="shared" si="8"/>
        <v>3</v>
      </c>
    </row>
    <row r="166" spans="1:11" x14ac:dyDescent="0.25">
      <c r="A166" s="6">
        <v>216</v>
      </c>
      <c r="B166" s="6">
        <v>56</v>
      </c>
      <c r="C166" s="6">
        <v>41</v>
      </c>
      <c r="D166" s="2" t="s">
        <v>894</v>
      </c>
      <c r="E166" s="2" t="s">
        <v>192</v>
      </c>
      <c r="F166" t="str">
        <f t="array" ref="F166">IF(OR(EXACT(A166,VALUE('ESO Dungeon constants'!$H$3:$H$1000))),"X","")</f>
        <v/>
      </c>
      <c r="G166" t="str">
        <f t="shared" si="9"/>
        <v/>
      </c>
      <c r="H166" t="str">
        <f>IF(A166&lt;&gt;C166,VLOOKUP(C166,$A$3:$E$903,4,FALSE),"")</f>
        <v>Steinfälle</v>
      </c>
      <c r="I166" t="str">
        <f>IF(A166&lt;&gt;C166,VLOOKUP(C166,$A$3:$E$903,5,FALSE),"")</f>
        <v>Stonefalls</v>
      </c>
      <c r="J166" s="4">
        <f t="shared" si="7"/>
        <v>216</v>
      </c>
      <c r="K166" s="4">
        <f t="shared" si="8"/>
        <v>41</v>
      </c>
    </row>
    <row r="167" spans="1:11" x14ac:dyDescent="0.25">
      <c r="A167" s="6">
        <v>130</v>
      </c>
      <c r="B167" s="6">
        <v>22</v>
      </c>
      <c r="C167" s="6">
        <v>20</v>
      </c>
      <c r="D167" s="2" t="s">
        <v>866</v>
      </c>
      <c r="E167" s="2" t="s">
        <v>49</v>
      </c>
      <c r="F167" t="str">
        <f t="array" ref="F167">IF(OR(EXACT(A167,VALUE('ESO Dungeon constants'!$H$3:$H$1000))),"X","")</f>
        <v>X</v>
      </c>
      <c r="G167" t="str">
        <f t="shared" si="9"/>
        <v/>
      </c>
      <c r="H167" t="str">
        <f>IF(A167&lt;&gt;C167,VLOOKUP(C167,$A$3:$E$903,4,FALSE),"")</f>
        <v>Kluftspitze</v>
      </c>
      <c r="I167" t="str">
        <f>IF(A167&lt;&gt;C167,VLOOKUP(C167,$A$3:$E$903,5,FALSE),"")</f>
        <v>Rivenspire</v>
      </c>
      <c r="J167" s="4">
        <f t="shared" si="7"/>
        <v>130</v>
      </c>
      <c r="K167" s="4">
        <f t="shared" si="8"/>
        <v>20</v>
      </c>
    </row>
    <row r="168" spans="1:11" x14ac:dyDescent="0.25">
      <c r="A168" s="6">
        <v>932</v>
      </c>
      <c r="B168" s="6">
        <v>572</v>
      </c>
      <c r="C168" s="6">
        <v>20</v>
      </c>
      <c r="D168" s="2" t="s">
        <v>1315</v>
      </c>
      <c r="E168" s="2" t="s">
        <v>55</v>
      </c>
      <c r="F168" t="str">
        <f t="array" ref="F168">IF(OR(EXACT(A168,VALUE('ESO Dungeon constants'!$H$3:$H$1000))),"X","")</f>
        <v>X</v>
      </c>
      <c r="G168" t="str">
        <f t="shared" si="9"/>
        <v/>
      </c>
      <c r="H168" t="str">
        <f>IF(A168&lt;&gt;C168,VLOOKUP(C168,$A$3:$E$903,4,FALSE),"")</f>
        <v>Kluftspitze</v>
      </c>
      <c r="I168" t="str">
        <f>IF(A168&lt;&gt;C168,VLOOKUP(C168,$A$3:$E$903,5,FALSE),"")</f>
        <v>Rivenspire</v>
      </c>
      <c r="J168" s="4">
        <f t="shared" si="7"/>
        <v>932</v>
      </c>
      <c r="K168" s="4">
        <f t="shared" si="8"/>
        <v>20</v>
      </c>
    </row>
    <row r="169" spans="1:11" x14ac:dyDescent="0.25">
      <c r="A169" s="6">
        <v>336</v>
      </c>
      <c r="B169" s="6">
        <v>148</v>
      </c>
      <c r="C169" s="6">
        <v>92</v>
      </c>
      <c r="D169" s="2" t="s">
        <v>973</v>
      </c>
      <c r="E169" s="2" t="s">
        <v>283</v>
      </c>
      <c r="F169" t="str">
        <f t="array" ref="F169">IF(OR(EXACT(A169,VALUE('ESO Dungeon constants'!$H$3:$H$1000))),"X","")</f>
        <v/>
      </c>
      <c r="G169" t="str">
        <f t="shared" si="9"/>
        <v/>
      </c>
      <c r="H169" t="str">
        <f>IF(A169&lt;&gt;C169,VLOOKUP(C169,$A$3:$E$903,4,FALSE),"")</f>
        <v>Bangkorai</v>
      </c>
      <c r="I169" t="str">
        <f>IF(A169&lt;&gt;C169,VLOOKUP(C169,$A$3:$E$903,5,FALSE),"")</f>
        <v>Bangkorai</v>
      </c>
      <c r="J169" s="4">
        <f t="shared" si="7"/>
        <v>336</v>
      </c>
      <c r="K169" s="4">
        <f t="shared" si="8"/>
        <v>92</v>
      </c>
    </row>
    <row r="170" spans="1:11" x14ac:dyDescent="0.25">
      <c r="A170" s="6">
        <v>314</v>
      </c>
      <c r="B170" s="6">
        <v>126</v>
      </c>
      <c r="C170" s="6">
        <v>3</v>
      </c>
      <c r="D170" s="2" t="s">
        <v>954</v>
      </c>
      <c r="E170" s="2" t="s">
        <v>261</v>
      </c>
      <c r="F170" t="str">
        <f t="array" ref="F170">IF(OR(EXACT(A170,VALUE('ESO Dungeon constants'!$H$3:$H$1000))),"X","")</f>
        <v/>
      </c>
      <c r="G170" t="str">
        <f t="shared" si="9"/>
        <v/>
      </c>
      <c r="H170" t="str">
        <f>IF(A170&lt;&gt;C170,VLOOKUP(C170,$A$3:$E$903,4,FALSE),"")</f>
        <v>Glenumbra</v>
      </c>
      <c r="I170" t="str">
        <f>IF(A170&lt;&gt;C170,VLOOKUP(C170,$A$3:$E$903,5,FALSE),"")</f>
        <v>Glenumbra</v>
      </c>
      <c r="J170" s="4">
        <f t="shared" si="7"/>
        <v>314</v>
      </c>
      <c r="K170" s="4">
        <f t="shared" si="8"/>
        <v>3</v>
      </c>
    </row>
    <row r="171" spans="1:11" x14ac:dyDescent="0.25">
      <c r="A171" s="6">
        <v>181</v>
      </c>
      <c r="B171" s="6">
        <v>37</v>
      </c>
      <c r="C171" s="6">
        <v>181</v>
      </c>
      <c r="D171" s="2" t="s">
        <v>173</v>
      </c>
      <c r="E171" s="2" t="s">
        <v>173</v>
      </c>
      <c r="F171" t="str">
        <f t="array" ref="F171">IF(OR(EXACT(A171,VALUE('ESO Dungeon constants'!$H$3:$H$1000))),"X","")</f>
        <v/>
      </c>
      <c r="G171" t="str">
        <f t="shared" si="9"/>
        <v>X</v>
      </c>
      <c r="H171" t="str">
        <f>IF(A171&lt;&gt;C171,VLOOKUP(C171,$A$3:$E$903,4,FALSE),"")</f>
        <v/>
      </c>
      <c r="I171" t="str">
        <f>IF(A171&lt;&gt;C171,VLOOKUP(C171,$A$3:$E$903,5,FALSE),"")</f>
        <v/>
      </c>
      <c r="J171" s="4">
        <f t="shared" si="7"/>
        <v>181</v>
      </c>
      <c r="K171" s="4">
        <f t="shared" si="8"/>
        <v>181</v>
      </c>
    </row>
    <row r="172" spans="1:11" x14ac:dyDescent="0.25">
      <c r="A172" s="6">
        <v>871</v>
      </c>
      <c r="B172" s="6">
        <v>516</v>
      </c>
      <c r="C172" s="6">
        <v>58</v>
      </c>
      <c r="D172" s="2" t="s">
        <v>1265</v>
      </c>
      <c r="E172" s="2" t="s">
        <v>634</v>
      </c>
      <c r="F172" t="str">
        <f t="array" ref="F172">IF(OR(EXACT(A172,VALUE('ESO Dungeon constants'!$H$3:$H$1000))),"X","")</f>
        <v/>
      </c>
      <c r="G172" t="str">
        <f t="shared" si="9"/>
        <v/>
      </c>
      <c r="H172" t="str">
        <f>IF(A172&lt;&gt;C172,VLOOKUP(C172,$A$3:$E$903,4,FALSE),"")</f>
        <v>Malabal Tor</v>
      </c>
      <c r="I172" t="str">
        <f>IF(A172&lt;&gt;C172,VLOOKUP(C172,$A$3:$E$903,5,FALSE),"")</f>
        <v>Malabal Tor</v>
      </c>
      <c r="J172" s="4">
        <f t="shared" si="7"/>
        <v>871</v>
      </c>
      <c r="K172" s="4">
        <f t="shared" si="8"/>
        <v>58</v>
      </c>
    </row>
    <row r="173" spans="1:11" x14ac:dyDescent="0.25">
      <c r="A173" s="6">
        <v>425</v>
      </c>
      <c r="B173" s="6">
        <v>219</v>
      </c>
      <c r="C173" s="6">
        <v>3</v>
      </c>
      <c r="D173" s="2" t="s">
        <v>1035</v>
      </c>
      <c r="E173" s="2" t="s">
        <v>353</v>
      </c>
      <c r="F173" t="str">
        <f t="array" ref="F173">IF(OR(EXACT(A173,VALUE('ESO Dungeon constants'!$H$3:$H$1000))),"X","")</f>
        <v/>
      </c>
      <c r="G173" t="str">
        <f t="shared" si="9"/>
        <v/>
      </c>
      <c r="H173" t="str">
        <f>IF(A173&lt;&gt;C173,VLOOKUP(C173,$A$3:$E$903,4,FALSE),"")</f>
        <v>Glenumbra</v>
      </c>
      <c r="I173" t="str">
        <f>IF(A173&lt;&gt;C173,VLOOKUP(C173,$A$3:$E$903,5,FALSE),"")</f>
        <v>Glenumbra</v>
      </c>
      <c r="J173" s="4">
        <f t="shared" si="7"/>
        <v>425</v>
      </c>
      <c r="K173" s="4">
        <f t="shared" si="8"/>
        <v>3</v>
      </c>
    </row>
    <row r="174" spans="1:11" x14ac:dyDescent="0.25">
      <c r="A174" s="6">
        <v>753</v>
      </c>
      <c r="B174" s="6">
        <v>414</v>
      </c>
      <c r="C174" s="6">
        <v>3</v>
      </c>
      <c r="D174" s="2" t="s">
        <v>1201</v>
      </c>
      <c r="E174" s="2" t="s">
        <v>535</v>
      </c>
      <c r="F174" t="str">
        <f t="array" ref="F174">IF(OR(EXACT(A174,VALUE('ESO Dungeon constants'!$H$3:$H$1000))),"X","")</f>
        <v/>
      </c>
      <c r="G174" t="str">
        <f t="shared" si="9"/>
        <v/>
      </c>
      <c r="H174" t="str">
        <f>IF(A174&lt;&gt;C174,VLOOKUP(C174,$A$3:$E$903,4,FALSE),"")</f>
        <v>Glenumbra</v>
      </c>
      <c r="I174" t="str">
        <f>IF(A174&lt;&gt;C174,VLOOKUP(C174,$A$3:$E$903,5,FALSE),"")</f>
        <v>Glenumbra</v>
      </c>
      <c r="J174" s="4">
        <f t="shared" si="7"/>
        <v>753</v>
      </c>
      <c r="K174" s="4">
        <f t="shared" si="8"/>
        <v>3</v>
      </c>
    </row>
    <row r="175" spans="1:11" x14ac:dyDescent="0.25">
      <c r="A175" s="6">
        <v>943</v>
      </c>
      <c r="B175" s="6">
        <v>583</v>
      </c>
      <c r="C175" s="6">
        <v>3</v>
      </c>
      <c r="D175" s="2" t="s">
        <v>1326</v>
      </c>
      <c r="E175" s="2" t="s">
        <v>694</v>
      </c>
      <c r="F175" t="str">
        <f t="array" ref="F175">IF(OR(EXACT(A175,VALUE('ESO Dungeon constants'!$H$3:$H$1000))),"X","")</f>
        <v/>
      </c>
      <c r="G175" t="str">
        <f t="shared" si="9"/>
        <v/>
      </c>
      <c r="H175" t="str">
        <f>IF(A175&lt;&gt;C175,VLOOKUP(C175,$A$3:$E$903,4,FALSE),"")</f>
        <v>Glenumbra</v>
      </c>
      <c r="I175" t="str">
        <f>IF(A175&lt;&gt;C175,VLOOKUP(C175,$A$3:$E$903,5,FALSE),"")</f>
        <v>Glenumbra</v>
      </c>
      <c r="J175" s="4">
        <f t="shared" si="7"/>
        <v>943</v>
      </c>
      <c r="K175" s="4">
        <f t="shared" si="8"/>
        <v>3</v>
      </c>
    </row>
    <row r="176" spans="1:11" x14ac:dyDescent="0.25">
      <c r="A176" s="6">
        <v>826</v>
      </c>
      <c r="B176" s="6">
        <v>480</v>
      </c>
      <c r="C176" s="6">
        <v>823</v>
      </c>
      <c r="D176" s="2" t="s">
        <v>1231</v>
      </c>
      <c r="E176" s="2" t="s">
        <v>600</v>
      </c>
      <c r="F176" t="str">
        <f t="array" ref="F176">IF(OR(EXACT(A176,VALUE('ESO Dungeon constants'!$H$3:$H$1000))),"X","")</f>
        <v/>
      </c>
      <c r="G176" t="str">
        <f t="shared" si="9"/>
        <v/>
      </c>
      <c r="H176" t="str">
        <f>IF(A176&lt;&gt;C176,VLOOKUP(C176,$A$3:$E$903,4,FALSE),"")</f>
        <v>Die Goldküste</v>
      </c>
      <c r="I176" t="str">
        <f>IF(A176&lt;&gt;C176,VLOOKUP(C176,$A$3:$E$903,5,FALSE),"")</f>
        <v>Gold Coast</v>
      </c>
      <c r="J176" s="4">
        <f t="shared" si="7"/>
        <v>826</v>
      </c>
      <c r="K176" s="4">
        <f t="shared" si="8"/>
        <v>823</v>
      </c>
    </row>
    <row r="177" spans="1:11" x14ac:dyDescent="0.25">
      <c r="A177" s="6">
        <v>63</v>
      </c>
      <c r="B177" s="6">
        <v>12</v>
      </c>
      <c r="C177" s="6">
        <v>57</v>
      </c>
      <c r="D177" s="2" t="s">
        <v>854</v>
      </c>
      <c r="E177" s="2" t="s">
        <v>61</v>
      </c>
      <c r="F177" t="str">
        <f t="array" ref="F177">IF(OR(EXACT(A177,VALUE('ESO Dungeon constants'!$H$3:$H$1000))),"X","")</f>
        <v>X</v>
      </c>
      <c r="G177" t="str">
        <f t="shared" si="9"/>
        <v/>
      </c>
      <c r="H177" t="str">
        <f>IF(A177&lt;&gt;C177,VLOOKUP(C177,$A$3:$E$903,4,FALSE),"")</f>
        <v>Deshaan</v>
      </c>
      <c r="I177" t="str">
        <f>IF(A177&lt;&gt;C177,VLOOKUP(C177,$A$3:$E$903,5,FALSE),"")</f>
        <v>Deshaan</v>
      </c>
      <c r="J177" s="4">
        <f t="shared" si="7"/>
        <v>63</v>
      </c>
      <c r="K177" s="4">
        <f t="shared" si="8"/>
        <v>57</v>
      </c>
    </row>
    <row r="178" spans="1:11" x14ac:dyDescent="0.25">
      <c r="A178" s="6">
        <v>930</v>
      </c>
      <c r="B178" s="6">
        <v>570</v>
      </c>
      <c r="C178" s="6">
        <v>57</v>
      </c>
      <c r="D178" s="2" t="s">
        <v>1313</v>
      </c>
      <c r="E178" s="2" t="s">
        <v>46</v>
      </c>
      <c r="F178" t="str">
        <f t="array" ref="F178">IF(OR(EXACT(A178,VALUE('ESO Dungeon constants'!$H$3:$H$1000))),"X","")</f>
        <v>X</v>
      </c>
      <c r="G178" t="str">
        <f t="shared" si="9"/>
        <v/>
      </c>
      <c r="H178" t="str">
        <f>IF(A178&lt;&gt;C178,VLOOKUP(C178,$A$3:$E$903,4,FALSE),"")</f>
        <v>Deshaan</v>
      </c>
      <c r="I178" t="str">
        <f>IF(A178&lt;&gt;C178,VLOOKUP(C178,$A$3:$E$903,5,FALSE),"")</f>
        <v>Deshaan</v>
      </c>
      <c r="J178" s="4">
        <f t="shared" si="7"/>
        <v>930</v>
      </c>
      <c r="K178" s="4">
        <f t="shared" si="8"/>
        <v>57</v>
      </c>
    </row>
    <row r="179" spans="1:11" x14ac:dyDescent="0.25">
      <c r="A179" s="6">
        <v>757</v>
      </c>
      <c r="B179" s="6">
        <v>418</v>
      </c>
      <c r="C179" s="6">
        <v>41</v>
      </c>
      <c r="D179" s="2" t="s">
        <v>1205</v>
      </c>
      <c r="E179" s="2" t="s">
        <v>539</v>
      </c>
      <c r="F179" t="str">
        <f t="array" ref="F179">IF(OR(EXACT(A179,VALUE('ESO Dungeon constants'!$H$3:$H$1000))),"X","")</f>
        <v/>
      </c>
      <c r="G179" t="str">
        <f t="shared" si="9"/>
        <v/>
      </c>
      <c r="H179" t="str">
        <f>IF(A179&lt;&gt;C179,VLOOKUP(C179,$A$3:$E$903,4,FALSE),"")</f>
        <v>Steinfälle</v>
      </c>
      <c r="I179" t="str">
        <f>IF(A179&lt;&gt;C179,VLOOKUP(C179,$A$3:$E$903,5,FALSE),"")</f>
        <v>Stonefalls</v>
      </c>
      <c r="J179" s="4">
        <f t="shared" si="7"/>
        <v>757</v>
      </c>
      <c r="K179" s="4">
        <f t="shared" si="8"/>
        <v>41</v>
      </c>
    </row>
    <row r="180" spans="1:11" x14ac:dyDescent="0.25">
      <c r="A180" s="6">
        <v>876</v>
      </c>
      <c r="B180" s="6">
        <v>521</v>
      </c>
      <c r="C180" s="6">
        <v>382</v>
      </c>
      <c r="D180" s="2" t="s">
        <v>1269</v>
      </c>
      <c r="E180" s="2" t="s">
        <v>639</v>
      </c>
      <c r="F180" t="str">
        <f t="array" ref="F180">IF(OR(EXACT(A180,VALUE('ESO Dungeon constants'!$H$3:$H$1000))),"X","")</f>
        <v/>
      </c>
      <c r="G180" t="str">
        <f t="shared" si="9"/>
        <v/>
      </c>
      <c r="H180" t="str">
        <f>IF(A180&lt;&gt;C180,VLOOKUP(C180,$A$3:$E$903,4,FALSE),"")</f>
        <v>Schnittermark</v>
      </c>
      <c r="I180" t="str">
        <f>IF(A180&lt;&gt;C180,VLOOKUP(C180,$A$3:$E$903,5,FALSE),"")</f>
        <v>Reaper's March</v>
      </c>
      <c r="J180" s="4">
        <f t="shared" si="7"/>
        <v>876</v>
      </c>
      <c r="K180" s="4">
        <f t="shared" si="8"/>
        <v>382</v>
      </c>
    </row>
    <row r="181" spans="1:11" x14ac:dyDescent="0.25">
      <c r="A181" s="6">
        <v>468</v>
      </c>
      <c r="B181" s="6">
        <v>253</v>
      </c>
      <c r="C181" s="6">
        <v>58</v>
      </c>
      <c r="D181" s="2" t="s">
        <v>1067</v>
      </c>
      <c r="E181" s="2" t="s">
        <v>386</v>
      </c>
      <c r="F181" t="str">
        <f t="array" ref="F181">IF(OR(EXACT(A181,VALUE('ESO Dungeon constants'!$H$3:$H$1000))),"X","")</f>
        <v/>
      </c>
      <c r="G181" t="str">
        <f t="shared" si="9"/>
        <v/>
      </c>
      <c r="H181" t="str">
        <f>IF(A181&lt;&gt;C181,VLOOKUP(C181,$A$3:$E$903,4,FALSE),"")</f>
        <v>Malabal Tor</v>
      </c>
      <c r="I181" t="str">
        <f>IF(A181&lt;&gt;C181,VLOOKUP(C181,$A$3:$E$903,5,FALSE),"")</f>
        <v>Malabal Tor</v>
      </c>
      <c r="J181" s="4">
        <f t="shared" si="7"/>
        <v>468</v>
      </c>
      <c r="K181" s="4">
        <f t="shared" si="8"/>
        <v>58</v>
      </c>
    </row>
    <row r="182" spans="1:11" x14ac:dyDescent="0.25">
      <c r="A182" s="6">
        <v>767</v>
      </c>
      <c r="B182" s="6">
        <v>427</v>
      </c>
      <c r="C182" s="6">
        <v>816</v>
      </c>
      <c r="D182" s="2" t="s">
        <v>1214</v>
      </c>
      <c r="E182" s="2" t="s">
        <v>548</v>
      </c>
      <c r="F182" t="str">
        <f t="array" ref="F182">IF(OR(EXACT(A182,VALUE('ESO Dungeon constants'!$H$3:$H$1000))),"X","")</f>
        <v/>
      </c>
      <c r="G182" t="str">
        <f t="shared" si="9"/>
        <v/>
      </c>
      <c r="H182" t="str">
        <f>IF(A182&lt;&gt;C182,VLOOKUP(C182,$A$3:$E$903,4,FALSE),"")</f>
        <v>Hews Fluch</v>
      </c>
      <c r="I182" t="str">
        <f>IF(A182&lt;&gt;C182,VLOOKUP(C182,$A$3:$E$903,5,FALSE),"")</f>
        <v>Hew's Bane</v>
      </c>
      <c r="J182" s="4">
        <f t="shared" si="7"/>
        <v>767</v>
      </c>
      <c r="K182" s="4">
        <f t="shared" si="8"/>
        <v>816</v>
      </c>
    </row>
    <row r="183" spans="1:11" x14ac:dyDescent="0.25">
      <c r="A183" s="6">
        <v>254</v>
      </c>
      <c r="B183" s="6">
        <v>86</v>
      </c>
      <c r="C183" s="6">
        <v>57</v>
      </c>
      <c r="D183" s="2" t="s">
        <v>921</v>
      </c>
      <c r="E183" s="2" t="s">
        <v>222</v>
      </c>
      <c r="F183" t="str">
        <f t="array" ref="F183">IF(OR(EXACT(A183,VALUE('ESO Dungeon constants'!$H$3:$H$1000))),"X","")</f>
        <v/>
      </c>
      <c r="G183" t="str">
        <f t="shared" si="9"/>
        <v/>
      </c>
      <c r="H183" t="str">
        <f>IF(A183&lt;&gt;C183,VLOOKUP(C183,$A$3:$E$903,4,FALSE),"")</f>
        <v>Deshaan</v>
      </c>
      <c r="I183" t="str">
        <f>IF(A183&lt;&gt;C183,VLOOKUP(C183,$A$3:$E$903,5,FALSE),"")</f>
        <v>Deshaan</v>
      </c>
      <c r="J183" s="4">
        <f t="shared" si="7"/>
        <v>254</v>
      </c>
      <c r="K183" s="4">
        <f t="shared" si="8"/>
        <v>57</v>
      </c>
    </row>
    <row r="184" spans="1:11" x14ac:dyDescent="0.25">
      <c r="A184" s="6">
        <v>512</v>
      </c>
      <c r="B184" s="6">
        <v>289</v>
      </c>
      <c r="C184" s="6">
        <v>512</v>
      </c>
      <c r="D184" s="2" t="s">
        <v>1100</v>
      </c>
      <c r="E184" s="2" t="s">
        <v>422</v>
      </c>
      <c r="F184" t="str">
        <f t="array" ref="F184">IF(OR(EXACT(A184,VALUE('ESO Dungeon constants'!$H$3:$H$1000))),"X","")</f>
        <v/>
      </c>
      <c r="G184" t="str">
        <f t="shared" si="9"/>
        <v>X</v>
      </c>
      <c r="H184" t="str">
        <f>IF(A184&lt;&gt;C184,VLOOKUP(C184,$A$3:$E$903,4,FALSE),"")</f>
        <v/>
      </c>
      <c r="I184" t="str">
        <f>IF(A184&lt;&gt;C184,VLOOKUP(C184,$A$3:$E$903,5,FALSE),"")</f>
        <v/>
      </c>
      <c r="J184" s="4">
        <f t="shared" si="7"/>
        <v>512</v>
      </c>
      <c r="K184" s="4">
        <f t="shared" si="8"/>
        <v>512</v>
      </c>
    </row>
    <row r="185" spans="1:11" x14ac:dyDescent="0.25">
      <c r="A185" s="6">
        <v>1083</v>
      </c>
      <c r="B185" s="6">
        <v>708</v>
      </c>
      <c r="C185" s="6">
        <v>726</v>
      </c>
      <c r="D185" s="2" t="s">
        <v>852</v>
      </c>
      <c r="E185" s="2" t="s">
        <v>806</v>
      </c>
      <c r="F185" t="str">
        <f t="array" ref="F185">IF(OR(EXACT(A185,VALUE('ESO Dungeon constants'!$H$3:$H$1000))),"X","")</f>
        <v/>
      </c>
      <c r="G185" t="str">
        <f t="shared" si="9"/>
        <v/>
      </c>
      <c r="H185" t="str">
        <f>IF(A185&lt;&gt;C185,VLOOKUP(C185,$A$3:$E$903,4,FALSE),"")</f>
        <v>Trübmoor</v>
      </c>
      <c r="I185" t="str">
        <f>IF(A185&lt;&gt;C185,VLOOKUP(C185,$A$3:$E$903,5,FALSE),"")</f>
        <v>Murkmire</v>
      </c>
      <c r="J185" s="4">
        <f t="shared" si="7"/>
        <v>1083</v>
      </c>
      <c r="K185" s="4">
        <f t="shared" si="8"/>
        <v>726</v>
      </c>
    </row>
    <row r="186" spans="1:11" x14ac:dyDescent="0.25">
      <c r="A186" s="6">
        <v>397</v>
      </c>
      <c r="B186" s="6">
        <v>192</v>
      </c>
      <c r="C186" s="6">
        <v>381</v>
      </c>
      <c r="D186" s="2" t="s">
        <v>1011</v>
      </c>
      <c r="E186" s="2" t="s">
        <v>326</v>
      </c>
      <c r="F186" t="str">
        <f t="array" ref="F186">IF(OR(EXACT(A186,VALUE('ESO Dungeon constants'!$H$3:$H$1000))),"X","")</f>
        <v/>
      </c>
      <c r="G186" t="str">
        <f t="shared" si="9"/>
        <v/>
      </c>
      <c r="H186" t="str">
        <f>IF(A186&lt;&gt;C186,VLOOKUP(C186,$A$3:$E$903,4,FALSE),"")</f>
        <v>Auridon</v>
      </c>
      <c r="I186" t="str">
        <f>IF(A186&lt;&gt;C186,VLOOKUP(C186,$A$3:$E$903,5,FALSE),"")</f>
        <v>Auridon</v>
      </c>
      <c r="J186" s="4">
        <f t="shared" si="7"/>
        <v>397</v>
      </c>
      <c r="K186" s="4">
        <f t="shared" si="8"/>
        <v>381</v>
      </c>
    </row>
    <row r="187" spans="1:11" x14ac:dyDescent="0.25">
      <c r="A187" s="6">
        <v>461</v>
      </c>
      <c r="B187" s="6">
        <v>246</v>
      </c>
      <c r="C187" s="6">
        <v>382</v>
      </c>
      <c r="D187" s="2" t="s">
        <v>1060</v>
      </c>
      <c r="E187" s="2" t="s">
        <v>379</v>
      </c>
      <c r="F187" t="str">
        <f t="array" ref="F187">IF(OR(EXACT(A187,VALUE('ESO Dungeon constants'!$H$3:$H$1000))),"X","")</f>
        <v/>
      </c>
      <c r="G187" t="str">
        <f t="shared" si="9"/>
        <v/>
      </c>
      <c r="H187" t="str">
        <f>IF(A187&lt;&gt;C187,VLOOKUP(C187,$A$3:$E$903,4,FALSE),"")</f>
        <v>Schnittermark</v>
      </c>
      <c r="I187" t="str">
        <f>IF(A187&lt;&gt;C187,VLOOKUP(C187,$A$3:$E$903,5,FALSE),"")</f>
        <v>Reaper's March</v>
      </c>
      <c r="J187" s="4">
        <f t="shared" si="7"/>
        <v>461</v>
      </c>
      <c r="K187" s="4">
        <f t="shared" si="8"/>
        <v>382</v>
      </c>
    </row>
    <row r="188" spans="1:11" x14ac:dyDescent="0.25">
      <c r="A188" s="6">
        <v>1081</v>
      </c>
      <c r="B188" s="6">
        <v>706</v>
      </c>
      <c r="C188" s="6">
        <v>823</v>
      </c>
      <c r="D188" s="2" t="s">
        <v>1278</v>
      </c>
      <c r="E188" s="2" t="s">
        <v>67</v>
      </c>
      <c r="F188" t="str">
        <f t="array" ref="F188">IF(OR(EXACT(A188,VALUE('ESO Dungeon constants'!$H$3:$H$1000))),"X","")</f>
        <v>X</v>
      </c>
      <c r="G188" t="str">
        <f t="shared" si="9"/>
        <v/>
      </c>
      <c r="H188" t="str">
        <f>IF(A188&lt;&gt;C188,VLOOKUP(C188,$A$3:$E$903,4,FALSE),"")</f>
        <v>Die Goldküste</v>
      </c>
      <c r="I188" t="str">
        <f>IF(A188&lt;&gt;C188,VLOOKUP(C188,$A$3:$E$903,5,FALSE),"")</f>
        <v>Gold Coast</v>
      </c>
      <c r="J188" s="4">
        <f t="shared" si="7"/>
        <v>1081</v>
      </c>
      <c r="K188" s="4">
        <f t="shared" si="8"/>
        <v>823</v>
      </c>
    </row>
    <row r="189" spans="1:11" x14ac:dyDescent="0.25">
      <c r="A189" s="6">
        <v>57</v>
      </c>
      <c r="B189" s="6">
        <v>10</v>
      </c>
      <c r="C189" s="6">
        <v>57</v>
      </c>
      <c r="D189" s="2" t="s">
        <v>155</v>
      </c>
      <c r="E189" s="2" t="s">
        <v>155</v>
      </c>
      <c r="F189" t="str">
        <f t="array" ref="F189">IF(OR(EXACT(A189,VALUE('ESO Dungeon constants'!$H$3:$H$1000))),"X","")</f>
        <v/>
      </c>
      <c r="G189" t="str">
        <f t="shared" si="9"/>
        <v>X</v>
      </c>
      <c r="H189" t="str">
        <f>IF(A189&lt;&gt;C189,VLOOKUP(C189,$A$3:$E$903,4,FALSE),"")</f>
        <v/>
      </c>
      <c r="I189" t="str">
        <f>IF(A189&lt;&gt;C189,VLOOKUP(C189,$A$3:$E$903,5,FALSE),"")</f>
        <v/>
      </c>
      <c r="J189" s="4">
        <f t="shared" si="7"/>
        <v>57</v>
      </c>
      <c r="K189" s="4">
        <f t="shared" si="8"/>
        <v>57</v>
      </c>
    </row>
    <row r="190" spans="1:11" x14ac:dyDescent="0.25">
      <c r="A190" s="6">
        <v>449</v>
      </c>
      <c r="B190" s="6">
        <v>235</v>
      </c>
      <c r="C190" s="6">
        <v>101</v>
      </c>
      <c r="D190" s="2" t="s">
        <v>1050</v>
      </c>
      <c r="E190" s="2" t="s">
        <v>48</v>
      </c>
      <c r="F190" t="str">
        <f t="array" ref="F190">IF(OR(EXACT(A190,VALUE('ESO Dungeon constants'!$H$3:$H$1000))),"X","")</f>
        <v>X</v>
      </c>
      <c r="G190" t="str">
        <f t="shared" si="9"/>
        <v/>
      </c>
      <c r="H190" t="str">
        <f>IF(A190&lt;&gt;C190,VLOOKUP(C190,$A$3:$E$903,4,FALSE),"")</f>
        <v>Ostmarsch</v>
      </c>
      <c r="I190" t="str">
        <f>IF(A190&lt;&gt;C190,VLOOKUP(C190,$A$3:$E$903,5,FALSE),"")</f>
        <v>Eastmarch</v>
      </c>
      <c r="J190" s="4">
        <f t="shared" si="7"/>
        <v>449</v>
      </c>
      <c r="K190" s="4">
        <f t="shared" si="8"/>
        <v>101</v>
      </c>
    </row>
    <row r="191" spans="1:11" x14ac:dyDescent="0.25">
      <c r="A191" s="6">
        <v>1022</v>
      </c>
      <c r="B191" s="6">
        <v>656</v>
      </c>
      <c r="C191" s="6">
        <v>1011</v>
      </c>
      <c r="D191" s="2" t="s">
        <v>1384</v>
      </c>
      <c r="E191" s="2" t="s">
        <v>760</v>
      </c>
      <c r="F191" t="str">
        <f t="array" ref="F191">IF(OR(EXACT(A191,VALUE('ESO Dungeon constants'!$H$3:$H$1000))),"X","")</f>
        <v/>
      </c>
      <c r="G191" t="str">
        <f t="shared" si="9"/>
        <v/>
      </c>
      <c r="H191" t="str">
        <f>IF(A191&lt;&gt;C191,VLOOKUP(C191,$A$3:$E$903,4,FALSE),"")</f>
        <v>Sommersend</v>
      </c>
      <c r="I191" t="str">
        <f>IF(A191&lt;&gt;C191,VLOOKUP(C191,$A$3:$E$903,5,FALSE),"")</f>
        <v>Summerset</v>
      </c>
      <c r="J191" s="4">
        <f t="shared" si="7"/>
        <v>1022</v>
      </c>
      <c r="K191" s="4">
        <f t="shared" si="8"/>
        <v>1011</v>
      </c>
    </row>
    <row r="192" spans="1:11" x14ac:dyDescent="0.25">
      <c r="A192" s="6">
        <v>328</v>
      </c>
      <c r="B192" s="6">
        <v>140</v>
      </c>
      <c r="C192" s="6">
        <v>104</v>
      </c>
      <c r="D192" s="2" t="s">
        <v>967</v>
      </c>
      <c r="E192" s="2" t="s">
        <v>275</v>
      </c>
      <c r="F192" t="str">
        <f t="array" ref="F192">IF(OR(EXACT(A192,VALUE('ESO Dungeon constants'!$H$3:$H$1000))),"X","")</f>
        <v/>
      </c>
      <c r="G192" t="str">
        <f t="shared" si="9"/>
        <v/>
      </c>
      <c r="H192" t="str">
        <f>IF(A192&lt;&gt;C192,VLOOKUP(C192,$A$3:$E$903,4,FALSE),"")</f>
        <v>Die Alik'r-Wüste</v>
      </c>
      <c r="I192" t="str">
        <f>IF(A192&lt;&gt;C192,VLOOKUP(C192,$A$3:$E$903,5,FALSE),"")</f>
        <v>Alik'r Desert</v>
      </c>
      <c r="J192" s="4">
        <f t="shared" si="7"/>
        <v>328</v>
      </c>
      <c r="K192" s="4">
        <f t="shared" si="8"/>
        <v>104</v>
      </c>
    </row>
    <row r="193" spans="1:11" x14ac:dyDescent="0.25">
      <c r="A193" s="6">
        <v>454</v>
      </c>
      <c r="B193" s="6">
        <v>239</v>
      </c>
      <c r="C193" s="6">
        <v>382</v>
      </c>
      <c r="D193" s="2" t="s">
        <v>1053</v>
      </c>
      <c r="E193" s="2" t="s">
        <v>372</v>
      </c>
      <c r="F193" t="str">
        <f t="array" ref="F193">IF(OR(EXACT(A193,VALUE('ESO Dungeon constants'!$H$3:$H$1000))),"X","")</f>
        <v/>
      </c>
      <c r="G193" t="str">
        <f t="shared" si="9"/>
        <v/>
      </c>
      <c r="H193" t="str">
        <f>IF(A193&lt;&gt;C193,VLOOKUP(C193,$A$3:$E$903,4,FALSE),"")</f>
        <v>Schnittermark</v>
      </c>
      <c r="I193" t="str">
        <f>IF(A193&lt;&gt;C193,VLOOKUP(C193,$A$3:$E$903,5,FALSE),"")</f>
        <v>Reaper's March</v>
      </c>
      <c r="J193" s="4">
        <f t="shared" si="7"/>
        <v>454</v>
      </c>
      <c r="K193" s="4">
        <f t="shared" si="8"/>
        <v>382</v>
      </c>
    </row>
    <row r="194" spans="1:11" x14ac:dyDescent="0.25">
      <c r="A194" s="6">
        <v>870</v>
      </c>
      <c r="B194" s="6">
        <v>515</v>
      </c>
      <c r="C194" s="6">
        <v>888</v>
      </c>
      <c r="D194" s="2" t="s">
        <v>633</v>
      </c>
      <c r="E194" s="2" t="s">
        <v>633</v>
      </c>
      <c r="F194" t="str">
        <f t="array" ref="F194">IF(OR(EXACT(A194,VALUE('ESO Dungeon constants'!$H$3:$H$1000))),"X","")</f>
        <v/>
      </c>
      <c r="G194" t="str">
        <f t="shared" si="9"/>
        <v/>
      </c>
      <c r="H194" t="str">
        <f>IF(A194&lt;&gt;C194,VLOOKUP(C194,$A$3:$E$903,4,FALSE),"")</f>
        <v>Kargstein</v>
      </c>
      <c r="I194" t="str">
        <f>IF(A194&lt;&gt;C194,VLOOKUP(C194,$A$3:$E$903,5,FALSE),"")</f>
        <v>Craglorn</v>
      </c>
      <c r="J194" s="4">
        <f t="shared" si="7"/>
        <v>870</v>
      </c>
      <c r="K194" s="4">
        <f t="shared" si="8"/>
        <v>888</v>
      </c>
    </row>
    <row r="195" spans="1:11" x14ac:dyDescent="0.25">
      <c r="A195" s="6">
        <v>588</v>
      </c>
      <c r="B195" s="6">
        <v>348</v>
      </c>
      <c r="C195" s="6">
        <v>20</v>
      </c>
      <c r="D195" s="2" t="s">
        <v>1143</v>
      </c>
      <c r="E195" s="2" t="s">
        <v>477</v>
      </c>
      <c r="F195" t="str">
        <f t="array" ref="F195">IF(OR(EXACT(A195,VALUE('ESO Dungeon constants'!$H$3:$H$1000))),"X","")</f>
        <v/>
      </c>
      <c r="G195" t="str">
        <f t="shared" si="9"/>
        <v/>
      </c>
      <c r="H195" t="str">
        <f>IF(A195&lt;&gt;C195,VLOOKUP(C195,$A$3:$E$903,4,FALSE),"")</f>
        <v>Kluftspitze</v>
      </c>
      <c r="I195" t="str">
        <f>IF(A195&lt;&gt;C195,VLOOKUP(C195,$A$3:$E$903,5,FALSE),"")</f>
        <v>Rivenspire</v>
      </c>
      <c r="J195" s="4">
        <f t="shared" si="7"/>
        <v>588</v>
      </c>
      <c r="K195" s="4">
        <f t="shared" si="8"/>
        <v>20</v>
      </c>
    </row>
    <row r="196" spans="1:11" x14ac:dyDescent="0.25">
      <c r="A196" s="6">
        <v>628</v>
      </c>
      <c r="B196" s="6">
        <v>361</v>
      </c>
      <c r="C196" s="6">
        <v>20</v>
      </c>
      <c r="D196" s="2" t="s">
        <v>1143</v>
      </c>
      <c r="E196" s="2" t="s">
        <v>477</v>
      </c>
      <c r="F196" t="str">
        <f t="array" ref="F196">IF(OR(EXACT(A196,VALUE('ESO Dungeon constants'!$H$3:$H$1000))),"X","")</f>
        <v/>
      </c>
      <c r="G196" t="str">
        <f t="shared" si="9"/>
        <v/>
      </c>
      <c r="H196" t="str">
        <f>IF(A196&lt;&gt;C196,VLOOKUP(C196,$A$3:$E$903,4,FALSE),"")</f>
        <v>Kluftspitze</v>
      </c>
      <c r="I196" t="str">
        <f>IF(A196&lt;&gt;C196,VLOOKUP(C196,$A$3:$E$903,5,FALSE),"")</f>
        <v>Rivenspire</v>
      </c>
      <c r="J196" s="4">
        <f t="shared" ref="J196:J260" si="10">A196</f>
        <v>628</v>
      </c>
      <c r="K196" s="4">
        <f t="shared" ref="K196:K260" si="11">C196</f>
        <v>20</v>
      </c>
    </row>
    <row r="197" spans="1:11" x14ac:dyDescent="0.25">
      <c r="A197" s="6">
        <v>543</v>
      </c>
      <c r="B197" s="6">
        <v>308</v>
      </c>
      <c r="C197" s="6">
        <v>208</v>
      </c>
      <c r="D197" s="2" t="s">
        <v>1110</v>
      </c>
      <c r="E197" s="2" t="s">
        <v>440</v>
      </c>
      <c r="F197" t="str">
        <f t="array" ref="F197">IF(OR(EXACT(A197,VALUE('ESO Dungeon constants'!$H$3:$H$1000))),"X","")</f>
        <v/>
      </c>
      <c r="G197" t="str">
        <f t="shared" si="9"/>
        <v/>
      </c>
      <c r="H197" t="str">
        <f>IF(A197&lt;&gt;C197,VLOOKUP(C197,$A$3:$E$903,4,FALSE),"")</f>
        <v>Die Erdschmiede</v>
      </c>
      <c r="I197" t="str">
        <f>IF(A197&lt;&gt;C197,VLOOKUP(C197,$A$3:$E$903,5,FALSE),"")</f>
        <v>The Earth Forge</v>
      </c>
      <c r="J197" s="4">
        <f t="shared" si="10"/>
        <v>543</v>
      </c>
      <c r="K197" s="4">
        <f t="shared" si="11"/>
        <v>208</v>
      </c>
    </row>
    <row r="198" spans="1:11" x14ac:dyDescent="0.25">
      <c r="A198" s="6">
        <v>377</v>
      </c>
      <c r="B198" s="6">
        <v>174</v>
      </c>
      <c r="C198" s="6">
        <v>58</v>
      </c>
      <c r="D198" s="2" t="s">
        <v>309</v>
      </c>
      <c r="E198" s="2" t="s">
        <v>309</v>
      </c>
      <c r="F198" t="str">
        <f t="array" ref="F198">IF(OR(EXACT(A198,VALUE('ESO Dungeon constants'!$H$3:$H$1000))),"X","")</f>
        <v/>
      </c>
      <c r="G198" t="str">
        <f t="shared" si="9"/>
        <v/>
      </c>
      <c r="H198" t="str">
        <f>IF(A198&lt;&gt;C198,VLOOKUP(C198,$A$3:$E$903,4,FALSE),"")</f>
        <v>Malabal Tor</v>
      </c>
      <c r="I198" t="str">
        <f>IF(A198&lt;&gt;C198,VLOOKUP(C198,$A$3:$E$903,5,FALSE),"")</f>
        <v>Malabal Tor</v>
      </c>
      <c r="J198" s="4">
        <f t="shared" si="10"/>
        <v>377</v>
      </c>
      <c r="K198" s="4">
        <f t="shared" si="11"/>
        <v>58</v>
      </c>
    </row>
    <row r="199" spans="1:11" x14ac:dyDescent="0.25">
      <c r="A199" s="6">
        <v>635</v>
      </c>
      <c r="B199" s="6">
        <v>363</v>
      </c>
      <c r="C199" s="6">
        <v>888</v>
      </c>
      <c r="D199" s="2" t="s">
        <v>1155</v>
      </c>
      <c r="E199" s="2" t="s">
        <v>490</v>
      </c>
      <c r="F199" t="str">
        <f t="array" ref="F199">IF(OR(EXACT(A199,VALUE('ESO Dungeon constants'!$H$3:$H$1000))),"X","")</f>
        <v/>
      </c>
      <c r="G199" t="str">
        <f t="shared" si="9"/>
        <v/>
      </c>
      <c r="H199" t="str">
        <f>IF(A199&lt;&gt;C199,VLOOKUP(C199,$A$3:$E$903,4,FALSE),"")</f>
        <v>Kargstein</v>
      </c>
      <c r="I199" t="str">
        <f>IF(A199&lt;&gt;C199,VLOOKUP(C199,$A$3:$E$903,5,FALSE),"")</f>
        <v>Craglorn</v>
      </c>
      <c r="J199" s="4">
        <f t="shared" si="10"/>
        <v>635</v>
      </c>
      <c r="K199" s="4">
        <f t="shared" si="11"/>
        <v>888</v>
      </c>
    </row>
    <row r="200" spans="1:11" x14ac:dyDescent="0.25">
      <c r="A200" s="6">
        <v>998</v>
      </c>
      <c r="B200" s="6">
        <v>635</v>
      </c>
      <c r="C200" s="6">
        <v>381</v>
      </c>
      <c r="D200" s="2" t="s">
        <v>742</v>
      </c>
      <c r="E200" s="2" t="s">
        <v>742</v>
      </c>
      <c r="F200" t="str">
        <f t="array" ref="F200">IF(OR(EXACT(A200,VALUE('ESO Dungeon constants'!$H$3:$H$1000))),"X","")</f>
        <v/>
      </c>
      <c r="G200" t="str">
        <f t="shared" si="9"/>
        <v/>
      </c>
      <c r="H200" t="str">
        <f>IF(A200&lt;&gt;C200,VLOOKUP(C200,$A$3:$E$903,4,FALSE),"")</f>
        <v>Auridon</v>
      </c>
      <c r="I200" t="str">
        <f>IF(A200&lt;&gt;C200,VLOOKUP(C200,$A$3:$E$903,5,FALSE),"")</f>
        <v>Auridon</v>
      </c>
      <c r="J200" s="4">
        <f t="shared" si="10"/>
        <v>998</v>
      </c>
      <c r="K200" s="4">
        <f t="shared" si="11"/>
        <v>381</v>
      </c>
    </row>
    <row r="201" spans="1:11" x14ac:dyDescent="0.25">
      <c r="A201" s="6">
        <v>957</v>
      </c>
      <c r="B201" s="6">
        <v>597</v>
      </c>
      <c r="C201" s="6">
        <v>849</v>
      </c>
      <c r="D201" s="2" t="s">
        <v>1333</v>
      </c>
      <c r="E201" s="2" t="s">
        <v>708</v>
      </c>
      <c r="F201" t="str">
        <f t="array" ref="F201">IF(OR(EXACT(A201,VALUE('ESO Dungeon constants'!$H$3:$H$1000))),"X","")</f>
        <v/>
      </c>
      <c r="G201" t="str">
        <f t="shared" si="9"/>
        <v/>
      </c>
      <c r="H201" t="str">
        <f>IF(A201&lt;&gt;C201,VLOOKUP(C201,$A$3:$E$903,4,FALSE),"")</f>
        <v>Vvardenfell</v>
      </c>
      <c r="I201" t="str">
        <f>IF(A201&lt;&gt;C201,VLOOKUP(C201,$A$3:$E$903,5,FALSE),"")</f>
        <v>Vvardenfell</v>
      </c>
      <c r="J201" s="4">
        <f t="shared" si="10"/>
        <v>957</v>
      </c>
      <c r="K201" s="4">
        <f t="shared" si="11"/>
        <v>849</v>
      </c>
    </row>
    <row r="202" spans="1:11" x14ac:dyDescent="0.25">
      <c r="A202" s="6">
        <v>222</v>
      </c>
      <c r="B202" s="6">
        <v>60</v>
      </c>
      <c r="C202" s="6">
        <v>3</v>
      </c>
      <c r="D202" s="2" t="s">
        <v>898</v>
      </c>
      <c r="E202" s="2" t="s">
        <v>196</v>
      </c>
      <c r="F202" t="str">
        <f t="array" ref="F202">IF(OR(EXACT(A202,VALUE('ESO Dungeon constants'!$H$3:$H$1000))),"X","")</f>
        <v/>
      </c>
      <c r="G202" t="str">
        <f t="shared" si="9"/>
        <v/>
      </c>
      <c r="H202" t="str">
        <f>IF(A202&lt;&gt;C202,VLOOKUP(C202,$A$3:$E$903,4,FALSE),"")</f>
        <v>Glenumbra</v>
      </c>
      <c r="I202" t="str">
        <f>IF(A202&lt;&gt;C202,VLOOKUP(C202,$A$3:$E$903,5,FALSE),"")</f>
        <v>Glenumbra</v>
      </c>
      <c r="J202" s="4">
        <f t="shared" si="10"/>
        <v>222</v>
      </c>
      <c r="K202" s="4">
        <f t="shared" si="11"/>
        <v>3</v>
      </c>
    </row>
    <row r="203" spans="1:11" x14ac:dyDescent="0.25">
      <c r="A203" s="6">
        <v>949</v>
      </c>
      <c r="B203" s="6">
        <v>589</v>
      </c>
      <c r="C203" s="6">
        <v>849</v>
      </c>
      <c r="D203" s="2" t="s">
        <v>1329</v>
      </c>
      <c r="E203" s="2" t="s">
        <v>700</v>
      </c>
      <c r="F203" t="str">
        <f t="array" ref="F203">IF(OR(EXACT(A203,VALUE('ESO Dungeon constants'!$H$3:$H$1000))),"X","")</f>
        <v/>
      </c>
      <c r="G203" t="str">
        <f t="shared" si="9"/>
        <v/>
      </c>
      <c r="H203" t="str">
        <f>IF(A203&lt;&gt;C203,VLOOKUP(C203,$A$3:$E$903,4,FALSE),"")</f>
        <v>Vvardenfell</v>
      </c>
      <c r="I203" t="str">
        <f>IF(A203&lt;&gt;C203,VLOOKUP(C203,$A$3:$E$903,5,FALSE),"")</f>
        <v>Vvardenfell</v>
      </c>
      <c r="J203" s="4">
        <f t="shared" si="10"/>
        <v>949</v>
      </c>
      <c r="K203" s="4">
        <f t="shared" si="11"/>
        <v>849</v>
      </c>
    </row>
    <row r="204" spans="1:11" x14ac:dyDescent="0.25">
      <c r="A204" s="6">
        <v>883</v>
      </c>
      <c r="B204" s="6">
        <v>528</v>
      </c>
      <c r="C204" s="6">
        <v>888</v>
      </c>
      <c r="D204" s="2" t="s">
        <v>1276</v>
      </c>
      <c r="E204" s="2" t="s">
        <v>646</v>
      </c>
      <c r="F204" t="str">
        <f t="array" ref="F204">IF(OR(EXACT(A204,VALUE('ESO Dungeon constants'!$H$3:$H$1000))),"X","")</f>
        <v/>
      </c>
      <c r="G204" t="str">
        <f t="shared" si="9"/>
        <v/>
      </c>
      <c r="H204" t="str">
        <f>IF(A204&lt;&gt;C204,VLOOKUP(C204,$A$3:$E$903,4,FALSE),"")</f>
        <v>Kargstein</v>
      </c>
      <c r="I204" t="str">
        <f>IF(A204&lt;&gt;C204,VLOOKUP(C204,$A$3:$E$903,5,FALSE),"")</f>
        <v>Craglorn</v>
      </c>
      <c r="J204" s="4">
        <f t="shared" si="10"/>
        <v>883</v>
      </c>
      <c r="K204" s="4">
        <f t="shared" si="11"/>
        <v>888</v>
      </c>
    </row>
    <row r="205" spans="1:11" x14ac:dyDescent="0.25">
      <c r="A205" s="6">
        <v>101</v>
      </c>
      <c r="B205" s="6">
        <v>15</v>
      </c>
      <c r="C205" s="6">
        <v>101</v>
      </c>
      <c r="D205" s="2" t="s">
        <v>858</v>
      </c>
      <c r="E205" s="2" t="s">
        <v>158</v>
      </c>
      <c r="F205" t="str">
        <f t="array" ref="F205">IF(OR(EXACT(A205,VALUE('ESO Dungeon constants'!$H$3:$H$1000))),"X","")</f>
        <v/>
      </c>
      <c r="G205" t="str">
        <f t="shared" si="9"/>
        <v>X</v>
      </c>
      <c r="H205" t="str">
        <f>IF(A205&lt;&gt;C205,VLOOKUP(C205,$A$3:$E$903,4,FALSE),"")</f>
        <v/>
      </c>
      <c r="I205" t="str">
        <f>IF(A205&lt;&gt;C205,VLOOKUP(C205,$A$3:$E$903,5,FALSE),"")</f>
        <v/>
      </c>
      <c r="J205" s="4">
        <f t="shared" si="10"/>
        <v>101</v>
      </c>
      <c r="K205" s="4">
        <f t="shared" si="11"/>
        <v>101</v>
      </c>
    </row>
    <row r="206" spans="1:11" x14ac:dyDescent="0.25">
      <c r="A206" s="6">
        <v>313</v>
      </c>
      <c r="B206" s="6">
        <v>125</v>
      </c>
      <c r="C206" s="6">
        <v>3</v>
      </c>
      <c r="D206" s="2" t="s">
        <v>953</v>
      </c>
      <c r="E206" s="2" t="s">
        <v>260</v>
      </c>
      <c r="F206" t="str">
        <f t="array" ref="F206">IF(OR(EXACT(A206,VALUE('ESO Dungeon constants'!$H$3:$H$1000))),"X","")</f>
        <v/>
      </c>
      <c r="G206" t="str">
        <f t="shared" ref="G206:G270" si="12">IF(EXACT(A206,C206),"X","")</f>
        <v/>
      </c>
      <c r="H206" t="str">
        <f>IF(A206&lt;&gt;C206,VLOOKUP(C206,$A$3:$E$903,4,FALSE),"")</f>
        <v>Glenumbra</v>
      </c>
      <c r="I206" t="str">
        <f>IF(A206&lt;&gt;C206,VLOOKUP(C206,$A$3:$E$903,5,FALSE),"")</f>
        <v>Glenumbra</v>
      </c>
      <c r="J206" s="4">
        <f t="shared" si="10"/>
        <v>313</v>
      </c>
      <c r="K206" s="4">
        <f t="shared" si="11"/>
        <v>3</v>
      </c>
    </row>
    <row r="207" spans="1:11" x14ac:dyDescent="0.25">
      <c r="A207" s="6">
        <v>1029</v>
      </c>
      <c r="B207" s="6">
        <v>663</v>
      </c>
      <c r="C207" s="6">
        <v>1011</v>
      </c>
      <c r="D207" s="2" t="s">
        <v>814</v>
      </c>
      <c r="E207" s="2" t="s">
        <v>767</v>
      </c>
      <c r="F207" t="str">
        <f t="array" ref="F207">IF(OR(EXACT(A207,VALUE('ESO Dungeon constants'!$H$3:$H$1000))),"X","")</f>
        <v/>
      </c>
      <c r="G207" t="str">
        <f t="shared" si="12"/>
        <v/>
      </c>
      <c r="H207" t="str">
        <f>IF(A207&lt;&gt;C207,VLOOKUP(C207,$A$3:$E$903,4,FALSE),"")</f>
        <v>Sommersend</v>
      </c>
      <c r="I207" t="str">
        <f>IF(A207&lt;&gt;C207,VLOOKUP(C207,$A$3:$E$903,5,FALSE),"")</f>
        <v>Summerset</v>
      </c>
      <c r="J207" s="4">
        <f t="shared" si="10"/>
        <v>1029</v>
      </c>
      <c r="K207" s="4">
        <f t="shared" si="11"/>
        <v>1011</v>
      </c>
    </row>
    <row r="208" spans="1:11" x14ac:dyDescent="0.25">
      <c r="A208" s="6">
        <v>945</v>
      </c>
      <c r="B208" s="6">
        <v>585</v>
      </c>
      <c r="C208" s="6">
        <v>41</v>
      </c>
      <c r="D208" s="2" t="s">
        <v>1328</v>
      </c>
      <c r="E208" s="2" t="s">
        <v>696</v>
      </c>
      <c r="F208" t="str">
        <f t="array" ref="F208">IF(OR(EXACT(A208,VALUE('ESO Dungeon constants'!$H$3:$H$1000))),"X","")</f>
        <v/>
      </c>
      <c r="G208" t="str">
        <f t="shared" si="12"/>
        <v/>
      </c>
      <c r="H208" t="str">
        <f>IF(A208&lt;&gt;C208,VLOOKUP(C208,$A$3:$E$903,4,FALSE),"")</f>
        <v>Steinfälle</v>
      </c>
      <c r="I208" t="str">
        <f>IF(A208&lt;&gt;C208,VLOOKUP(C208,$A$3:$E$903,5,FALSE),"")</f>
        <v>Stonefalls</v>
      </c>
      <c r="J208" s="4">
        <f t="shared" si="10"/>
        <v>945</v>
      </c>
      <c r="K208" s="4">
        <f t="shared" si="11"/>
        <v>41</v>
      </c>
    </row>
    <row r="209" spans="1:11" x14ac:dyDescent="0.25">
      <c r="A209" s="6">
        <v>496</v>
      </c>
      <c r="B209" s="6">
        <v>273</v>
      </c>
      <c r="C209" s="6">
        <v>181</v>
      </c>
      <c r="D209" s="2" t="s">
        <v>1087</v>
      </c>
      <c r="E209" s="2" t="s">
        <v>406</v>
      </c>
      <c r="F209" t="str">
        <f t="array" ref="F209">IF(OR(EXACT(A209,VALUE('ESO Dungeon constants'!$H$3:$H$1000))),"X","")</f>
        <v/>
      </c>
      <c r="G209" t="str">
        <f t="shared" si="12"/>
        <v/>
      </c>
      <c r="H209" t="str">
        <f>IF(A209&lt;&gt;C209,VLOOKUP(C209,$A$3:$E$903,4,FALSE),"")</f>
        <v>Cyrodiil</v>
      </c>
      <c r="I209" t="str">
        <f>IF(A209&lt;&gt;C209,VLOOKUP(C209,$A$3:$E$903,5,FALSE),"")</f>
        <v>Cyrodiil</v>
      </c>
      <c r="J209" s="4">
        <f t="shared" si="10"/>
        <v>496</v>
      </c>
      <c r="K209" s="4">
        <f t="shared" si="11"/>
        <v>181</v>
      </c>
    </row>
    <row r="210" spans="1:11" x14ac:dyDescent="0.25">
      <c r="A210" s="6">
        <v>590</v>
      </c>
      <c r="B210" s="6">
        <v>350</v>
      </c>
      <c r="C210" s="6">
        <v>20</v>
      </c>
      <c r="D210" s="2" t="s">
        <v>1145</v>
      </c>
      <c r="E210" s="2" t="s">
        <v>479</v>
      </c>
      <c r="F210" t="str">
        <f t="array" ref="F210">IF(OR(EXACT(A210,VALUE('ESO Dungeon constants'!$H$3:$H$1000))),"X","")</f>
        <v/>
      </c>
      <c r="G210" t="str">
        <f t="shared" si="12"/>
        <v/>
      </c>
      <c r="H210" t="str">
        <f>IF(A210&lt;&gt;C210,VLOOKUP(C210,$A$3:$E$903,4,FALSE),"")</f>
        <v>Kluftspitze</v>
      </c>
      <c r="I210" t="str">
        <f>IF(A210&lt;&gt;C210,VLOOKUP(C210,$A$3:$E$903,5,FALSE),"")</f>
        <v>Rivenspire</v>
      </c>
      <c r="J210" s="4">
        <f t="shared" si="10"/>
        <v>590</v>
      </c>
      <c r="K210" s="4">
        <f t="shared" si="11"/>
        <v>20</v>
      </c>
    </row>
    <row r="211" spans="1:11" x14ac:dyDescent="0.25">
      <c r="A211" s="6">
        <v>517</v>
      </c>
      <c r="B211" s="6">
        <v>293</v>
      </c>
      <c r="C211" s="6">
        <v>517</v>
      </c>
      <c r="D211" s="2" t="s">
        <v>426</v>
      </c>
      <c r="E211" s="2" t="s">
        <v>426</v>
      </c>
      <c r="F211" t="str">
        <f t="array" ref="F211">IF(OR(EXACT(A211,VALUE('ESO Dungeon constants'!$H$3:$H$1000))),"X","")</f>
        <v/>
      </c>
      <c r="G211" t="str">
        <f t="shared" si="12"/>
        <v>X</v>
      </c>
      <c r="H211" t="str">
        <f>IF(A211&lt;&gt;C211,VLOOKUP(C211,$A$3:$E$903,4,FALSE),"")</f>
        <v/>
      </c>
      <c r="I211" t="str">
        <f>IF(A211&lt;&gt;C211,VLOOKUP(C211,$A$3:$E$903,5,FALSE),"")</f>
        <v/>
      </c>
      <c r="J211" s="4">
        <f t="shared" si="10"/>
        <v>517</v>
      </c>
      <c r="K211" s="4">
        <f t="shared" si="11"/>
        <v>517</v>
      </c>
    </row>
    <row r="212" spans="1:11" x14ac:dyDescent="0.25">
      <c r="A212" s="6">
        <v>518</v>
      </c>
      <c r="B212" s="6">
        <v>294</v>
      </c>
      <c r="C212" s="6">
        <v>518</v>
      </c>
      <c r="D212" s="2" t="s">
        <v>426</v>
      </c>
      <c r="E212" s="2" t="s">
        <v>426</v>
      </c>
      <c r="F212" t="str">
        <f t="array" ref="F212">IF(OR(EXACT(A212,VALUE('ESO Dungeon constants'!$H$3:$H$1000))),"X","")</f>
        <v/>
      </c>
      <c r="G212" t="str">
        <f t="shared" si="12"/>
        <v>X</v>
      </c>
      <c r="H212" t="str">
        <f>IF(A212&lt;&gt;C212,VLOOKUP(C212,$A$3:$E$903,4,FALSE),"")</f>
        <v/>
      </c>
      <c r="I212" t="str">
        <f>IF(A212&lt;&gt;C212,VLOOKUP(C212,$A$3:$E$903,5,FALSE),"")</f>
        <v/>
      </c>
      <c r="J212" s="4">
        <f t="shared" si="10"/>
        <v>518</v>
      </c>
      <c r="K212" s="4">
        <f t="shared" si="11"/>
        <v>518</v>
      </c>
    </row>
    <row r="213" spans="1:11" x14ac:dyDescent="0.25">
      <c r="A213" s="6">
        <v>1024</v>
      </c>
      <c r="B213" s="6">
        <v>658</v>
      </c>
      <c r="C213" s="6">
        <v>1011</v>
      </c>
      <c r="D213" s="2" t="s">
        <v>811</v>
      </c>
      <c r="E213" s="2" t="s">
        <v>762</v>
      </c>
      <c r="F213" t="str">
        <f t="array" ref="F213">IF(OR(EXACT(A213,VALUE('ESO Dungeon constants'!$H$3:$H$1000))),"X","")</f>
        <v/>
      </c>
      <c r="G213" t="str">
        <f t="shared" si="12"/>
        <v/>
      </c>
      <c r="H213" t="str">
        <f>IF(A213&lt;&gt;C213,VLOOKUP(C213,$A$3:$E$903,4,FALSE),"")</f>
        <v>Sommersend</v>
      </c>
      <c r="I213" t="str">
        <f>IF(A213&lt;&gt;C213,VLOOKUP(C213,$A$3:$E$903,5,FALSE),"")</f>
        <v>Summerset</v>
      </c>
      <c r="J213" s="4">
        <f t="shared" si="10"/>
        <v>1024</v>
      </c>
      <c r="K213" s="4">
        <f t="shared" si="11"/>
        <v>1011</v>
      </c>
    </row>
    <row r="214" spans="1:11" x14ac:dyDescent="0.25">
      <c r="A214" s="6">
        <v>1013</v>
      </c>
      <c r="B214" s="6">
        <v>647</v>
      </c>
      <c r="C214" s="6">
        <v>1011</v>
      </c>
      <c r="D214" s="2" t="s">
        <v>1377</v>
      </c>
      <c r="E214" s="2" t="s">
        <v>751</v>
      </c>
      <c r="F214" t="str">
        <f t="array" ref="F214">IF(OR(EXACT(A214,VALUE('ESO Dungeon constants'!$H$3:$H$1000))),"X","")</f>
        <v/>
      </c>
      <c r="G214" t="str">
        <f t="shared" si="12"/>
        <v/>
      </c>
      <c r="H214" t="str">
        <f>IF(A214&lt;&gt;C214,VLOOKUP(C214,$A$3:$E$903,4,FALSE),"")</f>
        <v>Sommersend</v>
      </c>
      <c r="I214" t="str">
        <f>IF(A214&lt;&gt;C214,VLOOKUP(C214,$A$3:$E$903,5,FALSE),"")</f>
        <v>Summerset</v>
      </c>
      <c r="J214" s="4">
        <f t="shared" si="10"/>
        <v>1013</v>
      </c>
      <c r="K214" s="4">
        <f t="shared" si="11"/>
        <v>1011</v>
      </c>
    </row>
    <row r="215" spans="1:11" x14ac:dyDescent="0.25">
      <c r="A215" s="6">
        <v>126</v>
      </c>
      <c r="B215" s="6">
        <v>21</v>
      </c>
      <c r="C215" s="6">
        <v>383</v>
      </c>
      <c r="D215" s="2" t="s">
        <v>865</v>
      </c>
      <c r="E215" s="2" t="s">
        <v>43</v>
      </c>
      <c r="F215" t="str">
        <f t="array" ref="F215">IF(OR(EXACT(A215,VALUE('ESO Dungeon constants'!$H$3:$H$1000))),"X","")</f>
        <v>X</v>
      </c>
      <c r="G215" t="str">
        <f t="shared" si="12"/>
        <v/>
      </c>
      <c r="H215" t="str">
        <f>IF(A215&lt;&gt;C215,VLOOKUP(C215,$A$3:$E$903,4,FALSE),"")</f>
        <v>Grahtwald</v>
      </c>
      <c r="I215" t="str">
        <f>IF(A215&lt;&gt;C215,VLOOKUP(C215,$A$3:$E$903,5,FALSE),"")</f>
        <v>Grahtwood</v>
      </c>
      <c r="J215" s="4">
        <f t="shared" si="10"/>
        <v>126</v>
      </c>
      <c r="K215" s="4">
        <f t="shared" si="11"/>
        <v>383</v>
      </c>
    </row>
    <row r="216" spans="1:11" x14ac:dyDescent="0.25">
      <c r="A216" s="6">
        <v>931</v>
      </c>
      <c r="B216" s="6">
        <v>571</v>
      </c>
      <c r="C216" s="6">
        <v>383</v>
      </c>
      <c r="D216" s="2" t="s">
        <v>1314</v>
      </c>
      <c r="E216" s="2" t="s">
        <v>56</v>
      </c>
      <c r="F216" t="str">
        <f t="array" ref="F216">IF(OR(EXACT(A216,VALUE('ESO Dungeon constants'!$H$3:$H$1000))),"X","")</f>
        <v>X</v>
      </c>
      <c r="G216" t="str">
        <f t="shared" si="12"/>
        <v/>
      </c>
      <c r="H216" t="str">
        <f>IF(A216&lt;&gt;C216,VLOOKUP(C216,$A$3:$E$903,4,FALSE),"")</f>
        <v>Grahtwald</v>
      </c>
      <c r="I216" t="str">
        <f>IF(A216&lt;&gt;C216,VLOOKUP(C216,$A$3:$E$903,5,FALSE),"")</f>
        <v>Grahtwood</v>
      </c>
      <c r="J216" s="4">
        <f t="shared" si="10"/>
        <v>931</v>
      </c>
      <c r="K216" s="4">
        <f t="shared" si="11"/>
        <v>383</v>
      </c>
    </row>
    <row r="217" spans="1:11" x14ac:dyDescent="0.25">
      <c r="A217" s="6">
        <v>599</v>
      </c>
      <c r="B217" s="6">
        <v>358</v>
      </c>
      <c r="C217" s="6">
        <v>572</v>
      </c>
      <c r="D217" s="2" t="s">
        <v>1151</v>
      </c>
      <c r="E217" s="2" t="s">
        <v>486</v>
      </c>
      <c r="F217" t="str">
        <f t="array" ref="F217">IF(OR(EXACT(A217,VALUE('ESO Dungeon constants'!$H$3:$H$1000))),"X","")</f>
        <v/>
      </c>
      <c r="G217" t="str">
        <f t="shared" si="12"/>
        <v/>
      </c>
      <c r="H217" t="str">
        <f>IF(A217&lt;&gt;C217,VLOOKUP(C217,$A$3:$E$903,4,FALSE),"")</f>
        <v>Stirk</v>
      </c>
      <c r="I217" t="str">
        <f>IF(A217&lt;&gt;C217,VLOOKUP(C217,$A$3:$E$903,5,FALSE),"")</f>
        <v>Stirk</v>
      </c>
      <c r="J217" s="4">
        <f t="shared" si="10"/>
        <v>599</v>
      </c>
      <c r="K217" s="4">
        <f t="shared" si="11"/>
        <v>572</v>
      </c>
    </row>
    <row r="218" spans="1:11" x14ac:dyDescent="0.25">
      <c r="A218" s="6">
        <v>747</v>
      </c>
      <c r="B218" s="6">
        <v>408</v>
      </c>
      <c r="C218" s="6">
        <v>383</v>
      </c>
      <c r="D218" s="2" t="s">
        <v>1195</v>
      </c>
      <c r="E218" s="2" t="s">
        <v>529</v>
      </c>
      <c r="F218" t="str">
        <f t="array" ref="F218">IF(OR(EXACT(A218,VALUE('ESO Dungeon constants'!$H$3:$H$1000))),"X","")</f>
        <v/>
      </c>
      <c r="G218" t="str">
        <f t="shared" si="12"/>
        <v/>
      </c>
      <c r="H218" t="str">
        <f>IF(A218&lt;&gt;C218,VLOOKUP(C218,$A$3:$E$903,4,FALSE),"")</f>
        <v>Grahtwald</v>
      </c>
      <c r="I218" t="str">
        <f>IF(A218&lt;&gt;C218,VLOOKUP(C218,$A$3:$E$903,5,FALSE),"")</f>
        <v>Grahtwood</v>
      </c>
      <c r="J218" s="4">
        <f t="shared" si="10"/>
        <v>747</v>
      </c>
      <c r="K218" s="4">
        <f t="shared" si="11"/>
        <v>383</v>
      </c>
    </row>
    <row r="219" spans="1:11" x14ac:dyDescent="0.25">
      <c r="A219" s="6">
        <v>1126</v>
      </c>
      <c r="B219" s="6">
        <v>714</v>
      </c>
      <c r="C219" s="6">
        <v>888</v>
      </c>
      <c r="D219" s="2" t="s">
        <v>859</v>
      </c>
      <c r="E219" s="2" t="s">
        <v>789</v>
      </c>
      <c r="F219" t="str">
        <f t="array" ref="F219">IF(OR(EXACT(A219,VALUE('ESO Dungeon constants'!$H$3:$H$1000))),"X","")</f>
        <v/>
      </c>
      <c r="G219" t="str">
        <f t="shared" si="12"/>
        <v/>
      </c>
      <c r="H219" t="str">
        <f>IF(A219&lt;&gt;C219,VLOOKUP(C219,$A$3:$E$903,4,FALSE),"")</f>
        <v>Kargstein</v>
      </c>
      <c r="I219" t="str">
        <f>IF(A219&lt;&gt;C219,VLOOKUP(C219,$A$3:$E$903,5,FALSE),"")</f>
        <v>Craglorn</v>
      </c>
      <c r="J219" s="4">
        <f t="shared" si="10"/>
        <v>1126</v>
      </c>
      <c r="K219" s="4">
        <f t="shared" si="11"/>
        <v>888</v>
      </c>
    </row>
    <row r="220" spans="1:11" x14ac:dyDescent="0.25">
      <c r="A220" s="6">
        <v>910</v>
      </c>
      <c r="B220" s="6">
        <v>551</v>
      </c>
      <c r="C220" s="6">
        <v>888</v>
      </c>
      <c r="D220" s="2" t="s">
        <v>1299</v>
      </c>
      <c r="E220" s="2" t="s">
        <v>669</v>
      </c>
      <c r="F220" t="str">
        <f t="array" ref="F220">IF(OR(EXACT(A220,VALUE('ESO Dungeon constants'!$H$3:$H$1000))),"X","")</f>
        <v/>
      </c>
      <c r="G220" t="str">
        <f t="shared" si="12"/>
        <v/>
      </c>
      <c r="H220" t="str">
        <f>IF(A220&lt;&gt;C220,VLOOKUP(C220,$A$3:$E$903,4,FALSE),"")</f>
        <v>Kargstein</v>
      </c>
      <c r="I220" t="str">
        <f>IF(A220&lt;&gt;C220,VLOOKUP(C220,$A$3:$E$903,5,FALSE),"")</f>
        <v>Craglorn</v>
      </c>
      <c r="J220" s="4">
        <f t="shared" si="10"/>
        <v>910</v>
      </c>
      <c r="K220" s="4">
        <f t="shared" si="11"/>
        <v>888</v>
      </c>
    </row>
    <row r="221" spans="1:11" x14ac:dyDescent="0.25">
      <c r="A221" s="6" t="s">
        <v>2549</v>
      </c>
      <c r="B221" s="6" t="s">
        <v>2549</v>
      </c>
      <c r="C221" s="6" t="s">
        <v>2549</v>
      </c>
      <c r="D221" s="2" t="s">
        <v>1392</v>
      </c>
      <c r="E221" s="2" t="s">
        <v>1392</v>
      </c>
      <c r="G221" t="s">
        <v>2540</v>
      </c>
      <c r="H221" t="str">
        <f>IF(A221&lt;&gt;C221,VLOOKUP(C221,$A$3:$E$903,4,FALSE),"")</f>
        <v/>
      </c>
      <c r="I221" t="str">
        <f>IF(A221&lt;&gt;C221,VLOOKUP(C221,$A$3:$E$903,5,FALSE),"")</f>
        <v/>
      </c>
    </row>
    <row r="222" spans="1:11" x14ac:dyDescent="0.25">
      <c r="A222" s="6">
        <v>296</v>
      </c>
      <c r="B222" s="6">
        <v>118</v>
      </c>
      <c r="C222" s="6">
        <v>41</v>
      </c>
      <c r="D222" s="2" t="s">
        <v>948</v>
      </c>
      <c r="E222" s="2" t="s">
        <v>253</v>
      </c>
      <c r="F222" t="str">
        <f t="array" ref="F222">IF(OR(EXACT(A222,VALUE('ESO Dungeon constants'!$H$3:$H$1000))),"X","")</f>
        <v/>
      </c>
      <c r="G222" t="str">
        <f t="shared" si="12"/>
        <v/>
      </c>
      <c r="H222" t="str">
        <f>IF(A222&lt;&gt;C222,VLOOKUP(C222,$A$3:$E$903,4,FALSE),"")</f>
        <v>Steinfälle</v>
      </c>
      <c r="I222" t="str">
        <f>IF(A222&lt;&gt;C222,VLOOKUP(C222,$A$3:$E$903,5,FALSE),"")</f>
        <v>Stonefalls</v>
      </c>
      <c r="J222" s="4">
        <f t="shared" si="10"/>
        <v>296</v>
      </c>
      <c r="K222" s="4">
        <f t="shared" si="11"/>
        <v>41</v>
      </c>
    </row>
    <row r="223" spans="1:11" x14ac:dyDescent="0.25">
      <c r="A223" s="6">
        <v>159</v>
      </c>
      <c r="B223" s="6">
        <v>31</v>
      </c>
      <c r="C223" s="6">
        <v>19</v>
      </c>
      <c r="D223" s="2" t="s">
        <v>874</v>
      </c>
      <c r="E223" s="2" t="s">
        <v>168</v>
      </c>
      <c r="F223" t="str">
        <f t="array" ref="F223">IF(OR(EXACT(A223,VALUE('ESO Dungeon constants'!$H$3:$H$1000))),"X","")</f>
        <v/>
      </c>
      <c r="G223" t="str">
        <f t="shared" si="12"/>
        <v/>
      </c>
      <c r="H223" t="str">
        <f>IF(A223&lt;&gt;C223,VLOOKUP(C223,$A$3:$E$903,4,FALSE),"")</f>
        <v>Sturmhafen</v>
      </c>
      <c r="I223" t="str">
        <f>IF(A223&lt;&gt;C223,VLOOKUP(C223,$A$3:$E$903,5,FALSE),"")</f>
        <v>Stormhaven</v>
      </c>
      <c r="J223" s="4">
        <f t="shared" si="10"/>
        <v>159</v>
      </c>
      <c r="K223" s="4">
        <f t="shared" si="11"/>
        <v>19</v>
      </c>
    </row>
    <row r="224" spans="1:11" x14ac:dyDescent="0.25">
      <c r="A224" s="6">
        <v>1109</v>
      </c>
      <c r="B224" s="6">
        <v>712</v>
      </c>
      <c r="C224" s="6">
        <v>1109</v>
      </c>
      <c r="D224" s="2" t="s">
        <v>857</v>
      </c>
      <c r="E224" s="2" t="s">
        <v>807</v>
      </c>
      <c r="F224" t="str">
        <f t="array" ref="F224">IF(OR(EXACT(A224,VALUE('ESO Dungeon constants'!$H$3:$H$1000))),"X","")</f>
        <v/>
      </c>
      <c r="G224" t="str">
        <f t="shared" si="12"/>
        <v>X</v>
      </c>
      <c r="H224" t="str">
        <f>IF(A224&lt;&gt;C224,VLOOKUP(C224,$A$3:$E$903,4,FALSE),"")</f>
        <v/>
      </c>
      <c r="I224" t="str">
        <f>IF(A224&lt;&gt;C224,VLOOKUP(C224,$A$3:$E$903,5,FALSE),"")</f>
        <v/>
      </c>
      <c r="J224" s="4">
        <f t="shared" si="10"/>
        <v>1109</v>
      </c>
      <c r="K224" s="4">
        <f t="shared" si="11"/>
        <v>1109</v>
      </c>
    </row>
    <row r="225" spans="1:11" x14ac:dyDescent="0.25">
      <c r="A225" s="6">
        <v>833</v>
      </c>
      <c r="B225" s="6">
        <v>486</v>
      </c>
      <c r="C225" s="6">
        <v>823</v>
      </c>
      <c r="D225" s="2" t="s">
        <v>1237</v>
      </c>
      <c r="E225" s="2" t="s">
        <v>606</v>
      </c>
      <c r="F225" t="str">
        <f t="array" ref="F225">IF(OR(EXACT(A225,VALUE('ESO Dungeon constants'!$H$3:$H$1000))),"X","")</f>
        <v/>
      </c>
      <c r="G225" t="str">
        <f t="shared" si="12"/>
        <v/>
      </c>
      <c r="H225" t="str">
        <f>IF(A225&lt;&gt;C225,VLOOKUP(C225,$A$3:$E$903,4,FALSE),"")</f>
        <v>Die Goldküste</v>
      </c>
      <c r="I225" t="str">
        <f>IF(A225&lt;&gt;C225,VLOOKUP(C225,$A$3:$E$903,5,FALSE),"")</f>
        <v>Gold Coast</v>
      </c>
      <c r="J225" s="4">
        <f t="shared" si="10"/>
        <v>833</v>
      </c>
      <c r="K225" s="4">
        <f t="shared" si="11"/>
        <v>823</v>
      </c>
    </row>
    <row r="226" spans="1:11" x14ac:dyDescent="0.25">
      <c r="A226" s="6">
        <v>312</v>
      </c>
      <c r="B226" s="6">
        <v>124</v>
      </c>
      <c r="C226" s="6">
        <v>3</v>
      </c>
      <c r="D226" s="2" t="s">
        <v>259</v>
      </c>
      <c r="E226" s="2" t="s">
        <v>259</v>
      </c>
      <c r="F226" t="str">
        <f t="array" ref="F226">IF(OR(EXACT(A226,VALUE('ESO Dungeon constants'!$H$3:$H$1000))),"X","")</f>
        <v/>
      </c>
      <c r="G226" t="str">
        <f t="shared" si="12"/>
        <v/>
      </c>
      <c r="H226" t="str">
        <f>IF(A226&lt;&gt;C226,VLOOKUP(C226,$A$3:$E$903,4,FALSE),"")</f>
        <v>Glenumbra</v>
      </c>
      <c r="I226" t="str">
        <f>IF(A226&lt;&gt;C226,VLOOKUP(C226,$A$3:$E$903,5,FALSE),"")</f>
        <v>Glenumbra</v>
      </c>
      <c r="J226" s="4">
        <f t="shared" si="10"/>
        <v>312</v>
      </c>
      <c r="K226" s="4">
        <f t="shared" si="11"/>
        <v>3</v>
      </c>
    </row>
    <row r="227" spans="1:11" x14ac:dyDescent="0.25">
      <c r="A227" s="6">
        <v>398</v>
      </c>
      <c r="B227" s="6">
        <v>193</v>
      </c>
      <c r="C227" s="6">
        <v>381</v>
      </c>
      <c r="D227" s="2" t="s">
        <v>1012</v>
      </c>
      <c r="E227" s="2" t="s">
        <v>327</v>
      </c>
      <c r="F227" t="str">
        <f t="array" ref="F227">IF(OR(EXACT(A227,VALUE('ESO Dungeon constants'!$H$3:$H$1000))),"X","")</f>
        <v/>
      </c>
      <c r="G227" t="str">
        <f t="shared" si="12"/>
        <v/>
      </c>
      <c r="H227" t="str">
        <f>IF(A227&lt;&gt;C227,VLOOKUP(C227,$A$3:$E$903,4,FALSE),"")</f>
        <v>Auridon</v>
      </c>
      <c r="I227" t="str">
        <f>IF(A227&lt;&gt;C227,VLOOKUP(C227,$A$3:$E$903,5,FALSE),"")</f>
        <v>Auridon</v>
      </c>
      <c r="J227" s="4">
        <f t="shared" si="10"/>
        <v>398</v>
      </c>
      <c r="K227" s="4">
        <f t="shared" si="11"/>
        <v>381</v>
      </c>
    </row>
    <row r="228" spans="1:11" x14ac:dyDescent="0.25">
      <c r="A228" s="6">
        <v>325</v>
      </c>
      <c r="B228" s="6">
        <v>137</v>
      </c>
      <c r="C228" s="6">
        <v>20</v>
      </c>
      <c r="D228" s="2" t="s">
        <v>965</v>
      </c>
      <c r="E228" s="2" t="s">
        <v>272</v>
      </c>
      <c r="F228" t="str">
        <f t="array" ref="F228">IF(OR(EXACT(A228,VALUE('ESO Dungeon constants'!$H$3:$H$1000))),"X","")</f>
        <v/>
      </c>
      <c r="G228" t="str">
        <f t="shared" si="12"/>
        <v/>
      </c>
      <c r="H228" t="str">
        <f>IF(A228&lt;&gt;C228,VLOOKUP(C228,$A$3:$E$903,4,FALSE),"")</f>
        <v>Kluftspitze</v>
      </c>
      <c r="I228" t="str">
        <f>IF(A228&lt;&gt;C228,VLOOKUP(C228,$A$3:$E$903,5,FALSE),"")</f>
        <v>Rivenspire</v>
      </c>
      <c r="J228" s="4">
        <f t="shared" si="10"/>
        <v>325</v>
      </c>
      <c r="K228" s="4">
        <f t="shared" si="11"/>
        <v>20</v>
      </c>
    </row>
    <row r="229" spans="1:11" x14ac:dyDescent="0.25">
      <c r="A229" s="6">
        <v>1015</v>
      </c>
      <c r="B229" s="6">
        <v>649</v>
      </c>
      <c r="C229" s="6">
        <v>1011</v>
      </c>
      <c r="D229" s="2" t="s">
        <v>1378</v>
      </c>
      <c r="E229" s="2" t="s">
        <v>753</v>
      </c>
      <c r="F229" t="str">
        <f t="array" ref="F229">IF(OR(EXACT(A229,VALUE('ESO Dungeon constants'!$H$3:$H$1000))),"X","")</f>
        <v/>
      </c>
      <c r="G229" t="str">
        <f t="shared" si="12"/>
        <v/>
      </c>
      <c r="H229" t="str">
        <f>IF(A229&lt;&gt;C229,VLOOKUP(C229,$A$3:$E$903,4,FALSE),"")</f>
        <v>Sommersend</v>
      </c>
      <c r="I229" t="str">
        <f>IF(A229&lt;&gt;C229,VLOOKUP(C229,$A$3:$E$903,5,FALSE),"")</f>
        <v>Summerset</v>
      </c>
      <c r="J229" s="4">
        <f t="shared" si="10"/>
        <v>1015</v>
      </c>
      <c r="K229" s="4">
        <f t="shared" si="11"/>
        <v>1011</v>
      </c>
    </row>
    <row r="230" spans="1:11" x14ac:dyDescent="0.25">
      <c r="A230" s="6">
        <v>1040</v>
      </c>
      <c r="B230" s="6">
        <v>674</v>
      </c>
      <c r="C230" s="6">
        <v>1011</v>
      </c>
      <c r="D230" s="2" t="s">
        <v>825</v>
      </c>
      <c r="E230" s="2" t="s">
        <v>743</v>
      </c>
      <c r="F230" t="str">
        <f t="array" ref="F230">IF(OR(EXACT(A230,VALUE('ESO Dungeon constants'!$H$3:$H$1000))),"X","")</f>
        <v/>
      </c>
      <c r="G230" t="str">
        <f t="shared" si="12"/>
        <v/>
      </c>
      <c r="H230" t="str">
        <f>IF(A230&lt;&gt;C230,VLOOKUP(C230,$A$3:$E$903,4,FALSE),"")</f>
        <v>Sommersend</v>
      </c>
      <c r="I230" t="str">
        <f>IF(A230&lt;&gt;C230,VLOOKUP(C230,$A$3:$E$903,5,FALSE),"")</f>
        <v>Summerset</v>
      </c>
      <c r="J230" s="4">
        <f t="shared" si="10"/>
        <v>1040</v>
      </c>
      <c r="K230" s="4">
        <f t="shared" si="11"/>
        <v>1011</v>
      </c>
    </row>
    <row r="231" spans="1:11" x14ac:dyDescent="0.25">
      <c r="A231" s="6">
        <v>999</v>
      </c>
      <c r="B231" s="6">
        <v>636</v>
      </c>
      <c r="C231" s="6">
        <v>980</v>
      </c>
      <c r="D231" s="2" t="s">
        <v>825</v>
      </c>
      <c r="E231" s="2" t="s">
        <v>743</v>
      </c>
      <c r="F231" t="str">
        <f t="array" ref="F231">IF(OR(EXACT(A231,VALUE('ESO Dungeon constants'!$H$3:$H$1000))),"X","")</f>
        <v/>
      </c>
      <c r="G231" t="str">
        <f t="shared" si="12"/>
        <v/>
      </c>
      <c r="H231" t="str">
        <f>IF(A231&lt;&gt;C231,VLOOKUP(C231,$A$3:$E$903,4,FALSE),"")</f>
        <v>Die Stadt der Uhrwerke</v>
      </c>
      <c r="I231" t="str">
        <f>IF(A231&lt;&gt;C231,VLOOKUP(C231,$A$3:$E$903,5,FALSE),"")</f>
        <v>Clockwork City</v>
      </c>
      <c r="J231" s="4">
        <f t="shared" si="10"/>
        <v>999</v>
      </c>
      <c r="K231" s="4">
        <f t="shared" si="11"/>
        <v>980</v>
      </c>
    </row>
    <row r="232" spans="1:11" x14ac:dyDescent="0.25">
      <c r="A232" s="6">
        <v>754</v>
      </c>
      <c r="B232" s="6">
        <v>415</v>
      </c>
      <c r="C232" s="6">
        <v>92</v>
      </c>
      <c r="D232" s="2" t="s">
        <v>1202</v>
      </c>
      <c r="E232" s="2" t="s">
        <v>536</v>
      </c>
      <c r="F232" t="str">
        <f t="array" ref="F232">IF(OR(EXACT(A232,VALUE('ESO Dungeon constants'!$H$3:$H$1000))),"X","")</f>
        <v/>
      </c>
      <c r="G232" t="str">
        <f t="shared" si="12"/>
        <v/>
      </c>
      <c r="H232" t="str">
        <f>IF(A232&lt;&gt;C232,VLOOKUP(C232,$A$3:$E$903,4,FALSE),"")</f>
        <v>Bangkorai</v>
      </c>
      <c r="I232" t="str">
        <f>IF(A232&lt;&gt;C232,VLOOKUP(C232,$A$3:$E$903,5,FALSE),"")</f>
        <v>Bangkorai</v>
      </c>
      <c r="J232" s="4">
        <f t="shared" si="10"/>
        <v>754</v>
      </c>
      <c r="K232" s="4">
        <f t="shared" si="11"/>
        <v>92</v>
      </c>
    </row>
    <row r="233" spans="1:11" x14ac:dyDescent="0.25">
      <c r="A233" s="6">
        <v>992</v>
      </c>
      <c r="B233" s="6">
        <v>629</v>
      </c>
      <c r="C233" s="6">
        <v>980</v>
      </c>
      <c r="D233" s="2" t="s">
        <v>1361</v>
      </c>
      <c r="E233" s="2" t="s">
        <v>736</v>
      </c>
      <c r="F233" t="str">
        <f t="array" ref="F233">IF(OR(EXACT(A233,VALUE('ESO Dungeon constants'!$H$3:$H$1000))),"X","")</f>
        <v/>
      </c>
      <c r="G233" t="str">
        <f t="shared" si="12"/>
        <v/>
      </c>
      <c r="H233" t="str">
        <f>IF(A233&lt;&gt;C233,VLOOKUP(C233,$A$3:$E$903,4,FALSE),"")</f>
        <v>Die Stadt der Uhrwerke</v>
      </c>
      <c r="I233" t="str">
        <f>IF(A233&lt;&gt;C233,VLOOKUP(C233,$A$3:$E$903,5,FALSE),"")</f>
        <v>Clockwork City</v>
      </c>
      <c r="J233" s="4">
        <f t="shared" si="10"/>
        <v>992</v>
      </c>
      <c r="K233" s="4">
        <f t="shared" si="11"/>
        <v>980</v>
      </c>
    </row>
    <row r="234" spans="1:11" x14ac:dyDescent="0.25">
      <c r="A234" s="6">
        <v>903</v>
      </c>
      <c r="B234" s="6">
        <v>544</v>
      </c>
      <c r="C234" s="6">
        <v>888</v>
      </c>
      <c r="D234" s="2" t="s">
        <v>1292</v>
      </c>
      <c r="E234" s="2" t="s">
        <v>662</v>
      </c>
      <c r="F234" t="str">
        <f t="array" ref="F234">IF(OR(EXACT(A234,VALUE('ESO Dungeon constants'!$H$3:$H$1000))),"X","")</f>
        <v/>
      </c>
      <c r="G234" t="str">
        <f t="shared" si="12"/>
        <v/>
      </c>
      <c r="H234" t="str">
        <f>IF(A234&lt;&gt;C234,VLOOKUP(C234,$A$3:$E$903,4,FALSE),"")</f>
        <v>Kargstein</v>
      </c>
      <c r="I234" t="str">
        <f>IF(A234&lt;&gt;C234,VLOOKUP(C234,$A$3:$E$903,5,FALSE),"")</f>
        <v>Craglorn</v>
      </c>
      <c r="J234" s="4">
        <f t="shared" si="10"/>
        <v>903</v>
      </c>
      <c r="K234" s="4">
        <f t="shared" si="11"/>
        <v>888</v>
      </c>
    </row>
    <row r="235" spans="1:11" x14ac:dyDescent="0.25">
      <c r="A235" s="6">
        <v>700</v>
      </c>
      <c r="B235" s="6">
        <v>388</v>
      </c>
      <c r="C235" s="6">
        <v>684</v>
      </c>
      <c r="D235" s="2" t="s">
        <v>1177</v>
      </c>
      <c r="E235" s="2" t="s">
        <v>511</v>
      </c>
      <c r="F235" t="str">
        <f t="array" ref="F235">IF(OR(EXACT(A235,VALUE('ESO Dungeon constants'!$H$3:$H$1000))),"X","")</f>
        <v/>
      </c>
      <c r="G235" t="str">
        <f t="shared" si="12"/>
        <v/>
      </c>
      <c r="H235" t="str">
        <f>IF(A235&lt;&gt;C235,VLOOKUP(C235,$A$3:$E$903,4,FALSE),"")</f>
        <v>Wrothgar</v>
      </c>
      <c r="I235" t="str">
        <f>IF(A235&lt;&gt;C235,VLOOKUP(C235,$A$3:$E$903,5,FALSE),"")</f>
        <v>Wrothgar</v>
      </c>
      <c r="J235" s="4">
        <f t="shared" si="10"/>
        <v>700</v>
      </c>
      <c r="K235" s="4">
        <f t="shared" si="11"/>
        <v>684</v>
      </c>
    </row>
    <row r="236" spans="1:11" x14ac:dyDescent="0.25">
      <c r="A236" s="6">
        <v>1006</v>
      </c>
      <c r="B236" s="6">
        <v>640</v>
      </c>
      <c r="C236" s="6">
        <v>3</v>
      </c>
      <c r="D236" s="2" t="s">
        <v>1371</v>
      </c>
      <c r="E236" s="2" t="s">
        <v>747</v>
      </c>
      <c r="F236" t="str">
        <f t="array" ref="F236">IF(OR(EXACT(A236,VALUE('ESO Dungeon constants'!$H$3:$H$1000))),"X","")</f>
        <v/>
      </c>
      <c r="G236" t="str">
        <f t="shared" si="12"/>
        <v/>
      </c>
      <c r="H236" t="str">
        <f>IF(A236&lt;&gt;C236,VLOOKUP(C236,$A$3:$E$903,4,FALSE),"")</f>
        <v>Glenumbra</v>
      </c>
      <c r="I236" t="str">
        <f>IF(A236&lt;&gt;C236,VLOOKUP(C236,$A$3:$E$903,5,FALSE),"")</f>
        <v>Glenumbra</v>
      </c>
      <c r="J236" s="4">
        <f t="shared" si="10"/>
        <v>1006</v>
      </c>
      <c r="K236" s="4">
        <f t="shared" si="11"/>
        <v>3</v>
      </c>
    </row>
    <row r="237" spans="1:11" x14ac:dyDescent="0.25">
      <c r="A237" s="6">
        <v>267</v>
      </c>
      <c r="B237" s="6">
        <v>99</v>
      </c>
      <c r="C237" s="6">
        <v>267</v>
      </c>
      <c r="D237" s="2" t="s">
        <v>931</v>
      </c>
      <c r="E237" s="2" t="s">
        <v>235</v>
      </c>
      <c r="F237" t="str">
        <f t="array" ref="F237">IF(OR(EXACT(A237,VALUE('ESO Dungeon constants'!$H$3:$H$1000))),"X","")</f>
        <v/>
      </c>
      <c r="G237" t="str">
        <f t="shared" si="12"/>
        <v>X</v>
      </c>
      <c r="H237" t="str">
        <f>IF(A237&lt;&gt;C237,VLOOKUP(C237,$A$3:$E$903,4,FALSE),"")</f>
        <v/>
      </c>
      <c r="I237" t="str">
        <f>IF(A237&lt;&gt;C237,VLOOKUP(C237,$A$3:$E$903,5,FALSE),"")</f>
        <v/>
      </c>
      <c r="J237" s="4">
        <f t="shared" si="10"/>
        <v>267</v>
      </c>
      <c r="K237" s="4">
        <f t="shared" si="11"/>
        <v>267</v>
      </c>
    </row>
    <row r="238" spans="1:11" x14ac:dyDescent="0.25">
      <c r="A238" s="6">
        <v>529</v>
      </c>
      <c r="B238" s="6">
        <v>297</v>
      </c>
      <c r="C238" s="6">
        <v>267</v>
      </c>
      <c r="D238" s="2" t="s">
        <v>1103</v>
      </c>
      <c r="E238" s="2" t="s">
        <v>429</v>
      </c>
      <c r="F238" t="str">
        <f t="array" ref="F238">IF(OR(EXACT(A238,VALUE('ESO Dungeon constants'!$H$3:$H$1000))),"X","")</f>
        <v/>
      </c>
      <c r="G238" t="str">
        <f t="shared" si="12"/>
        <v/>
      </c>
      <c r="H238" t="str">
        <f>IF(A238&lt;&gt;C238,VLOOKUP(C238,$A$3:$E$903,4,FALSE),"")</f>
        <v>Augvea</v>
      </c>
      <c r="I238" t="str">
        <f>IF(A238&lt;&gt;C238,VLOOKUP(C238,$A$3:$E$903,5,FALSE),"")</f>
        <v>Eyevea</v>
      </c>
      <c r="J238" s="4">
        <f t="shared" si="10"/>
        <v>529</v>
      </c>
      <c r="K238" s="4">
        <f t="shared" si="11"/>
        <v>267</v>
      </c>
    </row>
    <row r="239" spans="1:11" x14ac:dyDescent="0.25">
      <c r="A239" s="6">
        <v>394</v>
      </c>
      <c r="B239" s="6">
        <v>189</v>
      </c>
      <c r="C239" s="6">
        <v>381</v>
      </c>
      <c r="D239" s="2" t="s">
        <v>1009</v>
      </c>
      <c r="E239" s="2" t="s">
        <v>323</v>
      </c>
      <c r="F239" t="str">
        <f t="array" ref="F239">IF(OR(EXACT(A239,VALUE('ESO Dungeon constants'!$H$3:$H$1000))),"X","")</f>
        <v/>
      </c>
      <c r="G239" t="str">
        <f t="shared" si="12"/>
        <v/>
      </c>
      <c r="H239" t="str">
        <f>IF(A239&lt;&gt;C239,VLOOKUP(C239,$A$3:$E$903,4,FALSE),"")</f>
        <v>Auridon</v>
      </c>
      <c r="I239" t="str">
        <f>IF(A239&lt;&gt;C239,VLOOKUP(C239,$A$3:$E$903,5,FALSE),"")</f>
        <v>Auridon</v>
      </c>
      <c r="J239" s="4">
        <f t="shared" si="10"/>
        <v>394</v>
      </c>
      <c r="K239" s="4">
        <f t="shared" si="11"/>
        <v>381</v>
      </c>
    </row>
    <row r="240" spans="1:11" x14ac:dyDescent="0.25">
      <c r="A240" s="6">
        <v>484</v>
      </c>
      <c r="B240" s="6">
        <v>265</v>
      </c>
      <c r="C240" s="6">
        <v>103</v>
      </c>
      <c r="D240" s="2" t="s">
        <v>1079</v>
      </c>
      <c r="E240" s="2" t="s">
        <v>398</v>
      </c>
      <c r="F240" t="str">
        <f t="array" ref="F240">IF(OR(EXACT(A240,VALUE('ESO Dungeon constants'!$H$3:$H$1000))),"X","")</f>
        <v/>
      </c>
      <c r="G240" t="str">
        <f t="shared" si="12"/>
        <v/>
      </c>
      <c r="H240" t="str">
        <f>IF(A240&lt;&gt;C240,VLOOKUP(C240,$A$3:$E$903,4,FALSE),"")</f>
        <v>Rift</v>
      </c>
      <c r="I240" t="str">
        <f>IF(A240&lt;&gt;C240,VLOOKUP(C240,$A$3:$E$903,5,FALSE),"")</f>
        <v>The Rift</v>
      </c>
      <c r="J240" s="4">
        <f t="shared" si="10"/>
        <v>484</v>
      </c>
      <c r="K240" s="4">
        <f t="shared" si="11"/>
        <v>103</v>
      </c>
    </row>
    <row r="241" spans="1:11" x14ac:dyDescent="0.25">
      <c r="A241" s="6">
        <v>974</v>
      </c>
      <c r="B241" s="6">
        <v>614</v>
      </c>
      <c r="C241" s="6">
        <v>888</v>
      </c>
      <c r="D241" s="2" t="s">
        <v>127</v>
      </c>
      <c r="E241" s="2" t="s">
        <v>44</v>
      </c>
      <c r="F241" t="str">
        <f t="array" ref="F241">IF(OR(EXACT(A241,VALUE('ESO Dungeon constants'!$H$3:$H$1000))),"X","")</f>
        <v>X</v>
      </c>
      <c r="G241" t="str">
        <f t="shared" si="12"/>
        <v/>
      </c>
      <c r="H241" t="str">
        <f>IF(A241&lt;&gt;C241,VLOOKUP(C241,$A$3:$E$903,4,FALSE),"")</f>
        <v>Kargstein</v>
      </c>
      <c r="I241" t="str">
        <f>IF(A241&lt;&gt;C241,VLOOKUP(C241,$A$3:$E$903,5,FALSE),"")</f>
        <v>Craglorn</v>
      </c>
      <c r="J241" s="4">
        <f t="shared" si="10"/>
        <v>974</v>
      </c>
      <c r="K241" s="4">
        <f t="shared" si="11"/>
        <v>888</v>
      </c>
    </row>
    <row r="242" spans="1:11" x14ac:dyDescent="0.25">
      <c r="A242" s="6">
        <v>404</v>
      </c>
      <c r="B242" s="6">
        <v>199</v>
      </c>
      <c r="C242" s="6">
        <v>103</v>
      </c>
      <c r="D242" s="2" t="s">
        <v>1016</v>
      </c>
      <c r="E242" s="2" t="s">
        <v>333</v>
      </c>
      <c r="F242" t="str">
        <f t="array" ref="F242">IF(OR(EXACT(A242,VALUE('ESO Dungeon constants'!$H$3:$H$1000))),"X","")</f>
        <v/>
      </c>
      <c r="G242" t="str">
        <f t="shared" si="12"/>
        <v/>
      </c>
      <c r="H242" t="str">
        <f>IF(A242&lt;&gt;C242,VLOOKUP(C242,$A$3:$E$903,4,FALSE),"")</f>
        <v>Rift</v>
      </c>
      <c r="I242" t="str">
        <f>IF(A242&lt;&gt;C242,VLOOKUP(C242,$A$3:$E$903,5,FALSE),"")</f>
        <v>The Rift</v>
      </c>
      <c r="J242" s="4">
        <f t="shared" si="10"/>
        <v>404</v>
      </c>
      <c r="K242" s="4">
        <f t="shared" si="11"/>
        <v>103</v>
      </c>
    </row>
    <row r="243" spans="1:11" x14ac:dyDescent="0.25">
      <c r="A243" s="6">
        <v>1009</v>
      </c>
      <c r="B243" s="6">
        <v>643</v>
      </c>
      <c r="C243" s="6">
        <v>92</v>
      </c>
      <c r="D243" s="2" t="s">
        <v>1374</v>
      </c>
      <c r="E243" s="2" t="s">
        <v>69</v>
      </c>
      <c r="F243" t="str">
        <f t="array" ref="F243">IF(OR(EXACT(A243,VALUE('ESO Dungeon constants'!$H$3:$H$1000))),"X","")</f>
        <v>X</v>
      </c>
      <c r="G243" t="str">
        <f t="shared" si="12"/>
        <v/>
      </c>
      <c r="H243" t="str">
        <f>IF(A243&lt;&gt;C243,VLOOKUP(C243,$A$3:$E$903,4,FALSE),"")</f>
        <v>Bangkorai</v>
      </c>
      <c r="I243" t="str">
        <f>IF(A243&lt;&gt;C243,VLOOKUP(C243,$A$3:$E$903,5,FALSE),"")</f>
        <v>Bangkorai</v>
      </c>
      <c r="J243" s="4">
        <f t="shared" si="10"/>
        <v>1009</v>
      </c>
      <c r="K243" s="4">
        <f t="shared" si="11"/>
        <v>92</v>
      </c>
    </row>
    <row r="244" spans="1:11" x14ac:dyDescent="0.25">
      <c r="A244" s="6">
        <v>318</v>
      </c>
      <c r="B244" s="6">
        <v>130</v>
      </c>
      <c r="C244" s="6">
        <v>19</v>
      </c>
      <c r="D244" s="2" t="s">
        <v>958</v>
      </c>
      <c r="E244" s="2" t="s">
        <v>265</v>
      </c>
      <c r="F244" t="str">
        <f t="array" ref="F244">IF(OR(EXACT(A244,VALUE('ESO Dungeon constants'!$H$3:$H$1000))),"X","")</f>
        <v/>
      </c>
      <c r="G244" t="str">
        <f t="shared" si="12"/>
        <v/>
      </c>
      <c r="H244" t="str">
        <f>IF(A244&lt;&gt;C244,VLOOKUP(C244,$A$3:$E$903,4,FALSE),"")</f>
        <v>Sturmhafen</v>
      </c>
      <c r="I244" t="str">
        <f>IF(A244&lt;&gt;C244,VLOOKUP(C244,$A$3:$E$903,5,FALSE),"")</f>
        <v>Stormhaven</v>
      </c>
      <c r="J244" s="4">
        <f t="shared" si="10"/>
        <v>318</v>
      </c>
      <c r="K244" s="4">
        <f t="shared" si="11"/>
        <v>19</v>
      </c>
    </row>
    <row r="245" spans="1:11" x14ac:dyDescent="0.25">
      <c r="A245" s="6">
        <v>464</v>
      </c>
      <c r="B245" s="6">
        <v>249</v>
      </c>
      <c r="C245" s="6">
        <v>382</v>
      </c>
      <c r="D245" s="2" t="s">
        <v>1063</v>
      </c>
      <c r="E245" s="2" t="s">
        <v>382</v>
      </c>
      <c r="F245" t="str">
        <f t="array" ref="F245">IF(OR(EXACT(A245,VALUE('ESO Dungeon constants'!$H$3:$H$1000))),"X","")</f>
        <v/>
      </c>
      <c r="G245" t="str">
        <f t="shared" si="12"/>
        <v/>
      </c>
      <c r="H245" t="str">
        <f>IF(A245&lt;&gt;C245,VLOOKUP(C245,$A$3:$E$903,4,FALSE),"")</f>
        <v>Schnittermark</v>
      </c>
      <c r="I245" t="str">
        <f>IF(A245&lt;&gt;C245,VLOOKUP(C245,$A$3:$E$903,5,FALSE),"")</f>
        <v>Reaper's March</v>
      </c>
      <c r="J245" s="4">
        <f t="shared" si="10"/>
        <v>464</v>
      </c>
      <c r="K245" s="4">
        <f t="shared" si="11"/>
        <v>382</v>
      </c>
    </row>
    <row r="246" spans="1:11" x14ac:dyDescent="0.25">
      <c r="A246" s="6">
        <v>902</v>
      </c>
      <c r="B246" s="6">
        <v>543</v>
      </c>
      <c r="C246" s="6">
        <v>888</v>
      </c>
      <c r="D246" s="2" t="s">
        <v>1291</v>
      </c>
      <c r="E246" s="2" t="s">
        <v>661</v>
      </c>
      <c r="F246" t="str">
        <f t="array" ref="F246">IF(OR(EXACT(A246,VALUE('ESO Dungeon constants'!$H$3:$H$1000))),"X","")</f>
        <v/>
      </c>
      <c r="G246" t="str">
        <f t="shared" si="12"/>
        <v/>
      </c>
      <c r="H246" t="str">
        <f>IF(A246&lt;&gt;C246,VLOOKUP(C246,$A$3:$E$903,4,FALSE),"")</f>
        <v>Kargstein</v>
      </c>
      <c r="I246" t="str">
        <f>IF(A246&lt;&gt;C246,VLOOKUP(C246,$A$3:$E$903,5,FALSE),"")</f>
        <v>Craglorn</v>
      </c>
      <c r="J246" s="4">
        <f t="shared" si="10"/>
        <v>902</v>
      </c>
      <c r="K246" s="4">
        <f t="shared" si="11"/>
        <v>888</v>
      </c>
    </row>
    <row r="247" spans="1:11" x14ac:dyDescent="0.25">
      <c r="A247" s="6">
        <v>587</v>
      </c>
      <c r="B247" s="6">
        <v>347</v>
      </c>
      <c r="C247" s="6">
        <v>20</v>
      </c>
      <c r="D247" s="2" t="s">
        <v>1142</v>
      </c>
      <c r="E247" s="2" t="s">
        <v>476</v>
      </c>
      <c r="F247" t="str">
        <f t="array" ref="F247">IF(OR(EXACT(A247,VALUE('ESO Dungeon constants'!$H$3:$H$1000))),"X","")</f>
        <v/>
      </c>
      <c r="G247" t="str">
        <f t="shared" si="12"/>
        <v/>
      </c>
      <c r="H247" t="str">
        <f>IF(A247&lt;&gt;C247,VLOOKUP(C247,$A$3:$E$903,4,FALSE),"")</f>
        <v>Kluftspitze</v>
      </c>
      <c r="I247" t="str">
        <f>IF(A247&lt;&gt;C247,VLOOKUP(C247,$A$3:$E$903,5,FALSE),"")</f>
        <v>Rivenspire</v>
      </c>
      <c r="J247" s="4">
        <f t="shared" si="10"/>
        <v>587</v>
      </c>
      <c r="K247" s="4">
        <f t="shared" si="11"/>
        <v>20</v>
      </c>
    </row>
    <row r="248" spans="1:11" x14ac:dyDescent="0.25">
      <c r="A248" s="6">
        <v>710</v>
      </c>
      <c r="B248" s="6">
        <v>397</v>
      </c>
      <c r="C248" s="6">
        <v>684</v>
      </c>
      <c r="D248" s="2" t="s">
        <v>1185</v>
      </c>
      <c r="E248" s="2" t="s">
        <v>520</v>
      </c>
      <c r="F248" t="str">
        <f t="array" ref="F248">IF(OR(EXACT(A248,VALUE('ESO Dungeon constants'!$H$3:$H$1000))),"X","")</f>
        <v/>
      </c>
      <c r="G248" t="str">
        <f t="shared" si="12"/>
        <v/>
      </c>
      <c r="H248" t="str">
        <f>IF(A248&lt;&gt;C248,VLOOKUP(C248,$A$3:$E$903,4,FALSE),"")</f>
        <v>Wrothgar</v>
      </c>
      <c r="I248" t="str">
        <f>IF(A248&lt;&gt;C248,VLOOKUP(C248,$A$3:$E$903,5,FALSE),"")</f>
        <v>Wrothgar</v>
      </c>
      <c r="J248" s="4">
        <f t="shared" si="10"/>
        <v>710</v>
      </c>
      <c r="K248" s="4">
        <f t="shared" si="11"/>
        <v>684</v>
      </c>
    </row>
    <row r="249" spans="1:11" x14ac:dyDescent="0.25">
      <c r="A249" s="6">
        <v>968</v>
      </c>
      <c r="B249" s="6">
        <v>608</v>
      </c>
      <c r="C249" s="6">
        <v>849</v>
      </c>
      <c r="D249" s="2" t="s">
        <v>1342</v>
      </c>
      <c r="E249" s="2" t="s">
        <v>719</v>
      </c>
      <c r="F249" t="str">
        <f t="array" ref="F249">IF(OR(EXACT(A249,VALUE('ESO Dungeon constants'!$H$3:$H$1000))),"X","")</f>
        <v/>
      </c>
      <c r="G249" t="str">
        <f t="shared" si="12"/>
        <v/>
      </c>
      <c r="H249" t="str">
        <f>IF(A249&lt;&gt;C249,VLOOKUP(C249,$A$3:$E$903,4,FALSE),"")</f>
        <v>Vvardenfell</v>
      </c>
      <c r="I249" t="str">
        <f>IF(A249&lt;&gt;C249,VLOOKUP(C249,$A$3:$E$903,5,FALSE),"")</f>
        <v>Vvardenfell</v>
      </c>
      <c r="J249" s="4">
        <f t="shared" si="10"/>
        <v>968</v>
      </c>
      <c r="K249" s="4">
        <f t="shared" si="11"/>
        <v>849</v>
      </c>
    </row>
    <row r="250" spans="1:11" x14ac:dyDescent="0.25">
      <c r="A250" s="6">
        <v>456</v>
      </c>
      <c r="B250" s="6">
        <v>241</v>
      </c>
      <c r="C250" s="6">
        <v>382</v>
      </c>
      <c r="D250" s="2" t="s">
        <v>1055</v>
      </c>
      <c r="E250" s="2" t="s">
        <v>374</v>
      </c>
      <c r="F250" t="str">
        <f t="array" ref="F250">IF(OR(EXACT(A250,VALUE('ESO Dungeon constants'!$H$3:$H$1000))),"X","")</f>
        <v/>
      </c>
      <c r="G250" t="str">
        <f t="shared" si="12"/>
        <v/>
      </c>
      <c r="H250" t="str">
        <f>IF(A250&lt;&gt;C250,VLOOKUP(C250,$A$3:$E$903,4,FALSE),"")</f>
        <v>Schnittermark</v>
      </c>
      <c r="I250" t="str">
        <f>IF(A250&lt;&gt;C250,VLOOKUP(C250,$A$3:$E$903,5,FALSE),"")</f>
        <v>Reaper's March</v>
      </c>
      <c r="J250" s="4">
        <f t="shared" si="10"/>
        <v>456</v>
      </c>
      <c r="K250" s="4">
        <f t="shared" si="11"/>
        <v>382</v>
      </c>
    </row>
    <row r="251" spans="1:11" x14ac:dyDescent="0.25">
      <c r="A251" s="6">
        <v>937</v>
      </c>
      <c r="B251" s="6">
        <v>577</v>
      </c>
      <c r="C251" s="6">
        <v>57</v>
      </c>
      <c r="D251" s="2" t="s">
        <v>1320</v>
      </c>
      <c r="E251" s="2" t="s">
        <v>688</v>
      </c>
      <c r="F251" t="str">
        <f t="array" ref="F251">IF(OR(EXACT(A251,VALUE('ESO Dungeon constants'!$H$3:$H$1000))),"X","")</f>
        <v/>
      </c>
      <c r="G251" t="str">
        <f t="shared" si="12"/>
        <v/>
      </c>
      <c r="H251" t="str">
        <f>IF(A251&lt;&gt;C251,VLOOKUP(C251,$A$3:$E$903,4,FALSE),"")</f>
        <v>Deshaan</v>
      </c>
      <c r="I251" t="str">
        <f>IF(A251&lt;&gt;C251,VLOOKUP(C251,$A$3:$E$903,5,FALSE),"")</f>
        <v>Deshaan</v>
      </c>
      <c r="J251" s="4">
        <f t="shared" si="10"/>
        <v>937</v>
      </c>
      <c r="K251" s="4">
        <f t="shared" si="11"/>
        <v>57</v>
      </c>
    </row>
    <row r="252" spans="1:11" x14ac:dyDescent="0.25">
      <c r="A252" s="6">
        <v>322</v>
      </c>
      <c r="B252" s="6">
        <v>134</v>
      </c>
      <c r="C252" s="6">
        <v>20</v>
      </c>
      <c r="D252" s="2" t="s">
        <v>962</v>
      </c>
      <c r="E252" s="2" t="s">
        <v>269</v>
      </c>
      <c r="F252" t="str">
        <f t="array" ref="F252">IF(OR(EXACT(A252,VALUE('ESO Dungeon constants'!$H$3:$H$1000))),"X","")</f>
        <v/>
      </c>
      <c r="G252" t="str">
        <f t="shared" si="12"/>
        <v/>
      </c>
      <c r="H252" t="str">
        <f>IF(A252&lt;&gt;C252,VLOOKUP(C252,$A$3:$E$903,4,FALSE),"")</f>
        <v>Kluftspitze</v>
      </c>
      <c r="I252" t="str">
        <f>IF(A252&lt;&gt;C252,VLOOKUP(C252,$A$3:$E$903,5,FALSE),"")</f>
        <v>Rivenspire</v>
      </c>
      <c r="J252" s="4">
        <f t="shared" si="10"/>
        <v>322</v>
      </c>
      <c r="K252" s="4">
        <f t="shared" si="11"/>
        <v>20</v>
      </c>
    </row>
    <row r="253" spans="1:11" x14ac:dyDescent="0.25">
      <c r="A253" s="6">
        <v>306</v>
      </c>
      <c r="B253" s="6">
        <v>119</v>
      </c>
      <c r="C253" s="6">
        <v>57</v>
      </c>
      <c r="D253" s="2" t="s">
        <v>949</v>
      </c>
      <c r="E253" s="2" t="s">
        <v>254</v>
      </c>
      <c r="F253" t="str">
        <f t="array" ref="F253">IF(OR(EXACT(A253,VALUE('ESO Dungeon constants'!$H$3:$H$1000))),"X","")</f>
        <v/>
      </c>
      <c r="G253" t="str">
        <f t="shared" si="12"/>
        <v/>
      </c>
      <c r="H253" t="str">
        <f>IF(A253&lt;&gt;C253,VLOOKUP(C253,$A$3:$E$903,4,FALSE),"")</f>
        <v>Deshaan</v>
      </c>
      <c r="I253" t="str">
        <f>IF(A253&lt;&gt;C253,VLOOKUP(C253,$A$3:$E$903,5,FALSE),"")</f>
        <v>Deshaan</v>
      </c>
      <c r="J253" s="4">
        <f t="shared" si="10"/>
        <v>306</v>
      </c>
      <c r="K253" s="4">
        <f t="shared" si="11"/>
        <v>57</v>
      </c>
    </row>
    <row r="254" spans="1:11" x14ac:dyDescent="0.25">
      <c r="A254" s="6">
        <v>919</v>
      </c>
      <c r="B254" s="6">
        <v>559</v>
      </c>
      <c r="C254" s="6">
        <v>849</v>
      </c>
      <c r="D254" s="2" t="s">
        <v>1306</v>
      </c>
      <c r="E254" s="2" t="s">
        <v>677</v>
      </c>
      <c r="F254" t="str">
        <f t="array" ref="F254">IF(OR(EXACT(A254,VALUE('ESO Dungeon constants'!$H$3:$H$1000))),"X","")</f>
        <v/>
      </c>
      <c r="G254" t="str">
        <f t="shared" si="12"/>
        <v/>
      </c>
      <c r="H254" t="str">
        <f>IF(A254&lt;&gt;C254,VLOOKUP(C254,$A$3:$E$903,4,FALSE),"")</f>
        <v>Vvardenfell</v>
      </c>
      <c r="I254" t="str">
        <f>IF(A254&lt;&gt;C254,VLOOKUP(C254,$A$3:$E$903,5,FALSE),"")</f>
        <v>Vvardenfell</v>
      </c>
      <c r="J254" s="4">
        <f t="shared" si="10"/>
        <v>919</v>
      </c>
      <c r="K254" s="4">
        <f t="shared" si="11"/>
        <v>849</v>
      </c>
    </row>
    <row r="255" spans="1:11" x14ac:dyDescent="0.25">
      <c r="A255" s="6">
        <v>880</v>
      </c>
      <c r="B255" s="6">
        <v>525</v>
      </c>
      <c r="C255" s="6">
        <v>92</v>
      </c>
      <c r="D255" s="2" t="s">
        <v>1273</v>
      </c>
      <c r="E255" s="2" t="s">
        <v>643</v>
      </c>
      <c r="F255" t="str">
        <f t="array" ref="F255">IF(OR(EXACT(A255,VALUE('ESO Dungeon constants'!$H$3:$H$1000))),"X","")</f>
        <v/>
      </c>
      <c r="G255" t="str">
        <f t="shared" si="12"/>
        <v/>
      </c>
      <c r="H255" t="str">
        <f>IF(A255&lt;&gt;C255,VLOOKUP(C255,$A$3:$E$903,4,FALSE),"")</f>
        <v>Bangkorai</v>
      </c>
      <c r="I255" t="str">
        <f>IF(A255&lt;&gt;C255,VLOOKUP(C255,$A$3:$E$903,5,FALSE),"")</f>
        <v>Bangkorai</v>
      </c>
      <c r="J255" s="4">
        <f t="shared" si="10"/>
        <v>880</v>
      </c>
      <c r="K255" s="4">
        <f t="shared" si="11"/>
        <v>92</v>
      </c>
    </row>
    <row r="256" spans="1:11" x14ac:dyDescent="0.25">
      <c r="A256" s="6">
        <v>242</v>
      </c>
      <c r="B256" s="6">
        <v>76</v>
      </c>
      <c r="C256" s="6">
        <v>41</v>
      </c>
      <c r="D256" s="2" t="s">
        <v>912</v>
      </c>
      <c r="E256" s="2" t="s">
        <v>212</v>
      </c>
      <c r="F256" t="str">
        <f t="array" ref="F256">IF(OR(EXACT(A256,VALUE('ESO Dungeon constants'!$H$3:$H$1000))),"X","")</f>
        <v/>
      </c>
      <c r="G256" t="str">
        <f t="shared" si="12"/>
        <v/>
      </c>
      <c r="H256" t="str">
        <f>IF(A256&lt;&gt;C256,VLOOKUP(C256,$A$3:$E$903,4,FALSE),"")</f>
        <v>Steinfälle</v>
      </c>
      <c r="I256" t="str">
        <f>IF(A256&lt;&gt;C256,VLOOKUP(C256,$A$3:$E$903,5,FALSE),"")</f>
        <v>Stonefalls</v>
      </c>
      <c r="J256" s="4">
        <f t="shared" si="10"/>
        <v>242</v>
      </c>
      <c r="K256" s="4">
        <f t="shared" si="11"/>
        <v>41</v>
      </c>
    </row>
    <row r="257" spans="1:11" x14ac:dyDescent="0.25">
      <c r="A257" s="6">
        <v>481</v>
      </c>
      <c r="B257" s="6">
        <v>263</v>
      </c>
      <c r="C257" s="6">
        <v>103</v>
      </c>
      <c r="D257" s="2" t="s">
        <v>1077</v>
      </c>
      <c r="E257" s="2" t="s">
        <v>396</v>
      </c>
      <c r="F257" t="str">
        <f t="array" ref="F257">IF(OR(EXACT(A257,VALUE('ESO Dungeon constants'!$H$3:$H$1000))),"X","")</f>
        <v/>
      </c>
      <c r="G257" t="str">
        <f t="shared" si="12"/>
        <v/>
      </c>
      <c r="H257" t="str">
        <f>IF(A257&lt;&gt;C257,VLOOKUP(C257,$A$3:$E$903,4,FALSE),"")</f>
        <v>Rift</v>
      </c>
      <c r="I257" t="str">
        <f>IF(A257&lt;&gt;C257,VLOOKUP(C257,$A$3:$E$903,5,FALSE),"")</f>
        <v>The Rift</v>
      </c>
      <c r="J257" s="4">
        <f t="shared" si="10"/>
        <v>481</v>
      </c>
      <c r="K257" s="4">
        <f t="shared" si="11"/>
        <v>103</v>
      </c>
    </row>
    <row r="258" spans="1:11" x14ac:dyDescent="0.25">
      <c r="A258" s="6">
        <v>264</v>
      </c>
      <c r="B258" s="6">
        <v>96</v>
      </c>
      <c r="C258" s="6">
        <v>101</v>
      </c>
      <c r="D258" s="2" t="s">
        <v>929</v>
      </c>
      <c r="E258" s="2" t="s">
        <v>232</v>
      </c>
      <c r="F258" t="str">
        <f t="array" ref="F258">IF(OR(EXACT(A258,VALUE('ESO Dungeon constants'!$H$3:$H$1000))),"X","")</f>
        <v/>
      </c>
      <c r="G258" t="str">
        <f t="shared" si="12"/>
        <v/>
      </c>
      <c r="H258" t="str">
        <f>IF(A258&lt;&gt;C258,VLOOKUP(C258,$A$3:$E$903,4,FALSE),"")</f>
        <v>Ostmarsch</v>
      </c>
      <c r="I258" t="str">
        <f>IF(A258&lt;&gt;C258,VLOOKUP(C258,$A$3:$E$903,5,FALSE),"")</f>
        <v>Eastmarch</v>
      </c>
      <c r="J258" s="4">
        <f t="shared" si="10"/>
        <v>264</v>
      </c>
      <c r="K258" s="4">
        <f t="shared" si="11"/>
        <v>101</v>
      </c>
    </row>
    <row r="259" spans="1:11" x14ac:dyDescent="0.25">
      <c r="A259" s="6">
        <v>458</v>
      </c>
      <c r="B259" s="6">
        <v>243</v>
      </c>
      <c r="C259" s="6">
        <v>382</v>
      </c>
      <c r="D259" s="2" t="s">
        <v>1057</v>
      </c>
      <c r="E259" s="2" t="s">
        <v>376</v>
      </c>
      <c r="F259" t="str">
        <f t="array" ref="F259">IF(OR(EXACT(A259,VALUE('ESO Dungeon constants'!$H$3:$H$1000))),"X","")</f>
        <v/>
      </c>
      <c r="G259" t="str">
        <f t="shared" si="12"/>
        <v/>
      </c>
      <c r="H259" t="str">
        <f>IF(A259&lt;&gt;C259,VLOOKUP(C259,$A$3:$E$903,4,FALSE),"")</f>
        <v>Schnittermark</v>
      </c>
      <c r="I259" t="str">
        <f>IF(A259&lt;&gt;C259,VLOOKUP(C259,$A$3:$E$903,5,FALSE),"")</f>
        <v>Reaper's March</v>
      </c>
      <c r="J259" s="4">
        <f t="shared" si="10"/>
        <v>458</v>
      </c>
      <c r="K259" s="4">
        <f t="shared" si="11"/>
        <v>382</v>
      </c>
    </row>
    <row r="260" spans="1:11" x14ac:dyDescent="0.25">
      <c r="A260" s="6">
        <v>386</v>
      </c>
      <c r="B260" s="6">
        <v>182</v>
      </c>
      <c r="C260" s="6">
        <v>41</v>
      </c>
      <c r="D260" s="2" t="s">
        <v>1002</v>
      </c>
      <c r="E260" s="2" t="s">
        <v>316</v>
      </c>
      <c r="F260" t="str">
        <f t="array" ref="F260">IF(OR(EXACT(A260,VALUE('ESO Dungeon constants'!$H$3:$H$1000))),"X","")</f>
        <v/>
      </c>
      <c r="G260" t="str">
        <f t="shared" si="12"/>
        <v/>
      </c>
      <c r="H260" t="str">
        <f>IF(A260&lt;&gt;C260,VLOOKUP(C260,$A$3:$E$903,4,FALSE),"")</f>
        <v>Steinfälle</v>
      </c>
      <c r="I260" t="str">
        <f>IF(A260&lt;&gt;C260,VLOOKUP(C260,$A$3:$E$903,5,FALSE),"")</f>
        <v>Stonefalls</v>
      </c>
      <c r="J260" s="4">
        <f t="shared" si="10"/>
        <v>386</v>
      </c>
      <c r="K260" s="4">
        <f t="shared" si="11"/>
        <v>41</v>
      </c>
    </row>
    <row r="261" spans="1:11" x14ac:dyDescent="0.25">
      <c r="A261" s="6">
        <v>508</v>
      </c>
      <c r="B261" s="6">
        <v>285</v>
      </c>
      <c r="C261" s="6">
        <v>849</v>
      </c>
      <c r="D261" s="2" t="s">
        <v>1098</v>
      </c>
      <c r="E261" s="2" t="s">
        <v>418</v>
      </c>
      <c r="F261" t="str">
        <f t="array" ref="F261">IF(OR(EXACT(A261,VALUE('ESO Dungeon constants'!$H$3:$H$1000))),"X","")</f>
        <v/>
      </c>
      <c r="G261" t="str">
        <f t="shared" si="12"/>
        <v/>
      </c>
      <c r="H261" t="str">
        <f>IF(A261&lt;&gt;C261,VLOOKUP(C261,$A$3:$E$903,4,FALSE),"")</f>
        <v>Vvardenfell</v>
      </c>
      <c r="I261" t="str">
        <f>IF(A261&lt;&gt;C261,VLOOKUP(C261,$A$3:$E$903,5,FALSE),"")</f>
        <v>Vvardenfell</v>
      </c>
      <c r="J261" s="4">
        <f t="shared" ref="J261:J324" si="13">A261</f>
        <v>508</v>
      </c>
      <c r="K261" s="4">
        <f t="shared" ref="K261:K324" si="14">C261</f>
        <v>849</v>
      </c>
    </row>
    <row r="262" spans="1:11" x14ac:dyDescent="0.25">
      <c r="A262" s="6">
        <v>702</v>
      </c>
      <c r="B262" s="6">
        <v>390</v>
      </c>
      <c r="C262" s="6">
        <v>684</v>
      </c>
      <c r="D262" s="2" t="s">
        <v>1179</v>
      </c>
      <c r="E262" s="2" t="s">
        <v>513</v>
      </c>
      <c r="F262" t="str">
        <f t="array" ref="F262">IF(OR(EXACT(A262,VALUE('ESO Dungeon constants'!$H$3:$H$1000))),"X","")</f>
        <v/>
      </c>
      <c r="G262" t="str">
        <f t="shared" si="12"/>
        <v/>
      </c>
      <c r="H262" t="str">
        <f>IF(A262&lt;&gt;C262,VLOOKUP(C262,$A$3:$E$903,4,FALSE),"")</f>
        <v>Wrothgar</v>
      </c>
      <c r="I262" t="str">
        <f>IF(A262&lt;&gt;C262,VLOOKUP(C262,$A$3:$E$903,5,FALSE),"")</f>
        <v>Wrothgar</v>
      </c>
      <c r="J262" s="4">
        <f t="shared" si="13"/>
        <v>702</v>
      </c>
      <c r="K262" s="4">
        <f t="shared" si="14"/>
        <v>684</v>
      </c>
    </row>
    <row r="263" spans="1:11" x14ac:dyDescent="0.25">
      <c r="A263" s="6">
        <v>1080</v>
      </c>
      <c r="B263" s="6">
        <v>705</v>
      </c>
      <c r="C263" s="6">
        <v>101</v>
      </c>
      <c r="D263" s="2" t="s">
        <v>851</v>
      </c>
      <c r="E263" s="2" t="s">
        <v>64</v>
      </c>
      <c r="F263" t="str">
        <f t="array" ref="F263">IF(OR(EXACT(A263,VALUE('ESO Dungeon constants'!$H$3:$H$1000))),"X","")</f>
        <v>X</v>
      </c>
      <c r="G263" t="str">
        <f t="shared" si="12"/>
        <v/>
      </c>
      <c r="H263" t="str">
        <f>IF(A263&lt;&gt;C263,VLOOKUP(C263,$A$3:$E$903,4,FALSE),"")</f>
        <v>Ostmarsch</v>
      </c>
      <c r="I263" t="str">
        <f>IF(A263&lt;&gt;C263,VLOOKUP(C263,$A$3:$E$903,5,FALSE),"")</f>
        <v>Eastmarch</v>
      </c>
      <c r="J263" s="4">
        <f t="shared" si="13"/>
        <v>1080</v>
      </c>
      <c r="K263" s="4">
        <f t="shared" si="14"/>
        <v>101</v>
      </c>
    </row>
    <row r="264" spans="1:11" x14ac:dyDescent="0.25">
      <c r="A264" s="6">
        <v>1125</v>
      </c>
      <c r="B264" s="6">
        <v>713</v>
      </c>
      <c r="C264" s="6">
        <v>101</v>
      </c>
      <c r="D264" s="2" t="s">
        <v>1280</v>
      </c>
      <c r="E264" s="2" t="s">
        <v>785</v>
      </c>
      <c r="F264" t="str">
        <f t="array" ref="F264">IF(OR(EXACT(A264,VALUE('ESO Dungeon constants'!$H$3:$H$1000))),"X","")</f>
        <v/>
      </c>
      <c r="G264" t="str">
        <f t="shared" si="12"/>
        <v/>
      </c>
      <c r="H264" t="str">
        <f>IF(A264&lt;&gt;C264,VLOOKUP(C264,$A$3:$E$903,4,FALSE),"")</f>
        <v>Ostmarsch</v>
      </c>
      <c r="I264" t="str">
        <f>IF(A264&lt;&gt;C264,VLOOKUP(C264,$A$3:$E$903,5,FALSE),"")</f>
        <v>Eastmarch</v>
      </c>
      <c r="J264" s="4">
        <f t="shared" si="13"/>
        <v>1125</v>
      </c>
      <c r="K264" s="4">
        <f t="shared" si="14"/>
        <v>101</v>
      </c>
    </row>
    <row r="265" spans="1:11" x14ac:dyDescent="0.25">
      <c r="A265" s="6">
        <v>834</v>
      </c>
      <c r="B265" s="6">
        <v>487</v>
      </c>
      <c r="C265" s="6">
        <v>816</v>
      </c>
      <c r="D265" s="2" t="s">
        <v>1238</v>
      </c>
      <c r="E265" s="2" t="s">
        <v>607</v>
      </c>
      <c r="F265" t="str">
        <f t="array" ref="F265">IF(OR(EXACT(A265,VALUE('ESO Dungeon constants'!$H$3:$H$1000))),"X","")</f>
        <v/>
      </c>
      <c r="G265" t="str">
        <f t="shared" si="12"/>
        <v/>
      </c>
      <c r="H265" t="str">
        <f>IF(A265&lt;&gt;C265,VLOOKUP(C265,$A$3:$E$903,4,FALSE),"")</f>
        <v>Hews Fluch</v>
      </c>
      <c r="I265" t="str">
        <f>IF(A265&lt;&gt;C265,VLOOKUP(C265,$A$3:$E$903,5,FALSE),"")</f>
        <v>Hew's Bane</v>
      </c>
      <c r="J265" s="4">
        <f t="shared" si="13"/>
        <v>834</v>
      </c>
      <c r="K265" s="4">
        <f t="shared" si="14"/>
        <v>816</v>
      </c>
    </row>
    <row r="266" spans="1:11" x14ac:dyDescent="0.25">
      <c r="A266" s="6">
        <v>283</v>
      </c>
      <c r="B266" s="6">
        <v>111</v>
      </c>
      <c r="C266" s="6">
        <v>41</v>
      </c>
      <c r="D266" s="2" t="s">
        <v>941</v>
      </c>
      <c r="E266" s="2" t="s">
        <v>51</v>
      </c>
      <c r="F266" t="str">
        <f t="array" ref="F266">IF(OR(EXACT(A266,VALUE('ESO Dungeon constants'!$H$3:$H$1000))),"X","")</f>
        <v>X</v>
      </c>
      <c r="G266" t="str">
        <f t="shared" si="12"/>
        <v/>
      </c>
      <c r="H266" t="str">
        <f>IF(A266&lt;&gt;C266,VLOOKUP(C266,$A$3:$E$903,4,FALSE),"")</f>
        <v>Steinfälle</v>
      </c>
      <c r="I266" t="str">
        <f>IF(A266&lt;&gt;C266,VLOOKUP(C266,$A$3:$E$903,5,FALSE),"")</f>
        <v>Stonefalls</v>
      </c>
      <c r="J266" s="4">
        <f t="shared" si="13"/>
        <v>283</v>
      </c>
      <c r="K266" s="4">
        <f t="shared" si="14"/>
        <v>41</v>
      </c>
    </row>
    <row r="267" spans="1:11" x14ac:dyDescent="0.25">
      <c r="A267" s="6">
        <v>934</v>
      </c>
      <c r="B267" s="6">
        <v>574</v>
      </c>
      <c r="C267" s="6">
        <v>41</v>
      </c>
      <c r="D267" s="2" t="s">
        <v>1317</v>
      </c>
      <c r="E267" s="2" t="s">
        <v>63</v>
      </c>
      <c r="F267" t="str">
        <f t="array" ref="F267">IF(OR(EXACT(A267,VALUE('ESO Dungeon constants'!$H$3:$H$1000))),"X","")</f>
        <v>X</v>
      </c>
      <c r="G267" t="str">
        <f t="shared" si="12"/>
        <v/>
      </c>
      <c r="H267" t="str">
        <f>IF(A267&lt;&gt;C267,VLOOKUP(C267,$A$3:$E$903,4,FALSE),"")</f>
        <v>Steinfälle</v>
      </c>
      <c r="I267" t="str">
        <f>IF(A267&lt;&gt;C267,VLOOKUP(C267,$A$3:$E$903,5,FALSE),"")</f>
        <v>Stonefalls</v>
      </c>
      <c r="J267" s="4">
        <f t="shared" si="13"/>
        <v>934</v>
      </c>
      <c r="K267" s="4">
        <f t="shared" si="14"/>
        <v>41</v>
      </c>
    </row>
    <row r="268" spans="1:11" x14ac:dyDescent="0.25">
      <c r="A268" s="6">
        <v>954</v>
      </c>
      <c r="B268" s="6">
        <v>594</v>
      </c>
      <c r="C268" s="6">
        <v>849</v>
      </c>
      <c r="D268" s="2" t="s">
        <v>705</v>
      </c>
      <c r="E268" s="2" t="s">
        <v>705</v>
      </c>
      <c r="F268" t="str">
        <f t="array" ref="F268">IF(OR(EXACT(A268,VALUE('ESO Dungeon constants'!$H$3:$H$1000))),"X","")</f>
        <v/>
      </c>
      <c r="G268" t="str">
        <f t="shared" si="12"/>
        <v/>
      </c>
      <c r="H268" t="str">
        <f>IF(A268&lt;&gt;C268,VLOOKUP(C268,$A$3:$E$903,4,FALSE),"")</f>
        <v>Vvardenfell</v>
      </c>
      <c r="I268" t="str">
        <f>IF(A268&lt;&gt;C268,VLOOKUP(C268,$A$3:$E$903,5,FALSE),"")</f>
        <v>Vvardenfell</v>
      </c>
      <c r="J268" s="4">
        <f t="shared" si="13"/>
        <v>954</v>
      </c>
      <c r="K268" s="4">
        <f t="shared" si="14"/>
        <v>849</v>
      </c>
    </row>
    <row r="269" spans="1:11" x14ac:dyDescent="0.25">
      <c r="A269" s="6">
        <v>275</v>
      </c>
      <c r="B269" s="6">
        <v>107</v>
      </c>
      <c r="C269" s="6">
        <v>117</v>
      </c>
      <c r="D269" s="2" t="s">
        <v>939</v>
      </c>
      <c r="E269" s="2" t="s">
        <v>243</v>
      </c>
      <c r="F269" t="str">
        <f t="array" ref="F269">IF(OR(EXACT(A269,VALUE('ESO Dungeon constants'!$H$3:$H$1000))),"X","")</f>
        <v/>
      </c>
      <c r="G269" t="str">
        <f t="shared" si="12"/>
        <v/>
      </c>
      <c r="H269" t="str">
        <f>IF(A269&lt;&gt;C269,VLOOKUP(C269,$A$3:$E$903,4,FALSE),"")</f>
        <v>Schattenfenn</v>
      </c>
      <c r="I269" t="str">
        <f>IF(A269&lt;&gt;C269,VLOOKUP(C269,$A$3:$E$903,5,FALSE),"")</f>
        <v>Shadowfen</v>
      </c>
      <c r="J269" s="4">
        <f t="shared" si="13"/>
        <v>275</v>
      </c>
      <c r="K269" s="4">
        <f t="shared" si="14"/>
        <v>117</v>
      </c>
    </row>
    <row r="270" spans="1:11" x14ac:dyDescent="0.25">
      <c r="A270" s="6">
        <v>881</v>
      </c>
      <c r="B270" s="6">
        <v>526</v>
      </c>
      <c r="C270" s="6">
        <v>19</v>
      </c>
      <c r="D270" s="2" t="s">
        <v>1274</v>
      </c>
      <c r="E270" s="2" t="s">
        <v>644</v>
      </c>
      <c r="F270" t="str">
        <f t="array" ref="F270">IF(OR(EXACT(A270,VALUE('ESO Dungeon constants'!$H$3:$H$1000))),"X","")</f>
        <v/>
      </c>
      <c r="G270" t="str">
        <f t="shared" si="12"/>
        <v/>
      </c>
      <c r="H270" t="str">
        <f>IF(A270&lt;&gt;C270,VLOOKUP(C270,$A$3:$E$903,4,FALSE),"")</f>
        <v>Sturmhafen</v>
      </c>
      <c r="I270" t="str">
        <f>IF(A270&lt;&gt;C270,VLOOKUP(C270,$A$3:$E$903,5,FALSE),"")</f>
        <v>Stormhaven</v>
      </c>
      <c r="J270" s="4">
        <f t="shared" si="13"/>
        <v>881</v>
      </c>
      <c r="K270" s="4">
        <f t="shared" si="14"/>
        <v>19</v>
      </c>
    </row>
    <row r="271" spans="1:11" x14ac:dyDescent="0.25">
      <c r="A271" s="6">
        <v>825</v>
      </c>
      <c r="B271" s="6">
        <v>479</v>
      </c>
      <c r="C271" s="6">
        <v>823</v>
      </c>
      <c r="D271" s="2" t="s">
        <v>599</v>
      </c>
      <c r="E271" s="2" t="s">
        <v>599</v>
      </c>
      <c r="F271" t="str">
        <f t="array" ref="F271">IF(OR(EXACT(A271,VALUE('ESO Dungeon constants'!$H$3:$H$1000))),"X","")</f>
        <v/>
      </c>
      <c r="G271" t="str">
        <f t="shared" ref="G271:G334" si="15">IF(EXACT(A271,C271),"X","")</f>
        <v/>
      </c>
      <c r="H271" t="str">
        <f>IF(A271&lt;&gt;C271,VLOOKUP(C271,$A$3:$E$903,4,FALSE),"")</f>
        <v>Die Goldküste</v>
      </c>
      <c r="I271" t="str">
        <f>IF(A271&lt;&gt;C271,VLOOKUP(C271,$A$3:$E$903,5,FALSE),"")</f>
        <v>Gold Coast</v>
      </c>
      <c r="J271" s="4">
        <f t="shared" si="13"/>
        <v>825</v>
      </c>
      <c r="K271" s="4">
        <f t="shared" si="14"/>
        <v>823</v>
      </c>
    </row>
    <row r="272" spans="1:11" x14ac:dyDescent="0.25">
      <c r="A272" s="6">
        <v>541</v>
      </c>
      <c r="B272" s="6">
        <v>306</v>
      </c>
      <c r="C272" s="6">
        <v>267</v>
      </c>
      <c r="D272" s="2" t="s">
        <v>1109</v>
      </c>
      <c r="E272" s="2" t="s">
        <v>438</v>
      </c>
      <c r="F272" t="str">
        <f t="array" ref="F272">IF(OR(EXACT(A272,VALUE('ESO Dungeon constants'!$H$3:$H$1000))),"X","")</f>
        <v/>
      </c>
      <c r="G272" t="str">
        <f t="shared" si="15"/>
        <v/>
      </c>
      <c r="H272" t="str">
        <f>IF(A272&lt;&gt;C272,VLOOKUP(C272,$A$3:$E$903,4,FALSE),"")</f>
        <v>Augvea</v>
      </c>
      <c r="I272" t="str">
        <f>IF(A272&lt;&gt;C272,VLOOKUP(C272,$A$3:$E$903,5,FALSE),"")</f>
        <v>Eyevea</v>
      </c>
      <c r="J272" s="4">
        <f t="shared" si="13"/>
        <v>541</v>
      </c>
      <c r="K272" s="4">
        <f t="shared" si="14"/>
        <v>267</v>
      </c>
    </row>
    <row r="273" spans="1:11" x14ac:dyDescent="0.25">
      <c r="A273" s="6">
        <v>3</v>
      </c>
      <c r="B273" s="6">
        <v>2</v>
      </c>
      <c r="C273" s="6">
        <v>3</v>
      </c>
      <c r="D273" s="2" t="s">
        <v>151</v>
      </c>
      <c r="E273" s="2" t="s">
        <v>151</v>
      </c>
      <c r="F273" t="str">
        <f t="array" ref="F273">IF(OR(EXACT(A273,VALUE('ESO Dungeon constants'!$H$3:$H$1000))),"X","")</f>
        <v/>
      </c>
      <c r="G273" t="str">
        <f t="shared" si="15"/>
        <v>X</v>
      </c>
      <c r="H273" t="str">
        <f>IF(A273&lt;&gt;C273,VLOOKUP(C273,$A$3:$E$903,4,FALSE),"")</f>
        <v/>
      </c>
      <c r="I273" t="str">
        <f>IF(A273&lt;&gt;C273,VLOOKUP(C273,$A$3:$E$903,5,FALSE),"")</f>
        <v/>
      </c>
      <c r="J273" s="4">
        <f t="shared" si="13"/>
        <v>3</v>
      </c>
      <c r="K273" s="4">
        <f t="shared" si="14"/>
        <v>3</v>
      </c>
    </row>
    <row r="274" spans="1:11" x14ac:dyDescent="0.25">
      <c r="A274" s="6">
        <v>429</v>
      </c>
      <c r="B274" s="6">
        <v>221</v>
      </c>
      <c r="C274" s="6">
        <v>3</v>
      </c>
      <c r="D274" s="2" t="s">
        <v>1037</v>
      </c>
      <c r="E274" s="2" t="s">
        <v>355</v>
      </c>
      <c r="F274" t="str">
        <f t="array" ref="F274">IF(OR(EXACT(A274,VALUE('ESO Dungeon constants'!$H$3:$H$1000))),"X","")</f>
        <v/>
      </c>
      <c r="G274" t="str">
        <f t="shared" si="15"/>
        <v/>
      </c>
      <c r="H274" t="str">
        <f>IF(A274&lt;&gt;C274,VLOOKUP(C274,$A$3:$E$903,4,FALSE),"")</f>
        <v>Glenumbra</v>
      </c>
      <c r="I274" t="str">
        <f>IF(A274&lt;&gt;C274,VLOOKUP(C274,$A$3:$E$903,5,FALSE),"")</f>
        <v>Glenumbra</v>
      </c>
      <c r="J274" s="4">
        <f t="shared" si="13"/>
        <v>429</v>
      </c>
      <c r="K274" s="4">
        <f t="shared" si="14"/>
        <v>3</v>
      </c>
    </row>
    <row r="275" spans="1:11" x14ac:dyDescent="0.25">
      <c r="A275" s="6">
        <v>771</v>
      </c>
      <c r="B275" s="6">
        <v>430</v>
      </c>
      <c r="C275" s="6">
        <v>816</v>
      </c>
      <c r="D275" s="2" t="s">
        <v>1217</v>
      </c>
      <c r="E275" s="2" t="s">
        <v>551</v>
      </c>
      <c r="F275" t="str">
        <f t="array" ref="F275">IF(OR(EXACT(A275,VALUE('ESO Dungeon constants'!$H$3:$H$1000))),"X","")</f>
        <v/>
      </c>
      <c r="G275" t="str">
        <f t="shared" si="15"/>
        <v/>
      </c>
      <c r="H275" t="str">
        <f>IF(A275&lt;&gt;C275,VLOOKUP(C275,$A$3:$E$903,4,FALSE),"")</f>
        <v>Hews Fluch</v>
      </c>
      <c r="I275" t="str">
        <f>IF(A275&lt;&gt;C275,VLOOKUP(C275,$A$3:$E$903,5,FALSE),"")</f>
        <v>Hew's Bane</v>
      </c>
      <c r="J275" s="4">
        <f t="shared" si="13"/>
        <v>771</v>
      </c>
      <c r="K275" s="4">
        <f t="shared" si="14"/>
        <v>816</v>
      </c>
    </row>
    <row r="276" spans="1:11" x14ac:dyDescent="0.25">
      <c r="A276" s="6">
        <v>929</v>
      </c>
      <c r="B276" s="6">
        <v>569</v>
      </c>
      <c r="C276" s="6">
        <v>849</v>
      </c>
      <c r="D276" s="2" t="s">
        <v>1312</v>
      </c>
      <c r="E276" s="2" t="s">
        <v>687</v>
      </c>
      <c r="F276" t="str">
        <f t="array" ref="F276">IF(OR(EXACT(A276,VALUE('ESO Dungeon constants'!$H$3:$H$1000))),"X","")</f>
        <v/>
      </c>
      <c r="G276" t="str">
        <f t="shared" si="15"/>
        <v/>
      </c>
      <c r="H276" t="str">
        <f>IF(A276&lt;&gt;C276,VLOOKUP(C276,$A$3:$E$903,4,FALSE),"")</f>
        <v>Vvardenfell</v>
      </c>
      <c r="I276" t="str">
        <f>IF(A276&lt;&gt;C276,VLOOKUP(C276,$A$3:$E$903,5,FALSE),"")</f>
        <v>Vvardenfell</v>
      </c>
      <c r="J276" s="4">
        <f t="shared" si="13"/>
        <v>929</v>
      </c>
      <c r="K276" s="4">
        <f t="shared" si="14"/>
        <v>849</v>
      </c>
    </row>
    <row r="277" spans="1:11" x14ac:dyDescent="0.25">
      <c r="A277" s="6">
        <v>640</v>
      </c>
      <c r="B277" s="6">
        <v>368</v>
      </c>
      <c r="C277" s="6">
        <v>19</v>
      </c>
      <c r="D277" s="2" t="s">
        <v>1160</v>
      </c>
      <c r="E277" s="2" t="s">
        <v>495</v>
      </c>
      <c r="F277" t="str">
        <f t="array" ref="F277">IF(OR(EXACT(A277,VALUE('ESO Dungeon constants'!$H$3:$H$1000))),"X","")</f>
        <v/>
      </c>
      <c r="G277" t="str">
        <f t="shared" si="15"/>
        <v/>
      </c>
      <c r="H277" t="str">
        <f>IF(A277&lt;&gt;C277,VLOOKUP(C277,$A$3:$E$903,4,FALSE),"")</f>
        <v>Sturmhafen</v>
      </c>
      <c r="I277" t="str">
        <f>IF(A277&lt;&gt;C277,VLOOKUP(C277,$A$3:$E$903,5,FALSE),"")</f>
        <v>Stormhaven</v>
      </c>
      <c r="J277" s="4">
        <f t="shared" si="13"/>
        <v>640</v>
      </c>
      <c r="K277" s="4">
        <f t="shared" si="14"/>
        <v>19</v>
      </c>
    </row>
    <row r="278" spans="1:11" x14ac:dyDescent="0.25">
      <c r="A278" s="6">
        <v>823</v>
      </c>
      <c r="B278" s="6">
        <v>477</v>
      </c>
      <c r="C278" s="6">
        <v>823</v>
      </c>
      <c r="D278" s="2" t="s">
        <v>1229</v>
      </c>
      <c r="E278" s="2" t="s">
        <v>597</v>
      </c>
      <c r="F278" t="str">
        <f t="array" ref="F278">IF(OR(EXACT(A278,VALUE('ESO Dungeon constants'!$H$3:$H$1000))),"X","")</f>
        <v/>
      </c>
      <c r="G278" t="str">
        <f t="shared" si="15"/>
        <v>X</v>
      </c>
      <c r="H278" t="str">
        <f>IF(A278&lt;&gt;C278,VLOOKUP(C278,$A$3:$E$903,4,FALSE),"")</f>
        <v/>
      </c>
      <c r="I278" t="str">
        <f>IF(A278&lt;&gt;C278,VLOOKUP(C278,$A$3:$E$903,5,FALSE),"")</f>
        <v/>
      </c>
      <c r="J278" s="4">
        <f t="shared" si="13"/>
        <v>823</v>
      </c>
      <c r="K278" s="4">
        <f t="shared" si="14"/>
        <v>823</v>
      </c>
    </row>
    <row r="279" spans="1:11" x14ac:dyDescent="0.25">
      <c r="A279" s="6">
        <v>1059</v>
      </c>
      <c r="B279" s="6">
        <v>685</v>
      </c>
      <c r="C279" s="6">
        <v>1011</v>
      </c>
      <c r="D279" s="2" t="s">
        <v>834</v>
      </c>
      <c r="E279" s="2" t="s">
        <v>786</v>
      </c>
      <c r="F279" t="str">
        <f t="array" ref="F279">IF(OR(EXACT(A279,VALUE('ESO Dungeon constants'!$H$3:$H$1000))),"X","")</f>
        <v/>
      </c>
      <c r="G279" t="str">
        <f t="shared" si="15"/>
        <v/>
      </c>
      <c r="H279" t="str">
        <f>IF(A279&lt;&gt;C279,VLOOKUP(C279,$A$3:$E$903,4,FALSE),"")</f>
        <v>Sommersend</v>
      </c>
      <c r="I279" t="str">
        <f>IF(A279&lt;&gt;C279,VLOOKUP(C279,$A$3:$E$903,5,FALSE),"")</f>
        <v>Summerset</v>
      </c>
      <c r="J279" s="4">
        <f t="shared" si="13"/>
        <v>1059</v>
      </c>
      <c r="K279" s="4">
        <f t="shared" si="14"/>
        <v>1011</v>
      </c>
    </row>
    <row r="280" spans="1:11" x14ac:dyDescent="0.25">
      <c r="A280" s="6">
        <v>383</v>
      </c>
      <c r="B280" s="6">
        <v>180</v>
      </c>
      <c r="C280" s="6">
        <v>383</v>
      </c>
      <c r="D280" s="2" t="s">
        <v>1001</v>
      </c>
      <c r="E280" s="2" t="s">
        <v>314</v>
      </c>
      <c r="F280" t="str">
        <f t="array" ref="F280">IF(OR(EXACT(A280,VALUE('ESO Dungeon constants'!$H$3:$H$1000))),"X","")</f>
        <v/>
      </c>
      <c r="G280" t="str">
        <f t="shared" si="15"/>
        <v>X</v>
      </c>
      <c r="H280" t="str">
        <f>IF(A280&lt;&gt;C280,VLOOKUP(C280,$A$3:$E$903,4,FALSE),"")</f>
        <v/>
      </c>
      <c r="I280" t="str">
        <f>IF(A280&lt;&gt;C280,VLOOKUP(C280,$A$3:$E$903,5,FALSE),"")</f>
        <v/>
      </c>
      <c r="J280" s="4">
        <f t="shared" si="13"/>
        <v>383</v>
      </c>
      <c r="K280" s="4">
        <f t="shared" si="14"/>
        <v>383</v>
      </c>
    </row>
    <row r="281" spans="1:11" x14ac:dyDescent="0.25">
      <c r="A281" s="6">
        <v>1063</v>
      </c>
      <c r="B281" s="6">
        <v>688</v>
      </c>
      <c r="C281" s="6">
        <v>1027</v>
      </c>
      <c r="D281" s="2" t="s">
        <v>838</v>
      </c>
      <c r="E281" s="2" t="s">
        <v>790</v>
      </c>
      <c r="F281" t="str">
        <f t="array" ref="F281">IF(OR(EXACT(A281,VALUE('ESO Dungeon constants'!$H$3:$H$1000))),"X","")</f>
        <v/>
      </c>
      <c r="G281" t="str">
        <f t="shared" si="15"/>
        <v/>
      </c>
      <c r="H281" t="str">
        <f>IF(A281&lt;&gt;C281,VLOOKUP(C281,$A$3:$E$903,4,FALSE),"")</f>
        <v>Artaeum</v>
      </c>
      <c r="I281" t="str">
        <f>IF(A281&lt;&gt;C281,VLOOKUP(C281,$A$3:$E$903,5,FALSE),"")</f>
        <v>Artaeum</v>
      </c>
      <c r="J281" s="4">
        <f t="shared" si="13"/>
        <v>1063</v>
      </c>
      <c r="K281" s="4">
        <f t="shared" si="14"/>
        <v>1027</v>
      </c>
    </row>
    <row r="282" spans="1:11" x14ac:dyDescent="0.25">
      <c r="A282" s="6">
        <v>882</v>
      </c>
      <c r="B282" s="6">
        <v>527</v>
      </c>
      <c r="C282" s="6">
        <v>383</v>
      </c>
      <c r="D282" s="2" t="s">
        <v>1275</v>
      </c>
      <c r="E282" s="2" t="s">
        <v>645</v>
      </c>
      <c r="F282" t="str">
        <f t="array" ref="F282">IF(OR(EXACT(A282,VALUE('ESO Dungeon constants'!$H$3:$H$1000))),"X","")</f>
        <v/>
      </c>
      <c r="G282" t="str">
        <f t="shared" si="15"/>
        <v/>
      </c>
      <c r="H282" t="str">
        <f>IF(A282&lt;&gt;C282,VLOOKUP(C282,$A$3:$E$903,4,FALSE),"")</f>
        <v>Grahtwald</v>
      </c>
      <c r="I282" t="str">
        <f>IF(A282&lt;&gt;C282,VLOOKUP(C282,$A$3:$E$903,5,FALSE),"")</f>
        <v>Grahtwood</v>
      </c>
      <c r="J282" s="4">
        <f t="shared" si="13"/>
        <v>882</v>
      </c>
      <c r="K282" s="4">
        <f t="shared" si="14"/>
        <v>383</v>
      </c>
    </row>
    <row r="283" spans="1:11" x14ac:dyDescent="0.25">
      <c r="A283" s="6">
        <v>701</v>
      </c>
      <c r="B283" s="6">
        <v>389</v>
      </c>
      <c r="C283" s="6">
        <v>684</v>
      </c>
      <c r="D283" s="2" t="s">
        <v>1178</v>
      </c>
      <c r="E283" s="2" t="s">
        <v>512</v>
      </c>
      <c r="F283" t="str">
        <f t="array" ref="F283">IF(OR(EXACT(A283,VALUE('ESO Dungeon constants'!$H$3:$H$1000))),"X","")</f>
        <v/>
      </c>
      <c r="G283" t="str">
        <f t="shared" si="15"/>
        <v/>
      </c>
      <c r="H283" t="str">
        <f>IF(A283&lt;&gt;C283,VLOOKUP(C283,$A$3:$E$903,4,FALSE),"")</f>
        <v>Wrothgar</v>
      </c>
      <c r="I283" t="str">
        <f>IF(A283&lt;&gt;C283,VLOOKUP(C283,$A$3:$E$903,5,FALSE),"")</f>
        <v>Wrothgar</v>
      </c>
      <c r="J283" s="4">
        <f t="shared" si="13"/>
        <v>701</v>
      </c>
      <c r="K283" s="4">
        <f t="shared" si="14"/>
        <v>684</v>
      </c>
    </row>
    <row r="284" spans="1:11" x14ac:dyDescent="0.25">
      <c r="A284" s="6">
        <v>526</v>
      </c>
      <c r="B284" s="6">
        <v>295</v>
      </c>
      <c r="C284" s="6">
        <v>382</v>
      </c>
      <c r="D284" s="2" t="s">
        <v>1102</v>
      </c>
      <c r="E284" s="2" t="s">
        <v>427</v>
      </c>
      <c r="F284" t="str">
        <f t="array" ref="F284">IF(OR(EXACT(A284,VALUE('ESO Dungeon constants'!$H$3:$H$1000))),"X","")</f>
        <v/>
      </c>
      <c r="G284" t="str">
        <f t="shared" si="15"/>
        <v/>
      </c>
      <c r="H284" t="str">
        <f>IF(A284&lt;&gt;C284,VLOOKUP(C284,$A$3:$E$903,4,FALSE),"")</f>
        <v>Schnittermark</v>
      </c>
      <c r="I284" t="str">
        <f>IF(A284&lt;&gt;C284,VLOOKUP(C284,$A$3:$E$903,5,FALSE),"")</f>
        <v>Reaper's March</v>
      </c>
      <c r="J284" s="4">
        <f t="shared" si="13"/>
        <v>526</v>
      </c>
      <c r="K284" s="4">
        <f t="shared" si="14"/>
        <v>382</v>
      </c>
    </row>
    <row r="285" spans="1:11" x14ac:dyDescent="0.25">
      <c r="A285" s="6">
        <v>108</v>
      </c>
      <c r="B285" s="6">
        <v>18</v>
      </c>
      <c r="C285" s="6">
        <v>108</v>
      </c>
      <c r="D285" s="2" t="s">
        <v>862</v>
      </c>
      <c r="E285" s="2" t="s">
        <v>161</v>
      </c>
      <c r="F285" t="str">
        <f t="array" ref="F285">IF(OR(EXACT(A285,VALUE('ESO Dungeon constants'!$H$3:$H$1000))),"X","")</f>
        <v/>
      </c>
      <c r="G285" t="str">
        <f t="shared" si="15"/>
        <v>X</v>
      </c>
      <c r="H285" t="str">
        <f>IF(A285&lt;&gt;C285,VLOOKUP(C285,$A$3:$E$903,4,FALSE),"")</f>
        <v/>
      </c>
      <c r="I285" t="str">
        <f>IF(A285&lt;&gt;C285,VLOOKUP(C285,$A$3:$E$903,5,FALSE),"")</f>
        <v/>
      </c>
      <c r="J285" s="4">
        <f t="shared" si="13"/>
        <v>108</v>
      </c>
      <c r="K285" s="4">
        <f t="shared" si="14"/>
        <v>108</v>
      </c>
    </row>
    <row r="286" spans="1:11" x14ac:dyDescent="0.25">
      <c r="A286" s="6">
        <v>376</v>
      </c>
      <c r="B286" s="6">
        <v>173</v>
      </c>
      <c r="C286" s="6">
        <v>347</v>
      </c>
      <c r="D286" s="2" t="s">
        <v>996</v>
      </c>
      <c r="E286" s="2" t="s">
        <v>308</v>
      </c>
      <c r="F286" t="str">
        <f t="array" ref="F286">IF(OR(EXACT(A286,VALUE('ESO Dungeon constants'!$H$3:$H$1000))),"X","")</f>
        <v/>
      </c>
      <c r="G286" t="str">
        <f t="shared" si="15"/>
        <v/>
      </c>
      <c r="H286" t="str">
        <f>IF(A286&lt;&gt;C286,VLOOKUP(C286,$A$3:$E$903,4,FALSE),"")</f>
        <v>Kalthafen</v>
      </c>
      <c r="I286" t="str">
        <f>IF(A286&lt;&gt;C286,VLOOKUP(C286,$A$3:$E$903,5,FALSE),"")</f>
        <v>Coldharbour</v>
      </c>
      <c r="J286" s="4">
        <f t="shared" si="13"/>
        <v>376</v>
      </c>
      <c r="K286" s="4">
        <f t="shared" si="14"/>
        <v>347</v>
      </c>
    </row>
    <row r="287" spans="1:11" x14ac:dyDescent="0.25">
      <c r="A287" s="6">
        <v>865</v>
      </c>
      <c r="B287" s="6">
        <v>510</v>
      </c>
      <c r="C287" s="6">
        <v>101</v>
      </c>
      <c r="D287" s="2" t="s">
        <v>1260</v>
      </c>
      <c r="E287" s="2" t="s">
        <v>628</v>
      </c>
      <c r="F287" t="str">
        <f t="array" ref="F287">IF(OR(EXACT(A287,VALUE('ESO Dungeon constants'!$H$3:$H$1000))),"X","")</f>
        <v/>
      </c>
      <c r="G287" t="str">
        <f t="shared" si="15"/>
        <v/>
      </c>
      <c r="H287" t="str">
        <f>IF(A287&lt;&gt;C287,VLOOKUP(C287,$A$3:$E$903,4,FALSE),"")</f>
        <v>Ostmarsch</v>
      </c>
      <c r="I287" t="str">
        <f>IF(A287&lt;&gt;C287,VLOOKUP(C287,$A$3:$E$903,5,FALSE),"")</f>
        <v>Eastmarch</v>
      </c>
      <c r="J287" s="4">
        <f t="shared" si="13"/>
        <v>865</v>
      </c>
      <c r="K287" s="4">
        <f t="shared" si="14"/>
        <v>101</v>
      </c>
    </row>
    <row r="288" spans="1:11" x14ac:dyDescent="0.25">
      <c r="A288" s="6">
        <v>576</v>
      </c>
      <c r="B288" s="6">
        <v>337</v>
      </c>
      <c r="C288" s="6">
        <v>108</v>
      </c>
      <c r="D288" s="2" t="s">
        <v>1133</v>
      </c>
      <c r="E288" s="2" t="s">
        <v>467</v>
      </c>
      <c r="F288" t="str">
        <f t="array" ref="F288">IF(OR(EXACT(A288,VALUE('ESO Dungeon constants'!$H$3:$H$1000))),"X","")</f>
        <v/>
      </c>
      <c r="G288" t="str">
        <f t="shared" si="15"/>
        <v/>
      </c>
      <c r="H288" t="str">
        <f>IF(A288&lt;&gt;C288,VLOOKUP(C288,$A$3:$E$903,4,FALSE),"")</f>
        <v>Grünschatten</v>
      </c>
      <c r="I288" t="str">
        <f>IF(A288&lt;&gt;C288,VLOOKUP(C288,$A$3:$E$903,5,FALSE),"")</f>
        <v>Greenshade</v>
      </c>
      <c r="J288" s="4">
        <f t="shared" si="13"/>
        <v>576</v>
      </c>
      <c r="K288" s="4">
        <f t="shared" si="14"/>
        <v>108</v>
      </c>
    </row>
    <row r="289" spans="1:11" x14ac:dyDescent="0.25">
      <c r="A289" s="6">
        <v>896</v>
      </c>
      <c r="B289" s="6">
        <v>537</v>
      </c>
      <c r="C289" s="6">
        <v>888</v>
      </c>
      <c r="D289" s="2" t="s">
        <v>1287</v>
      </c>
      <c r="E289" s="2" t="s">
        <v>655</v>
      </c>
      <c r="F289" t="str">
        <f t="array" ref="F289">IF(OR(EXACT(A289,VALUE('ESO Dungeon constants'!$H$3:$H$1000))),"X","")</f>
        <v/>
      </c>
      <c r="G289" t="str">
        <f t="shared" si="15"/>
        <v/>
      </c>
      <c r="H289" t="str">
        <f>IF(A289&lt;&gt;C289,VLOOKUP(C289,$A$3:$E$903,4,FALSE),"")</f>
        <v>Kargstein</v>
      </c>
      <c r="I289" t="str">
        <f>IF(A289&lt;&gt;C289,VLOOKUP(C289,$A$3:$E$903,5,FALSE),"")</f>
        <v>Craglorn</v>
      </c>
      <c r="J289" s="4">
        <f t="shared" si="13"/>
        <v>896</v>
      </c>
      <c r="K289" s="4">
        <f t="shared" si="14"/>
        <v>888</v>
      </c>
    </row>
    <row r="290" spans="1:11" x14ac:dyDescent="0.25">
      <c r="A290" s="6">
        <v>530</v>
      </c>
      <c r="B290" s="6">
        <v>298</v>
      </c>
      <c r="C290" s="6">
        <v>347</v>
      </c>
      <c r="D290" s="2" t="s">
        <v>1104</v>
      </c>
      <c r="E290" s="2" t="s">
        <v>430</v>
      </c>
      <c r="F290" t="str">
        <f t="array" ref="F290">IF(OR(EXACT(A290,VALUE('ESO Dungeon constants'!$H$3:$H$1000))),"X","")</f>
        <v/>
      </c>
      <c r="G290" t="str">
        <f t="shared" si="15"/>
        <v/>
      </c>
      <c r="H290" t="str">
        <f>IF(A290&lt;&gt;C290,VLOOKUP(C290,$A$3:$E$903,4,FALSE),"")</f>
        <v>Kalthafen</v>
      </c>
      <c r="I290" t="str">
        <f>IF(A290&lt;&gt;C290,VLOOKUP(C290,$A$3:$E$903,5,FALSE),"")</f>
        <v>Coldharbour</v>
      </c>
      <c r="J290" s="4">
        <f t="shared" si="13"/>
        <v>530</v>
      </c>
      <c r="K290" s="4">
        <f t="shared" si="14"/>
        <v>347</v>
      </c>
    </row>
    <row r="291" spans="1:11" x14ac:dyDescent="0.25">
      <c r="A291" s="6">
        <v>1007</v>
      </c>
      <c r="B291" s="6">
        <v>641</v>
      </c>
      <c r="C291" s="6">
        <v>888</v>
      </c>
      <c r="D291" s="2" t="s">
        <v>1372</v>
      </c>
      <c r="E291" s="2" t="s">
        <v>748</v>
      </c>
      <c r="F291" t="str">
        <f t="array" ref="F291">IF(OR(EXACT(A291,VALUE('ESO Dungeon constants'!$H$3:$H$1000))),"X","")</f>
        <v/>
      </c>
      <c r="G291" t="str">
        <f t="shared" si="15"/>
        <v/>
      </c>
      <c r="H291" t="str">
        <f>IF(A291&lt;&gt;C291,VLOOKUP(C291,$A$3:$E$903,4,FALSE),"")</f>
        <v>Kargstein</v>
      </c>
      <c r="I291" t="str">
        <f>IF(A291&lt;&gt;C291,VLOOKUP(C291,$A$3:$E$903,5,FALSE),"")</f>
        <v>Craglorn</v>
      </c>
      <c r="J291" s="4">
        <f t="shared" si="13"/>
        <v>1007</v>
      </c>
      <c r="K291" s="4">
        <f t="shared" si="14"/>
        <v>888</v>
      </c>
    </row>
    <row r="292" spans="1:11" x14ac:dyDescent="0.25">
      <c r="A292" s="6">
        <v>231</v>
      </c>
      <c r="B292" s="6">
        <v>66</v>
      </c>
      <c r="C292" s="6">
        <v>92</v>
      </c>
      <c r="D292" s="2" t="s">
        <v>903</v>
      </c>
      <c r="E292" s="2" t="s">
        <v>202</v>
      </c>
      <c r="F292" t="str">
        <f t="array" ref="F292">IF(OR(EXACT(A292,VALUE('ESO Dungeon constants'!$H$3:$H$1000))),"X","")</f>
        <v/>
      </c>
      <c r="G292" t="str">
        <f t="shared" si="15"/>
        <v/>
      </c>
      <c r="H292" t="str">
        <f>IF(A292&lt;&gt;C292,VLOOKUP(C292,$A$3:$E$903,4,FALSE),"")</f>
        <v>Bangkorai</v>
      </c>
      <c r="I292" t="str">
        <f>IF(A292&lt;&gt;C292,VLOOKUP(C292,$A$3:$E$903,5,FALSE),"")</f>
        <v>Bangkorai</v>
      </c>
      <c r="J292" s="4">
        <f t="shared" si="13"/>
        <v>231</v>
      </c>
      <c r="K292" s="4">
        <f t="shared" si="14"/>
        <v>92</v>
      </c>
    </row>
    <row r="293" spans="1:11" x14ac:dyDescent="0.25">
      <c r="A293" s="6">
        <v>339</v>
      </c>
      <c r="B293" s="6">
        <v>151</v>
      </c>
      <c r="C293" s="6">
        <v>101</v>
      </c>
      <c r="D293" s="2" t="s">
        <v>975</v>
      </c>
      <c r="E293" s="2" t="s">
        <v>286</v>
      </c>
      <c r="F293" t="str">
        <f t="array" ref="F293">IF(OR(EXACT(A293,VALUE('ESO Dungeon constants'!$H$3:$H$1000))),"X","")</f>
        <v/>
      </c>
      <c r="G293" t="str">
        <f t="shared" si="15"/>
        <v/>
      </c>
      <c r="H293" t="str">
        <f>IF(A293&lt;&gt;C293,VLOOKUP(C293,$A$3:$E$903,4,FALSE),"")</f>
        <v>Ostmarsch</v>
      </c>
      <c r="I293" t="str">
        <f>IF(A293&lt;&gt;C293,VLOOKUP(C293,$A$3:$E$903,5,FALSE),"")</f>
        <v>Eastmarch</v>
      </c>
      <c r="J293" s="4">
        <f t="shared" si="13"/>
        <v>339</v>
      </c>
      <c r="K293" s="4">
        <f t="shared" si="14"/>
        <v>101</v>
      </c>
    </row>
    <row r="294" spans="1:11" x14ac:dyDescent="0.25">
      <c r="A294" s="6">
        <v>353</v>
      </c>
      <c r="B294" s="6">
        <v>155</v>
      </c>
      <c r="C294" s="6">
        <v>101</v>
      </c>
      <c r="D294" s="2" t="s">
        <v>978</v>
      </c>
      <c r="E294" s="2" t="s">
        <v>290</v>
      </c>
      <c r="F294" t="str">
        <f t="array" ref="F294">IF(OR(EXACT(A294,VALUE('ESO Dungeon constants'!$H$3:$H$1000))),"X","")</f>
        <v/>
      </c>
      <c r="G294" t="str">
        <f t="shared" si="15"/>
        <v/>
      </c>
      <c r="H294" t="str">
        <f>IF(A294&lt;&gt;C294,VLOOKUP(C294,$A$3:$E$903,4,FALSE),"")</f>
        <v>Ostmarsch</v>
      </c>
      <c r="I294" t="str">
        <f>IF(A294&lt;&gt;C294,VLOOKUP(C294,$A$3:$E$903,5,FALSE),"")</f>
        <v>Eastmarch</v>
      </c>
      <c r="J294" s="4">
        <f t="shared" si="13"/>
        <v>353</v>
      </c>
      <c r="K294" s="4">
        <f t="shared" si="14"/>
        <v>101</v>
      </c>
    </row>
    <row r="295" spans="1:11" x14ac:dyDescent="0.25">
      <c r="A295" s="6">
        <v>1085</v>
      </c>
      <c r="B295" s="6">
        <v>709</v>
      </c>
      <c r="C295" s="6">
        <v>1085</v>
      </c>
      <c r="D295" s="2" t="s">
        <v>853</v>
      </c>
      <c r="E295" s="2" t="s">
        <v>808</v>
      </c>
      <c r="F295" t="str">
        <f t="array" ref="F295">IF(OR(EXACT(A295,VALUE('ESO Dungeon constants'!$H$3:$H$1000))),"X","")</f>
        <v/>
      </c>
      <c r="G295" t="str">
        <f t="shared" si="15"/>
        <v>X</v>
      </c>
      <c r="H295" t="str">
        <f>IF(A295&lt;&gt;C295,VLOOKUP(C295,$A$3:$E$903,4,FALSE),"")</f>
        <v/>
      </c>
      <c r="I295" t="str">
        <f>IF(A295&lt;&gt;C295,VLOOKUP(C295,$A$3:$E$903,5,FALSE),"")</f>
        <v/>
      </c>
      <c r="J295" s="4">
        <f t="shared" si="13"/>
        <v>1085</v>
      </c>
      <c r="K295" s="4">
        <f t="shared" si="14"/>
        <v>1085</v>
      </c>
    </row>
    <row r="296" spans="1:11" x14ac:dyDescent="0.25">
      <c r="A296" s="6">
        <v>975</v>
      </c>
      <c r="B296" s="6">
        <v>615</v>
      </c>
      <c r="C296" s="6">
        <v>849</v>
      </c>
      <c r="D296" s="2" t="s">
        <v>1347</v>
      </c>
      <c r="E296" s="2" t="s">
        <v>724</v>
      </c>
      <c r="F296" t="str">
        <f t="array" ref="F296">IF(OR(EXACT(A296,VALUE('ESO Dungeon constants'!$H$3:$H$1000))),"X","")</f>
        <v>X</v>
      </c>
      <c r="G296" t="str">
        <f t="shared" si="15"/>
        <v/>
      </c>
      <c r="H296" t="str">
        <f>IF(A296&lt;&gt;C296,VLOOKUP(C296,$A$3:$E$903,4,FALSE),"")</f>
        <v>Vvardenfell</v>
      </c>
      <c r="I296" t="str">
        <f>IF(A296&lt;&gt;C296,VLOOKUP(C296,$A$3:$E$903,5,FALSE),"")</f>
        <v>Vvardenfell</v>
      </c>
      <c r="J296" s="4">
        <f t="shared" si="13"/>
        <v>975</v>
      </c>
      <c r="K296" s="4">
        <f t="shared" si="14"/>
        <v>849</v>
      </c>
    </row>
    <row r="297" spans="1:11" x14ac:dyDescent="0.25">
      <c r="A297" s="6">
        <v>453</v>
      </c>
      <c r="B297" s="6">
        <v>238</v>
      </c>
      <c r="C297" s="6">
        <v>382</v>
      </c>
      <c r="D297" s="2" t="s">
        <v>1052</v>
      </c>
      <c r="E297" s="2" t="s">
        <v>371</v>
      </c>
      <c r="F297" t="str">
        <f t="array" ref="F297">IF(OR(EXACT(A297,VALUE('ESO Dungeon constants'!$H$3:$H$1000))),"X","")</f>
        <v/>
      </c>
      <c r="G297" t="str">
        <f t="shared" si="15"/>
        <v/>
      </c>
      <c r="H297" t="str">
        <f>IF(A297&lt;&gt;C297,VLOOKUP(C297,$A$3:$E$903,4,FALSE),"")</f>
        <v>Schnittermark</v>
      </c>
      <c r="I297" t="str">
        <f>IF(A297&lt;&gt;C297,VLOOKUP(C297,$A$3:$E$903,5,FALSE),"")</f>
        <v>Reaper's March</v>
      </c>
      <c r="J297" s="4">
        <f t="shared" si="13"/>
        <v>453</v>
      </c>
      <c r="K297" s="4">
        <f t="shared" si="14"/>
        <v>382</v>
      </c>
    </row>
    <row r="298" spans="1:11" x14ac:dyDescent="0.25">
      <c r="A298" s="6">
        <v>985</v>
      </c>
      <c r="B298" s="6">
        <v>623</v>
      </c>
      <c r="C298" s="6">
        <v>980</v>
      </c>
      <c r="D298" s="2" t="s">
        <v>1356</v>
      </c>
      <c r="E298" s="2" t="s">
        <v>730</v>
      </c>
      <c r="F298" t="str">
        <f t="array" ref="F298">IF(OR(EXACT(A298,VALUE('ESO Dungeon constants'!$H$3:$H$1000))),"X","")</f>
        <v/>
      </c>
      <c r="G298" t="str">
        <f t="shared" si="15"/>
        <v/>
      </c>
      <c r="H298" t="str">
        <f>IF(A298&lt;&gt;C298,VLOOKUP(C298,$A$3:$E$903,4,FALSE),"")</f>
        <v>Die Stadt der Uhrwerke</v>
      </c>
      <c r="I298" t="str">
        <f>IF(A298&lt;&gt;C298,VLOOKUP(C298,$A$3:$E$903,5,FALSE),"")</f>
        <v>Clockwork City</v>
      </c>
      <c r="J298" s="4">
        <f t="shared" si="13"/>
        <v>985</v>
      </c>
      <c r="K298" s="4">
        <f t="shared" si="14"/>
        <v>980</v>
      </c>
    </row>
    <row r="299" spans="1:11" x14ac:dyDescent="0.25">
      <c r="A299" s="6">
        <v>209</v>
      </c>
      <c r="B299" s="6">
        <v>51</v>
      </c>
      <c r="C299" s="6">
        <v>208</v>
      </c>
      <c r="D299" s="2" t="s">
        <v>889</v>
      </c>
      <c r="E299" s="2" t="s">
        <v>187</v>
      </c>
      <c r="F299" t="str">
        <f t="array" ref="F299">IF(OR(EXACT(A299,VALUE('ESO Dungeon constants'!$H$3:$H$1000))),"X","")</f>
        <v/>
      </c>
      <c r="G299" t="str">
        <f t="shared" si="15"/>
        <v/>
      </c>
      <c r="H299" t="str">
        <f>IF(A299&lt;&gt;C299,VLOOKUP(C299,$A$3:$E$903,4,FALSE),"")</f>
        <v>Die Erdschmiede</v>
      </c>
      <c r="I299" t="str">
        <f>IF(A299&lt;&gt;C299,VLOOKUP(C299,$A$3:$E$903,5,FALSE),"")</f>
        <v>The Earth Forge</v>
      </c>
      <c r="J299" s="4">
        <f t="shared" si="13"/>
        <v>209</v>
      </c>
      <c r="K299" s="4">
        <f t="shared" si="14"/>
        <v>208</v>
      </c>
    </row>
    <row r="300" spans="1:11" x14ac:dyDescent="0.25">
      <c r="A300" s="6">
        <v>855</v>
      </c>
      <c r="B300" s="6">
        <v>500</v>
      </c>
      <c r="C300" s="6">
        <v>19</v>
      </c>
      <c r="D300" s="2" t="s">
        <v>1250</v>
      </c>
      <c r="E300" s="2" t="s">
        <v>618</v>
      </c>
      <c r="F300" t="str">
        <f t="array" ref="F300">IF(OR(EXACT(A300,VALUE('ESO Dungeon constants'!$H$3:$H$1000))),"X","")</f>
        <v/>
      </c>
      <c r="G300" t="str">
        <f t="shared" si="15"/>
        <v/>
      </c>
      <c r="H300" t="str">
        <f>IF(A300&lt;&gt;C300,VLOOKUP(C300,$A$3:$E$903,4,FALSE),"")</f>
        <v>Sturmhafen</v>
      </c>
      <c r="I300" t="str">
        <f>IF(A300&lt;&gt;C300,VLOOKUP(C300,$A$3:$E$903,5,FALSE),"")</f>
        <v>Stormhaven</v>
      </c>
      <c r="J300" s="4">
        <f t="shared" si="13"/>
        <v>855</v>
      </c>
      <c r="K300" s="4">
        <f t="shared" si="14"/>
        <v>19</v>
      </c>
    </row>
    <row r="301" spans="1:11" x14ac:dyDescent="0.25">
      <c r="A301" s="6">
        <v>579</v>
      </c>
      <c r="B301" s="6">
        <v>340</v>
      </c>
      <c r="C301" s="6">
        <v>108</v>
      </c>
      <c r="D301" s="2" t="s">
        <v>1135</v>
      </c>
      <c r="E301" s="2" t="s">
        <v>470</v>
      </c>
      <c r="F301" t="str">
        <f t="array" ref="F301">IF(OR(EXACT(A301,VALUE('ESO Dungeon constants'!$H$3:$H$1000))),"X","")</f>
        <v/>
      </c>
      <c r="G301" t="str">
        <f t="shared" si="15"/>
        <v/>
      </c>
      <c r="H301" t="str">
        <f>IF(A301&lt;&gt;C301,VLOOKUP(C301,$A$3:$E$903,4,FALSE),"")</f>
        <v>Grünschatten</v>
      </c>
      <c r="I301" t="str">
        <f>IF(A301&lt;&gt;C301,VLOOKUP(C301,$A$3:$E$903,5,FALSE),"")</f>
        <v>Greenshade</v>
      </c>
      <c r="J301" s="4">
        <f t="shared" si="13"/>
        <v>579</v>
      </c>
      <c r="K301" s="4">
        <f t="shared" si="14"/>
        <v>108</v>
      </c>
    </row>
    <row r="302" spans="1:11" x14ac:dyDescent="0.25">
      <c r="A302" s="6">
        <v>497</v>
      </c>
      <c r="B302" s="6">
        <v>274</v>
      </c>
      <c r="C302" s="6">
        <v>181</v>
      </c>
      <c r="D302" s="2" t="s">
        <v>1088</v>
      </c>
      <c r="E302" s="2" t="s">
        <v>407</v>
      </c>
      <c r="F302" t="str">
        <f t="array" ref="F302">IF(OR(EXACT(A302,VALUE('ESO Dungeon constants'!$H$3:$H$1000))),"X","")</f>
        <v/>
      </c>
      <c r="G302" t="str">
        <f t="shared" si="15"/>
        <v/>
      </c>
      <c r="H302" t="str">
        <f>IF(A302&lt;&gt;C302,VLOOKUP(C302,$A$3:$E$903,4,FALSE),"")</f>
        <v>Cyrodiil</v>
      </c>
      <c r="I302" t="str">
        <f>IF(A302&lt;&gt;C302,VLOOKUP(C302,$A$3:$E$903,5,FALSE),"")</f>
        <v>Cyrodiil</v>
      </c>
      <c r="J302" s="4">
        <f t="shared" si="13"/>
        <v>497</v>
      </c>
      <c r="K302" s="4">
        <f t="shared" si="14"/>
        <v>181</v>
      </c>
    </row>
    <row r="303" spans="1:11" x14ac:dyDescent="0.25">
      <c r="A303" s="6">
        <v>566</v>
      </c>
      <c r="B303" s="6">
        <v>328</v>
      </c>
      <c r="C303" s="6">
        <v>3</v>
      </c>
      <c r="D303" s="2" t="s">
        <v>1127</v>
      </c>
      <c r="E303" s="2" t="s">
        <v>459</v>
      </c>
      <c r="F303" t="str">
        <f t="array" ref="F303">IF(OR(EXACT(A303,VALUE('ESO Dungeon constants'!$H$3:$H$1000))),"X","")</f>
        <v/>
      </c>
      <c r="G303" t="str">
        <f t="shared" si="15"/>
        <v/>
      </c>
      <c r="H303" t="str">
        <f>IF(A303&lt;&gt;C303,VLOOKUP(C303,$A$3:$E$903,4,FALSE),"")</f>
        <v>Glenumbra</v>
      </c>
      <c r="I303" t="str">
        <f>IF(A303&lt;&gt;C303,VLOOKUP(C303,$A$3:$E$903,5,FALSE),"")</f>
        <v>Glenumbra</v>
      </c>
      <c r="J303" s="4">
        <f t="shared" si="13"/>
        <v>566</v>
      </c>
      <c r="K303" s="4">
        <f t="shared" si="14"/>
        <v>3</v>
      </c>
    </row>
    <row r="304" spans="1:11" x14ac:dyDescent="0.25">
      <c r="A304" s="6">
        <v>581</v>
      </c>
      <c r="B304" s="6">
        <v>342</v>
      </c>
      <c r="C304" s="6">
        <v>199</v>
      </c>
      <c r="D304" s="2" t="s">
        <v>1137</v>
      </c>
      <c r="E304" s="2" t="s">
        <v>472</v>
      </c>
      <c r="F304" t="str">
        <f t="array" ref="F304">IF(OR(EXACT(A304,VALUE('ESO Dungeon constants'!$H$3:$H$1000))),"X","")</f>
        <v/>
      </c>
      <c r="G304" t="str">
        <f t="shared" si="15"/>
        <v/>
      </c>
      <c r="H304" t="str">
        <f>IF(A304&lt;&gt;C304,VLOOKUP(C304,$A$3:$E$903,4,FALSE),"")</f>
        <v>Die Zuflucht</v>
      </c>
      <c r="I304" t="str">
        <f>IF(A304&lt;&gt;C304,VLOOKUP(C304,$A$3:$E$903,5,FALSE),"")</f>
        <v>The Harborage</v>
      </c>
      <c r="J304" s="4">
        <f t="shared" si="13"/>
        <v>581</v>
      </c>
      <c r="K304" s="4">
        <f t="shared" si="14"/>
        <v>199</v>
      </c>
    </row>
    <row r="305" spans="1:11" x14ac:dyDescent="0.25">
      <c r="A305" s="6">
        <v>723</v>
      </c>
      <c r="B305" s="6">
        <v>402</v>
      </c>
      <c r="C305" s="6">
        <v>199</v>
      </c>
      <c r="D305" s="2" t="s">
        <v>1137</v>
      </c>
      <c r="E305" s="2" t="s">
        <v>472</v>
      </c>
      <c r="F305" t="str">
        <f t="array" ref="F305">IF(OR(EXACT(A305,VALUE('ESO Dungeon constants'!$H$3:$H$1000))),"X","")</f>
        <v/>
      </c>
      <c r="G305" t="str">
        <f t="shared" si="15"/>
        <v/>
      </c>
      <c r="H305" t="str">
        <f>IF(A305&lt;&gt;C305,VLOOKUP(C305,$A$3:$E$903,4,FALSE),"")</f>
        <v>Die Zuflucht</v>
      </c>
      <c r="I305" t="str">
        <f>IF(A305&lt;&gt;C305,VLOOKUP(C305,$A$3:$E$903,5,FALSE),"")</f>
        <v>The Harborage</v>
      </c>
      <c r="J305" s="4">
        <f t="shared" si="13"/>
        <v>723</v>
      </c>
      <c r="K305" s="4">
        <f t="shared" si="14"/>
        <v>199</v>
      </c>
    </row>
    <row r="306" spans="1:11" x14ac:dyDescent="0.25">
      <c r="A306" s="6">
        <v>558</v>
      </c>
      <c r="B306" s="6">
        <v>322</v>
      </c>
      <c r="C306" s="6">
        <v>108</v>
      </c>
      <c r="D306" s="2" t="s">
        <v>1122</v>
      </c>
      <c r="E306" s="2" t="s">
        <v>454</v>
      </c>
      <c r="F306" t="str">
        <f t="array" ref="F306">IF(OR(EXACT(A306,VALUE('ESO Dungeon constants'!$H$3:$H$1000))),"X","")</f>
        <v/>
      </c>
      <c r="G306" t="str">
        <f t="shared" si="15"/>
        <v/>
      </c>
      <c r="H306" t="str">
        <f>IF(A306&lt;&gt;C306,VLOOKUP(C306,$A$3:$E$903,4,FALSE),"")</f>
        <v>Grünschatten</v>
      </c>
      <c r="I306" t="str">
        <f>IF(A306&lt;&gt;C306,VLOOKUP(C306,$A$3:$E$903,5,FALSE),"")</f>
        <v>Greenshade</v>
      </c>
      <c r="J306" s="4">
        <f t="shared" si="13"/>
        <v>558</v>
      </c>
      <c r="K306" s="4">
        <f t="shared" si="14"/>
        <v>108</v>
      </c>
    </row>
    <row r="307" spans="1:11" x14ac:dyDescent="0.25">
      <c r="A307" s="6">
        <v>245</v>
      </c>
      <c r="B307" s="6">
        <v>78</v>
      </c>
      <c r="C307" s="6">
        <v>41</v>
      </c>
      <c r="D307" s="2" t="s">
        <v>914</v>
      </c>
      <c r="E307" s="2" t="s">
        <v>214</v>
      </c>
      <c r="F307" t="str">
        <f t="array" ref="F307">IF(OR(EXACT(A307,VALUE('ESO Dungeon constants'!$H$3:$H$1000))),"X","")</f>
        <v/>
      </c>
      <c r="G307" t="str">
        <f t="shared" si="15"/>
        <v/>
      </c>
      <c r="H307" t="str">
        <f>IF(A307&lt;&gt;C307,VLOOKUP(C307,$A$3:$E$903,4,FALSE),"")</f>
        <v>Steinfälle</v>
      </c>
      <c r="I307" t="str">
        <f>IF(A307&lt;&gt;C307,VLOOKUP(C307,$A$3:$E$903,5,FALSE),"")</f>
        <v>Stonefalls</v>
      </c>
      <c r="J307" s="4">
        <f t="shared" si="13"/>
        <v>245</v>
      </c>
      <c r="K307" s="4">
        <f t="shared" si="14"/>
        <v>41</v>
      </c>
    </row>
    <row r="308" spans="1:11" x14ac:dyDescent="0.25">
      <c r="A308" s="6">
        <v>636</v>
      </c>
      <c r="B308" s="6">
        <v>364</v>
      </c>
      <c r="C308" s="6">
        <v>888</v>
      </c>
      <c r="D308" s="2" t="s">
        <v>1156</v>
      </c>
      <c r="E308" s="2" t="s">
        <v>491</v>
      </c>
      <c r="F308" t="str">
        <f t="array" ref="F308">IF(OR(EXACT(A308,VALUE('ESO Dungeon constants'!$H$3:$H$1000))),"X","")</f>
        <v>X</v>
      </c>
      <c r="G308" t="str">
        <f t="shared" si="15"/>
        <v/>
      </c>
      <c r="H308" t="str">
        <f>IF(A308&lt;&gt;C308,VLOOKUP(C308,$A$3:$E$903,4,FALSE),"")</f>
        <v>Kargstein</v>
      </c>
      <c r="I308" t="str">
        <f>IF(A308&lt;&gt;C308,VLOOKUP(C308,$A$3:$E$903,5,FALSE),"")</f>
        <v>Craglorn</v>
      </c>
      <c r="J308" s="4">
        <f t="shared" si="13"/>
        <v>636</v>
      </c>
      <c r="K308" s="4">
        <f t="shared" si="14"/>
        <v>888</v>
      </c>
    </row>
    <row r="309" spans="1:11" x14ac:dyDescent="0.25">
      <c r="A309" s="6">
        <v>816</v>
      </c>
      <c r="B309" s="6">
        <v>471</v>
      </c>
      <c r="C309" s="6">
        <v>816</v>
      </c>
      <c r="D309" s="2" t="s">
        <v>1223</v>
      </c>
      <c r="E309" s="2" t="s">
        <v>591</v>
      </c>
      <c r="F309" t="str">
        <f t="array" ref="F309">IF(OR(EXACT(A309,VALUE('ESO Dungeon constants'!$H$3:$H$1000))),"X","")</f>
        <v/>
      </c>
      <c r="G309" t="str">
        <f t="shared" si="15"/>
        <v>X</v>
      </c>
      <c r="H309" t="str">
        <f>IF(A309&lt;&gt;C309,VLOOKUP(C309,$A$3:$E$903,4,FALSE),"")</f>
        <v/>
      </c>
      <c r="I309" t="str">
        <f>IF(A309&lt;&gt;C309,VLOOKUP(C309,$A$3:$E$903,5,FALSE),"")</f>
        <v/>
      </c>
      <c r="J309" s="4">
        <f t="shared" si="13"/>
        <v>816</v>
      </c>
      <c r="K309" s="4">
        <f t="shared" si="14"/>
        <v>816</v>
      </c>
    </row>
    <row r="310" spans="1:11" x14ac:dyDescent="0.25">
      <c r="A310" s="6">
        <v>290</v>
      </c>
      <c r="B310" s="6">
        <v>116</v>
      </c>
      <c r="C310" s="6">
        <v>41</v>
      </c>
      <c r="D310" s="2" t="s">
        <v>946</v>
      </c>
      <c r="E310" s="2" t="s">
        <v>251</v>
      </c>
      <c r="F310" t="str">
        <f t="array" ref="F310">IF(OR(EXACT(A310,VALUE('ESO Dungeon constants'!$H$3:$H$1000))),"X","")</f>
        <v/>
      </c>
      <c r="G310" t="str">
        <f t="shared" si="15"/>
        <v/>
      </c>
      <c r="H310" t="str">
        <f>IF(A310&lt;&gt;C310,VLOOKUP(C310,$A$3:$E$903,4,FALSE),"")</f>
        <v>Steinfälle</v>
      </c>
      <c r="I310" t="str">
        <f>IF(A310&lt;&gt;C310,VLOOKUP(C310,$A$3:$E$903,5,FALSE),"")</f>
        <v>Stonefalls</v>
      </c>
      <c r="J310" s="4">
        <f t="shared" si="13"/>
        <v>290</v>
      </c>
      <c r="K310" s="4">
        <f t="shared" si="14"/>
        <v>41</v>
      </c>
    </row>
    <row r="311" spans="1:11" x14ac:dyDescent="0.25">
      <c r="A311" s="6">
        <v>326</v>
      </c>
      <c r="B311" s="6">
        <v>138</v>
      </c>
      <c r="C311" s="6">
        <v>20</v>
      </c>
      <c r="D311" s="2" t="s">
        <v>966</v>
      </c>
      <c r="E311" s="2" t="s">
        <v>273</v>
      </c>
      <c r="F311" t="str">
        <f t="array" ref="F311">IF(OR(EXACT(A311,VALUE('ESO Dungeon constants'!$H$3:$H$1000))),"X","")</f>
        <v/>
      </c>
      <c r="G311" t="str">
        <f t="shared" si="15"/>
        <v/>
      </c>
      <c r="H311" t="str">
        <f>IF(A311&lt;&gt;C311,VLOOKUP(C311,$A$3:$E$903,4,FALSE),"")</f>
        <v>Kluftspitze</v>
      </c>
      <c r="I311" t="str">
        <f>IF(A311&lt;&gt;C311,VLOOKUP(C311,$A$3:$E$903,5,FALSE),"")</f>
        <v>Rivenspire</v>
      </c>
      <c r="J311" s="4">
        <f t="shared" si="13"/>
        <v>326</v>
      </c>
      <c r="K311" s="4">
        <f t="shared" si="14"/>
        <v>20</v>
      </c>
    </row>
    <row r="312" spans="1:11" x14ac:dyDescent="0.25">
      <c r="A312" s="6">
        <v>906</v>
      </c>
      <c r="B312" s="6">
        <v>547</v>
      </c>
      <c r="C312" s="6">
        <v>888</v>
      </c>
      <c r="D312" s="2" t="s">
        <v>1295</v>
      </c>
      <c r="E312" s="2" t="s">
        <v>665</v>
      </c>
      <c r="F312" t="str">
        <f t="array" ref="F312">IF(OR(EXACT(A312,VALUE('ESO Dungeon constants'!$H$3:$H$1000))),"X","")</f>
        <v/>
      </c>
      <c r="G312" t="str">
        <f t="shared" si="15"/>
        <v/>
      </c>
      <c r="H312" t="str">
        <f>IF(A312&lt;&gt;C312,VLOOKUP(C312,$A$3:$E$903,4,FALSE),"")</f>
        <v>Kargstein</v>
      </c>
      <c r="I312" t="str">
        <f>IF(A312&lt;&gt;C312,VLOOKUP(C312,$A$3:$E$903,5,FALSE),"")</f>
        <v>Craglorn</v>
      </c>
      <c r="J312" s="4">
        <f t="shared" si="13"/>
        <v>906</v>
      </c>
      <c r="K312" s="4">
        <f t="shared" si="14"/>
        <v>888</v>
      </c>
    </row>
    <row r="313" spans="1:11" x14ac:dyDescent="0.25">
      <c r="A313" s="6">
        <v>960</v>
      </c>
      <c r="B313" s="6">
        <v>600</v>
      </c>
      <c r="C313" s="6">
        <v>849</v>
      </c>
      <c r="D313" s="2" t="s">
        <v>1336</v>
      </c>
      <c r="E313" s="2" t="s">
        <v>711</v>
      </c>
      <c r="F313" t="str">
        <f t="array" ref="F313">IF(OR(EXACT(A313,VALUE('ESO Dungeon constants'!$H$3:$H$1000))),"X","")</f>
        <v/>
      </c>
      <c r="G313" t="str">
        <f t="shared" si="15"/>
        <v/>
      </c>
      <c r="H313" t="str">
        <f>IF(A313&lt;&gt;C313,VLOOKUP(C313,$A$3:$E$903,4,FALSE),"")</f>
        <v>Vvardenfell</v>
      </c>
      <c r="I313" t="str">
        <f>IF(A313&lt;&gt;C313,VLOOKUP(C313,$A$3:$E$903,5,FALSE),"")</f>
        <v>Vvardenfell</v>
      </c>
      <c r="J313" s="4">
        <f t="shared" si="13"/>
        <v>960</v>
      </c>
      <c r="K313" s="4">
        <f t="shared" si="14"/>
        <v>849</v>
      </c>
    </row>
    <row r="314" spans="1:11" x14ac:dyDescent="0.25">
      <c r="A314" s="6">
        <v>470</v>
      </c>
      <c r="B314" s="6">
        <v>255</v>
      </c>
      <c r="C314" s="6">
        <v>58</v>
      </c>
      <c r="D314" s="2" t="s">
        <v>1069</v>
      </c>
      <c r="E314" s="2" t="s">
        <v>388</v>
      </c>
      <c r="F314" t="str">
        <f t="array" ref="F314">IF(OR(EXACT(A314,VALUE('ESO Dungeon constants'!$H$3:$H$1000))),"X","")</f>
        <v/>
      </c>
      <c r="G314" t="str">
        <f t="shared" si="15"/>
        <v/>
      </c>
      <c r="H314" t="str">
        <f>IF(A314&lt;&gt;C314,VLOOKUP(C314,$A$3:$E$903,4,FALSE),"")</f>
        <v>Malabal Tor</v>
      </c>
      <c r="I314" t="str">
        <f>IF(A314&lt;&gt;C314,VLOOKUP(C314,$A$3:$E$903,5,FALSE),"")</f>
        <v>Malabal Tor</v>
      </c>
      <c r="J314" s="4">
        <f t="shared" si="13"/>
        <v>470</v>
      </c>
      <c r="K314" s="4">
        <f t="shared" si="14"/>
        <v>58</v>
      </c>
    </row>
    <row r="315" spans="1:11" x14ac:dyDescent="0.25">
      <c r="A315" s="6">
        <v>699</v>
      </c>
      <c r="B315" s="6">
        <v>387</v>
      </c>
      <c r="C315" s="6">
        <v>684</v>
      </c>
      <c r="D315" s="2" t="s">
        <v>1176</v>
      </c>
      <c r="E315" s="2" t="s">
        <v>510</v>
      </c>
      <c r="F315" t="str">
        <f t="array" ref="F315">IF(OR(EXACT(A315,VALUE('ESO Dungeon constants'!$H$3:$H$1000))),"X","")</f>
        <v/>
      </c>
      <c r="G315" t="str">
        <f t="shared" si="15"/>
        <v/>
      </c>
      <c r="H315" t="str">
        <f>IF(A315&lt;&gt;C315,VLOOKUP(C315,$A$3:$E$903,4,FALSE),"")</f>
        <v>Wrothgar</v>
      </c>
      <c r="I315" t="str">
        <f>IF(A315&lt;&gt;C315,VLOOKUP(C315,$A$3:$E$903,5,FALSE),"")</f>
        <v>Wrothgar</v>
      </c>
      <c r="J315" s="4">
        <f t="shared" si="13"/>
        <v>699</v>
      </c>
      <c r="K315" s="4">
        <f t="shared" si="14"/>
        <v>684</v>
      </c>
    </row>
    <row r="316" spans="1:11" x14ac:dyDescent="0.25">
      <c r="A316" s="6">
        <v>247</v>
      </c>
      <c r="B316" s="6">
        <v>80</v>
      </c>
      <c r="C316" s="6">
        <v>41</v>
      </c>
      <c r="D316" s="2" t="s">
        <v>916</v>
      </c>
      <c r="E316" s="2" t="s">
        <v>216</v>
      </c>
      <c r="F316" t="str">
        <f t="array" ref="F316">IF(OR(EXACT(A316,VALUE('ESO Dungeon constants'!$H$3:$H$1000))),"X","")</f>
        <v/>
      </c>
      <c r="G316" t="str">
        <f t="shared" si="15"/>
        <v/>
      </c>
      <c r="H316" t="str">
        <f>IF(A316&lt;&gt;C316,VLOOKUP(C316,$A$3:$E$903,4,FALSE),"")</f>
        <v>Steinfälle</v>
      </c>
      <c r="I316" t="str">
        <f>IF(A316&lt;&gt;C316,VLOOKUP(C316,$A$3:$E$903,5,FALSE),"")</f>
        <v>Stonefalls</v>
      </c>
      <c r="J316" s="4">
        <f t="shared" si="13"/>
        <v>247</v>
      </c>
      <c r="K316" s="4">
        <f t="shared" si="14"/>
        <v>41</v>
      </c>
    </row>
    <row r="317" spans="1:11" x14ac:dyDescent="0.25">
      <c r="A317" s="6">
        <v>241</v>
      </c>
      <c r="B317" s="6">
        <v>75</v>
      </c>
      <c r="C317" s="6">
        <v>41</v>
      </c>
      <c r="D317" s="2" t="s">
        <v>911</v>
      </c>
      <c r="E317" s="2" t="s">
        <v>211</v>
      </c>
      <c r="F317" t="str">
        <f t="array" ref="F317">IF(OR(EXACT(A317,VALUE('ESO Dungeon constants'!$H$3:$H$1000))),"X","")</f>
        <v/>
      </c>
      <c r="G317" t="str">
        <f t="shared" si="15"/>
        <v/>
      </c>
      <c r="H317" t="str">
        <f>IF(A317&lt;&gt;C317,VLOOKUP(C317,$A$3:$E$903,4,FALSE),"")</f>
        <v>Steinfälle</v>
      </c>
      <c r="I317" t="str">
        <f>IF(A317&lt;&gt;C317,VLOOKUP(C317,$A$3:$E$903,5,FALSE),"")</f>
        <v>Stonefalls</v>
      </c>
      <c r="J317" s="4">
        <f t="shared" si="13"/>
        <v>241</v>
      </c>
      <c r="K317" s="4">
        <f t="shared" si="14"/>
        <v>41</v>
      </c>
    </row>
    <row r="318" spans="1:11" x14ac:dyDescent="0.25">
      <c r="A318" s="6">
        <v>857</v>
      </c>
      <c r="B318" s="6">
        <v>502</v>
      </c>
      <c r="C318" s="6">
        <v>104</v>
      </c>
      <c r="D318" s="2" t="s">
        <v>1252</v>
      </c>
      <c r="E318" s="2" t="s">
        <v>620</v>
      </c>
      <c r="F318" t="str">
        <f t="array" ref="F318">IF(OR(EXACT(A318,VALUE('ESO Dungeon constants'!$H$3:$H$1000))),"X","")</f>
        <v/>
      </c>
      <c r="G318" t="str">
        <f t="shared" si="15"/>
        <v/>
      </c>
      <c r="H318" t="str">
        <f>IF(A318&lt;&gt;C318,VLOOKUP(C318,$A$3:$E$903,4,FALSE),"")</f>
        <v>Die Alik'r-Wüste</v>
      </c>
      <c r="I318" t="str">
        <f>IF(A318&lt;&gt;C318,VLOOKUP(C318,$A$3:$E$903,5,FALSE),"")</f>
        <v>Alik'r Desert</v>
      </c>
      <c r="J318" s="4">
        <f t="shared" si="13"/>
        <v>857</v>
      </c>
      <c r="K318" s="4">
        <f t="shared" si="14"/>
        <v>104</v>
      </c>
    </row>
    <row r="319" spans="1:11" x14ac:dyDescent="0.25">
      <c r="A319" s="6">
        <v>824</v>
      </c>
      <c r="B319" s="6">
        <v>478</v>
      </c>
      <c r="C319" s="6">
        <v>823</v>
      </c>
      <c r="D319" s="2" t="s">
        <v>1230</v>
      </c>
      <c r="E319" s="2" t="s">
        <v>598</v>
      </c>
      <c r="F319" t="str">
        <f t="array" ref="F319">IF(OR(EXACT(A319,VALUE('ESO Dungeon constants'!$H$3:$H$1000))),"X","")</f>
        <v/>
      </c>
      <c r="G319" t="str">
        <f t="shared" si="15"/>
        <v/>
      </c>
      <c r="H319" t="str">
        <f>IF(A319&lt;&gt;C319,VLOOKUP(C319,$A$3:$E$903,4,FALSE),"")</f>
        <v>Die Goldküste</v>
      </c>
      <c r="I319" t="str">
        <f>IF(A319&lt;&gt;C319,VLOOKUP(C319,$A$3:$E$903,5,FALSE),"")</f>
        <v>Gold Coast</v>
      </c>
      <c r="J319" s="4">
        <f t="shared" si="13"/>
        <v>824</v>
      </c>
      <c r="K319" s="4">
        <f t="shared" si="14"/>
        <v>823</v>
      </c>
    </row>
    <row r="320" spans="1:11" x14ac:dyDescent="0.25">
      <c r="A320" s="6">
        <v>820</v>
      </c>
      <c r="B320" s="6">
        <v>475</v>
      </c>
      <c r="C320" s="6">
        <v>816</v>
      </c>
      <c r="D320" s="2" t="s">
        <v>1227</v>
      </c>
      <c r="E320" s="2" t="s">
        <v>595</v>
      </c>
      <c r="F320" t="str">
        <f t="array" ref="F320">IF(OR(EXACT(A320,VALUE('ESO Dungeon constants'!$H$3:$H$1000))),"X","")</f>
        <v/>
      </c>
      <c r="G320" t="str">
        <f t="shared" si="15"/>
        <v/>
      </c>
      <c r="H320" t="str">
        <f>IF(A320&lt;&gt;C320,VLOOKUP(C320,$A$3:$E$903,4,FALSE),"")</f>
        <v>Hews Fluch</v>
      </c>
      <c r="I320" t="str">
        <f>IF(A320&lt;&gt;C320,VLOOKUP(C320,$A$3:$E$903,5,FALSE),"")</f>
        <v>Hew's Bane</v>
      </c>
      <c r="J320" s="4">
        <f t="shared" si="13"/>
        <v>820</v>
      </c>
      <c r="K320" s="4">
        <f t="shared" si="14"/>
        <v>816</v>
      </c>
    </row>
    <row r="321" spans="1:11" x14ac:dyDescent="0.25">
      <c r="A321" s="6">
        <v>868</v>
      </c>
      <c r="B321" s="6">
        <v>513</v>
      </c>
      <c r="C321" s="6">
        <v>281</v>
      </c>
      <c r="D321" s="2" t="s">
        <v>1263</v>
      </c>
      <c r="E321" s="2" t="s">
        <v>631</v>
      </c>
      <c r="F321" t="str">
        <f t="array" ref="F321">IF(OR(EXACT(A321,VALUE('ESO Dungeon constants'!$H$3:$H$1000))),"X","")</f>
        <v/>
      </c>
      <c r="G321" t="str">
        <f t="shared" si="15"/>
        <v/>
      </c>
      <c r="H321" t="str">
        <f>IF(A321&lt;&gt;C321,VLOOKUP(C321,$A$3:$E$903,4,FALSE),"")</f>
        <v>Bal Foyen</v>
      </c>
      <c r="I321" t="str">
        <f>IF(A321&lt;&gt;C321,VLOOKUP(C321,$A$3:$E$903,5,FALSE),"")</f>
        <v>Bal Foyen</v>
      </c>
      <c r="J321" s="4">
        <f t="shared" si="13"/>
        <v>868</v>
      </c>
      <c r="K321" s="4">
        <f t="shared" si="14"/>
        <v>281</v>
      </c>
    </row>
    <row r="322" spans="1:11" x14ac:dyDescent="0.25">
      <c r="A322" s="6">
        <v>879</v>
      </c>
      <c r="B322" s="6">
        <v>524</v>
      </c>
      <c r="C322" s="6">
        <v>534</v>
      </c>
      <c r="D322" s="2" t="s">
        <v>1272</v>
      </c>
      <c r="E322" s="2" t="s">
        <v>642</v>
      </c>
      <c r="F322" t="str">
        <f t="array" ref="F322">IF(OR(EXACT(A322,VALUE('ESO Dungeon constants'!$H$3:$H$1000))),"X","")</f>
        <v/>
      </c>
      <c r="G322" t="str">
        <f t="shared" si="15"/>
        <v/>
      </c>
      <c r="H322" t="str">
        <f>IF(A322&lt;&gt;C322,VLOOKUP(C322,$A$3:$E$903,4,FALSE),"")</f>
        <v>Stros M'Kai</v>
      </c>
      <c r="I322" t="str">
        <f>IF(A322&lt;&gt;C322,VLOOKUP(C322,$A$3:$E$903,5,FALSE),"")</f>
        <v>Stros M'Kai</v>
      </c>
      <c r="J322" s="4">
        <f t="shared" si="13"/>
        <v>879</v>
      </c>
      <c r="K322" s="4">
        <f t="shared" si="14"/>
        <v>534</v>
      </c>
    </row>
    <row r="323" spans="1:11" x14ac:dyDescent="0.25">
      <c r="A323" s="6">
        <v>1064</v>
      </c>
      <c r="B323" s="6">
        <v>689</v>
      </c>
      <c r="C323" s="6">
        <v>103</v>
      </c>
      <c r="D323" s="2" t="s">
        <v>839</v>
      </c>
      <c r="E323" s="2" t="s">
        <v>791</v>
      </c>
      <c r="F323" t="str">
        <f t="array" ref="F323">IF(OR(EXACT(A323,VALUE('ESO Dungeon constants'!$H$3:$H$1000))),"X","")</f>
        <v/>
      </c>
      <c r="G323" t="str">
        <f t="shared" si="15"/>
        <v/>
      </c>
      <c r="H323" t="str">
        <f>IF(A323&lt;&gt;C323,VLOOKUP(C323,$A$3:$E$903,4,FALSE),"")</f>
        <v>Rift</v>
      </c>
      <c r="I323" t="str">
        <f>IF(A323&lt;&gt;C323,VLOOKUP(C323,$A$3:$E$903,5,FALSE),"")</f>
        <v>The Rift</v>
      </c>
      <c r="J323" s="4">
        <f t="shared" si="13"/>
        <v>1064</v>
      </c>
      <c r="K323" s="4">
        <f t="shared" si="14"/>
        <v>103</v>
      </c>
    </row>
    <row r="324" spans="1:11" x14ac:dyDescent="0.25">
      <c r="A324" s="6">
        <v>360</v>
      </c>
      <c r="B324" s="6">
        <v>158</v>
      </c>
      <c r="C324" s="6">
        <v>101</v>
      </c>
      <c r="D324" s="2" t="s">
        <v>981</v>
      </c>
      <c r="E324" s="2" t="s">
        <v>293</v>
      </c>
      <c r="F324" t="str">
        <f t="array" ref="F324">IF(OR(EXACT(A324,VALUE('ESO Dungeon constants'!$H$3:$H$1000))),"X","")</f>
        <v/>
      </c>
      <c r="G324" t="str">
        <f t="shared" si="15"/>
        <v/>
      </c>
      <c r="H324" t="str">
        <f>IF(A324&lt;&gt;C324,VLOOKUP(C324,$A$3:$E$903,4,FALSE),"")</f>
        <v>Ostmarsch</v>
      </c>
      <c r="I324" t="str">
        <f>IF(A324&lt;&gt;C324,VLOOKUP(C324,$A$3:$E$903,5,FALSE),"")</f>
        <v>Eastmarch</v>
      </c>
      <c r="J324" s="4">
        <f t="shared" si="13"/>
        <v>360</v>
      </c>
      <c r="K324" s="4">
        <f t="shared" si="14"/>
        <v>101</v>
      </c>
    </row>
    <row r="325" spans="1:11" x14ac:dyDescent="0.25">
      <c r="A325" s="6">
        <v>707</v>
      </c>
      <c r="B325" s="6">
        <v>395</v>
      </c>
      <c r="C325" s="6">
        <v>684</v>
      </c>
      <c r="D325" s="2" t="s">
        <v>1183</v>
      </c>
      <c r="E325" s="2" t="s">
        <v>518</v>
      </c>
      <c r="F325" t="str">
        <f t="array" ref="F325">IF(OR(EXACT(A325,VALUE('ESO Dungeon constants'!$H$3:$H$1000))),"X","")</f>
        <v/>
      </c>
      <c r="G325" t="str">
        <f t="shared" si="15"/>
        <v/>
      </c>
      <c r="H325" t="str">
        <f>IF(A325&lt;&gt;C325,VLOOKUP(C325,$A$3:$E$903,4,FALSE),"")</f>
        <v>Wrothgar</v>
      </c>
      <c r="I325" t="str">
        <f>IF(A325&lt;&gt;C325,VLOOKUP(C325,$A$3:$E$903,5,FALSE),"")</f>
        <v>Wrothgar</v>
      </c>
      <c r="J325" s="4">
        <f t="shared" ref="J325:J388" si="16">A325</f>
        <v>707</v>
      </c>
      <c r="K325" s="4">
        <f t="shared" ref="K325:K388" si="17">C325</f>
        <v>684</v>
      </c>
    </row>
    <row r="326" spans="1:11" x14ac:dyDescent="0.25">
      <c r="A326" s="6">
        <v>309</v>
      </c>
      <c r="B326" s="6">
        <v>121</v>
      </c>
      <c r="C326" s="6">
        <v>3</v>
      </c>
      <c r="D326" s="2" t="s">
        <v>951</v>
      </c>
      <c r="E326" s="2" t="s">
        <v>256</v>
      </c>
      <c r="F326" t="str">
        <f t="array" ref="F326">IF(OR(EXACT(A326,VALUE('ESO Dungeon constants'!$H$3:$H$1000))),"X","")</f>
        <v/>
      </c>
      <c r="G326" t="str">
        <f t="shared" si="15"/>
        <v/>
      </c>
      <c r="H326" t="str">
        <f>IF(A326&lt;&gt;C326,VLOOKUP(C326,$A$3:$E$903,4,FALSE),"")</f>
        <v>Glenumbra</v>
      </c>
      <c r="I326" t="str">
        <f>IF(A326&lt;&gt;C326,VLOOKUP(C326,$A$3:$E$903,5,FALSE),"")</f>
        <v>Glenumbra</v>
      </c>
      <c r="J326" s="4">
        <f t="shared" si="16"/>
        <v>309</v>
      </c>
      <c r="K326" s="4">
        <f t="shared" si="17"/>
        <v>3</v>
      </c>
    </row>
    <row r="327" spans="1:11" x14ac:dyDescent="0.25">
      <c r="A327" s="6">
        <v>246</v>
      </c>
      <c r="B327" s="6">
        <v>79</v>
      </c>
      <c r="C327" s="6">
        <v>41</v>
      </c>
      <c r="D327" s="2" t="s">
        <v>915</v>
      </c>
      <c r="E327" s="2" t="s">
        <v>215</v>
      </c>
      <c r="F327" t="str">
        <f t="array" ref="F327">IF(OR(EXACT(A327,VALUE('ESO Dungeon constants'!$H$3:$H$1000))),"X","")</f>
        <v/>
      </c>
      <c r="G327" t="str">
        <f t="shared" si="15"/>
        <v/>
      </c>
      <c r="H327" t="str">
        <f>IF(A327&lt;&gt;C327,VLOOKUP(C327,$A$3:$E$903,4,FALSE),"")</f>
        <v>Steinfälle</v>
      </c>
      <c r="I327" t="str">
        <f>IF(A327&lt;&gt;C327,VLOOKUP(C327,$A$3:$E$903,5,FALSE),"")</f>
        <v>Stonefalls</v>
      </c>
      <c r="J327" s="4">
        <f t="shared" si="16"/>
        <v>246</v>
      </c>
      <c r="K327" s="4">
        <f t="shared" si="17"/>
        <v>41</v>
      </c>
    </row>
    <row r="328" spans="1:11" x14ac:dyDescent="0.25">
      <c r="A328" s="6">
        <v>1031</v>
      </c>
      <c r="B328" s="6">
        <v>665</v>
      </c>
      <c r="C328" s="6">
        <v>1011</v>
      </c>
      <c r="D328" s="2" t="s">
        <v>816</v>
      </c>
      <c r="E328" s="2" t="s">
        <v>769</v>
      </c>
      <c r="F328" t="str">
        <f t="array" ref="F328">IF(OR(EXACT(A328,VALUE('ESO Dungeon constants'!$H$3:$H$1000))),"X","")</f>
        <v/>
      </c>
      <c r="G328" t="str">
        <f t="shared" si="15"/>
        <v/>
      </c>
      <c r="H328" t="str">
        <f>IF(A328&lt;&gt;C328,VLOOKUP(C328,$A$3:$E$903,4,FALSE),"")</f>
        <v>Sommersend</v>
      </c>
      <c r="I328" t="str">
        <f>IF(A328&lt;&gt;C328,VLOOKUP(C328,$A$3:$E$903,5,FALSE),"")</f>
        <v>Summerset</v>
      </c>
      <c r="J328" s="4">
        <f t="shared" si="16"/>
        <v>1031</v>
      </c>
      <c r="K328" s="4">
        <f t="shared" si="17"/>
        <v>1011</v>
      </c>
    </row>
    <row r="329" spans="1:11" x14ac:dyDescent="0.25">
      <c r="A329" s="6">
        <v>553</v>
      </c>
      <c r="B329" s="6">
        <v>317</v>
      </c>
      <c r="C329" s="6">
        <v>108</v>
      </c>
      <c r="D329" s="2" t="s">
        <v>449</v>
      </c>
      <c r="E329" s="2" t="s">
        <v>449</v>
      </c>
      <c r="F329" t="str">
        <f t="array" ref="F329">IF(OR(EXACT(A329,VALUE('ESO Dungeon constants'!$H$3:$H$1000))),"X","")</f>
        <v/>
      </c>
      <c r="G329" t="str">
        <f t="shared" si="15"/>
        <v/>
      </c>
      <c r="H329" t="str">
        <f>IF(A329&lt;&gt;C329,VLOOKUP(C329,$A$3:$E$903,4,FALSE),"")</f>
        <v>Grünschatten</v>
      </c>
      <c r="I329" t="str">
        <f>IF(A329&lt;&gt;C329,VLOOKUP(C329,$A$3:$E$903,5,FALSE),"")</f>
        <v>Greenshade</v>
      </c>
      <c r="J329" s="4">
        <f t="shared" si="16"/>
        <v>553</v>
      </c>
      <c r="K329" s="4">
        <f t="shared" si="17"/>
        <v>108</v>
      </c>
    </row>
    <row r="330" spans="1:11" x14ac:dyDescent="0.25">
      <c r="A330" s="6">
        <v>892</v>
      </c>
      <c r="B330" s="6">
        <v>533</v>
      </c>
      <c r="C330" s="6">
        <v>888</v>
      </c>
      <c r="D330" s="2" t="s">
        <v>1283</v>
      </c>
      <c r="E330" s="2" t="s">
        <v>651</v>
      </c>
      <c r="F330" t="str">
        <f t="array" ref="F330">IF(OR(EXACT(A330,VALUE('ESO Dungeon constants'!$H$3:$H$1000))),"X","")</f>
        <v/>
      </c>
      <c r="G330" t="str">
        <f t="shared" si="15"/>
        <v/>
      </c>
      <c r="H330" t="str">
        <f>IF(A330&lt;&gt;C330,VLOOKUP(C330,$A$3:$E$903,4,FALSE),"")</f>
        <v>Kargstein</v>
      </c>
      <c r="I330" t="str">
        <f>IF(A330&lt;&gt;C330,VLOOKUP(C330,$A$3:$E$903,5,FALSE),"")</f>
        <v>Craglorn</v>
      </c>
      <c r="J330" s="4">
        <f t="shared" si="16"/>
        <v>892</v>
      </c>
      <c r="K330" s="4">
        <f t="shared" si="17"/>
        <v>888</v>
      </c>
    </row>
    <row r="331" spans="1:11" x14ac:dyDescent="0.25">
      <c r="A331" s="6">
        <v>584</v>
      </c>
      <c r="B331" s="6">
        <v>344</v>
      </c>
      <c r="C331" s="6">
        <v>584</v>
      </c>
      <c r="D331" s="2" t="s">
        <v>1139</v>
      </c>
      <c r="E331" s="2" t="s">
        <v>39</v>
      </c>
      <c r="F331" t="str">
        <f t="array" ref="F331">IF(OR(EXACT(A331,VALUE('ESO Dungeon constants'!$H$3:$H$1000))),"X","")</f>
        <v/>
      </c>
      <c r="G331" t="str">
        <f t="shared" si="15"/>
        <v>X</v>
      </c>
      <c r="H331" t="str">
        <f>IF(A331&lt;&gt;C331,VLOOKUP(C331,$A$3:$E$903,4,FALSE),"")</f>
        <v/>
      </c>
      <c r="I331" t="str">
        <f>IF(A331&lt;&gt;C331,VLOOKUP(C331,$A$3:$E$903,5,FALSE),"")</f>
        <v/>
      </c>
      <c r="J331" s="4">
        <f t="shared" si="16"/>
        <v>584</v>
      </c>
      <c r="K331" s="4">
        <f t="shared" si="17"/>
        <v>584</v>
      </c>
    </row>
    <row r="332" spans="1:11" x14ac:dyDescent="0.25">
      <c r="A332" s="6">
        <v>678</v>
      </c>
      <c r="B332" s="6">
        <v>375</v>
      </c>
      <c r="C332" s="6">
        <v>584</v>
      </c>
      <c r="D332" s="2" t="s">
        <v>1166</v>
      </c>
      <c r="E332" s="2" t="s">
        <v>52</v>
      </c>
      <c r="F332" t="str">
        <f t="array" ref="F332">IF(OR(EXACT(A332,VALUE('ESO Dungeon constants'!$H$3:$H$1000))),"X","")</f>
        <v>X</v>
      </c>
      <c r="G332" t="str">
        <f t="shared" si="15"/>
        <v/>
      </c>
      <c r="H332" t="str">
        <f>IF(A332&lt;&gt;C332,VLOOKUP(C332,$A$3:$E$903,4,FALSE),"")</f>
        <v>Die Kaiserstadt</v>
      </c>
      <c r="I332" t="str">
        <f>IF(A332&lt;&gt;C332,VLOOKUP(C332,$A$3:$E$903,5,FALSE),"")</f>
        <v>Imperial City</v>
      </c>
      <c r="J332" s="4">
        <f t="shared" si="16"/>
        <v>678</v>
      </c>
      <c r="K332" s="4">
        <f t="shared" si="17"/>
        <v>584</v>
      </c>
    </row>
    <row r="333" spans="1:11" x14ac:dyDescent="0.25">
      <c r="A333" s="6">
        <v>643</v>
      </c>
      <c r="B333" s="6">
        <v>371</v>
      </c>
      <c r="C333" s="6">
        <v>584</v>
      </c>
      <c r="D333" s="2" t="s">
        <v>1162</v>
      </c>
      <c r="E333" s="2" t="s">
        <v>497</v>
      </c>
      <c r="F333" t="str">
        <f t="array" ref="F333">IF(OR(EXACT(A333,VALUE('ESO Dungeon constants'!$H$3:$H$1000))),"X","")</f>
        <v/>
      </c>
      <c r="G333" t="str">
        <f t="shared" si="15"/>
        <v/>
      </c>
      <c r="H333" t="str">
        <f>IF(A333&lt;&gt;C333,VLOOKUP(C333,$A$3:$E$903,4,FALSE),"")</f>
        <v>Die Kaiserstadt</v>
      </c>
      <c r="I333" t="str">
        <f>IF(A333&lt;&gt;C333,VLOOKUP(C333,$A$3:$E$903,5,FALSE),"")</f>
        <v>Imperial City</v>
      </c>
      <c r="J333" s="4">
        <f t="shared" si="16"/>
        <v>643</v>
      </c>
      <c r="K333" s="4">
        <f t="shared" si="17"/>
        <v>584</v>
      </c>
    </row>
    <row r="334" spans="1:11" x14ac:dyDescent="0.25">
      <c r="A334" s="6">
        <v>551</v>
      </c>
      <c r="B334" s="6">
        <v>315</v>
      </c>
      <c r="C334" s="6">
        <v>108</v>
      </c>
      <c r="D334" s="2" t="s">
        <v>1116</v>
      </c>
      <c r="E334" s="2" t="s">
        <v>447</v>
      </c>
      <c r="F334" t="str">
        <f t="array" ref="F334">IF(OR(EXACT(A334,VALUE('ESO Dungeon constants'!$H$3:$H$1000))),"X","")</f>
        <v/>
      </c>
      <c r="G334" t="str">
        <f t="shared" si="15"/>
        <v/>
      </c>
      <c r="H334" t="str">
        <f>IF(A334&lt;&gt;C334,VLOOKUP(C334,$A$3:$E$903,4,FALSE),"")</f>
        <v>Grünschatten</v>
      </c>
      <c r="I334" t="str">
        <f>IF(A334&lt;&gt;C334,VLOOKUP(C334,$A$3:$E$903,5,FALSE),"")</f>
        <v>Greenshade</v>
      </c>
      <c r="J334" s="4">
        <f t="shared" si="16"/>
        <v>551</v>
      </c>
      <c r="K334" s="4">
        <f t="shared" si="17"/>
        <v>108</v>
      </c>
    </row>
    <row r="335" spans="1:11" x14ac:dyDescent="0.25">
      <c r="A335" s="6">
        <v>237</v>
      </c>
      <c r="B335" s="6">
        <v>72</v>
      </c>
      <c r="C335" s="6">
        <v>104</v>
      </c>
      <c r="D335" s="2" t="s">
        <v>909</v>
      </c>
      <c r="E335" s="2" t="s">
        <v>208</v>
      </c>
      <c r="F335" t="str">
        <f t="array" ref="F335">IF(OR(EXACT(A335,VALUE('ESO Dungeon constants'!$H$3:$H$1000))),"X","")</f>
        <v/>
      </c>
      <c r="G335" t="str">
        <f t="shared" ref="G335:G398" si="18">IF(EXACT(A335,C335),"X","")</f>
        <v/>
      </c>
      <c r="H335" t="str">
        <f>IF(A335&lt;&gt;C335,VLOOKUP(C335,$A$3:$E$903,4,FALSE),"")</f>
        <v>Die Alik'r-Wüste</v>
      </c>
      <c r="I335" t="str">
        <f>IF(A335&lt;&gt;C335,VLOOKUP(C335,$A$3:$E$903,5,FALSE),"")</f>
        <v>Alik'r Desert</v>
      </c>
      <c r="J335" s="4">
        <f t="shared" si="16"/>
        <v>237</v>
      </c>
      <c r="K335" s="4">
        <f t="shared" si="17"/>
        <v>104</v>
      </c>
    </row>
    <row r="336" spans="1:11" x14ac:dyDescent="0.25">
      <c r="A336" s="6">
        <v>920</v>
      </c>
      <c r="B336" s="6">
        <v>560</v>
      </c>
      <c r="C336" s="6">
        <v>849</v>
      </c>
      <c r="D336" s="2" t="s">
        <v>1307</v>
      </c>
      <c r="E336" s="2" t="s">
        <v>678</v>
      </c>
      <c r="F336" t="str">
        <f t="array" ref="F336">IF(OR(EXACT(A336,VALUE('ESO Dungeon constants'!$H$3:$H$1000))),"X","")</f>
        <v/>
      </c>
      <c r="G336" t="str">
        <f t="shared" si="18"/>
        <v/>
      </c>
      <c r="H336" t="str">
        <f>IF(A336&lt;&gt;C336,VLOOKUP(C336,$A$3:$E$903,4,FALSE),"")</f>
        <v>Vvardenfell</v>
      </c>
      <c r="I336" t="str">
        <f>IF(A336&lt;&gt;C336,VLOOKUP(C336,$A$3:$E$903,5,FALSE),"")</f>
        <v>Vvardenfell</v>
      </c>
      <c r="J336" s="4">
        <f t="shared" si="16"/>
        <v>920</v>
      </c>
      <c r="K336" s="4">
        <f t="shared" si="17"/>
        <v>849</v>
      </c>
    </row>
    <row r="337" spans="1:11" x14ac:dyDescent="0.25">
      <c r="A337" s="6">
        <v>990</v>
      </c>
      <c r="B337" s="6">
        <v>627</v>
      </c>
      <c r="C337" s="6">
        <v>980</v>
      </c>
      <c r="D337" s="2" t="s">
        <v>1360</v>
      </c>
      <c r="E337" s="2" t="s">
        <v>734</v>
      </c>
      <c r="F337" t="str">
        <f t="array" ref="F337">IF(OR(EXACT(A337,VALUE('ESO Dungeon constants'!$H$3:$H$1000))),"X","")</f>
        <v/>
      </c>
      <c r="G337" t="str">
        <f t="shared" si="18"/>
        <v/>
      </c>
      <c r="H337" t="str">
        <f>IF(A337&lt;&gt;C337,VLOOKUP(C337,$A$3:$E$903,4,FALSE),"")</f>
        <v>Die Stadt der Uhrwerke</v>
      </c>
      <c r="I337" t="str">
        <f>IF(A337&lt;&gt;C337,VLOOKUP(C337,$A$3:$E$903,5,FALSE),"")</f>
        <v>Clockwork City</v>
      </c>
      <c r="J337" s="4">
        <f t="shared" si="16"/>
        <v>990</v>
      </c>
      <c r="K337" s="4">
        <f t="shared" si="17"/>
        <v>980</v>
      </c>
    </row>
    <row r="338" spans="1:11" x14ac:dyDescent="0.25">
      <c r="A338" s="6">
        <v>287</v>
      </c>
      <c r="B338" s="6">
        <v>113</v>
      </c>
      <c r="C338" s="6">
        <v>41</v>
      </c>
      <c r="D338" s="2" t="s">
        <v>943</v>
      </c>
      <c r="E338" s="2" t="s">
        <v>248</v>
      </c>
      <c r="F338" t="str">
        <f t="array" ref="F338">IF(OR(EXACT(A338,VALUE('ESO Dungeon constants'!$H$3:$H$1000))),"X","")</f>
        <v/>
      </c>
      <c r="G338" t="str">
        <f t="shared" si="18"/>
        <v/>
      </c>
      <c r="H338" t="str">
        <f>IF(A338&lt;&gt;C338,VLOOKUP(C338,$A$3:$E$903,4,FALSE),"")</f>
        <v>Steinfälle</v>
      </c>
      <c r="I338" t="str">
        <f>IF(A338&lt;&gt;C338,VLOOKUP(C338,$A$3:$E$903,5,FALSE),"")</f>
        <v>Stonefalls</v>
      </c>
      <c r="J338" s="4">
        <f t="shared" si="16"/>
        <v>287</v>
      </c>
      <c r="K338" s="4">
        <f t="shared" si="17"/>
        <v>41</v>
      </c>
    </row>
    <row r="339" spans="1:11" x14ac:dyDescent="0.25">
      <c r="A339" s="6">
        <v>416</v>
      </c>
      <c r="B339" s="6">
        <v>211</v>
      </c>
      <c r="C339" s="6">
        <v>381</v>
      </c>
      <c r="D339" s="2" t="s">
        <v>1028</v>
      </c>
      <c r="E339" s="2" t="s">
        <v>345</v>
      </c>
      <c r="F339" t="str">
        <f t="array" ref="F339">IF(OR(EXACT(A339,VALUE('ESO Dungeon constants'!$H$3:$H$1000))),"X","")</f>
        <v/>
      </c>
      <c r="G339" t="str">
        <f t="shared" si="18"/>
        <v/>
      </c>
      <c r="H339" t="str">
        <f>IF(A339&lt;&gt;C339,VLOOKUP(C339,$A$3:$E$903,4,FALSE),"")</f>
        <v>Auridon</v>
      </c>
      <c r="I339" t="str">
        <f>IF(A339&lt;&gt;C339,VLOOKUP(C339,$A$3:$E$903,5,FALSE),"")</f>
        <v>Auridon</v>
      </c>
      <c r="J339" s="4">
        <f t="shared" si="16"/>
        <v>416</v>
      </c>
      <c r="K339" s="4">
        <f t="shared" si="17"/>
        <v>381</v>
      </c>
    </row>
    <row r="340" spans="1:11" x14ac:dyDescent="0.25">
      <c r="A340" s="6">
        <v>818</v>
      </c>
      <c r="B340" s="6">
        <v>473</v>
      </c>
      <c r="C340" s="6">
        <v>816</v>
      </c>
      <c r="D340" s="2" t="s">
        <v>1225</v>
      </c>
      <c r="E340" s="2" t="s">
        <v>593</v>
      </c>
      <c r="F340" t="str">
        <f t="array" ref="F340">IF(OR(EXACT(A340,VALUE('ESO Dungeon constants'!$H$3:$H$1000))),"X","")</f>
        <v/>
      </c>
      <c r="G340" t="str">
        <f t="shared" si="18"/>
        <v/>
      </c>
      <c r="H340" t="str">
        <f>IF(A340&lt;&gt;C340,VLOOKUP(C340,$A$3:$E$903,4,FALSE),"")</f>
        <v>Hews Fluch</v>
      </c>
      <c r="I340" t="str">
        <f>IF(A340&lt;&gt;C340,VLOOKUP(C340,$A$3:$E$903,5,FALSE),"")</f>
        <v>Hew's Bane</v>
      </c>
      <c r="J340" s="4">
        <f t="shared" si="16"/>
        <v>818</v>
      </c>
      <c r="K340" s="4">
        <f t="shared" si="17"/>
        <v>816</v>
      </c>
    </row>
    <row r="341" spans="1:11" x14ac:dyDescent="0.25">
      <c r="A341" s="6">
        <v>561</v>
      </c>
      <c r="B341" s="6">
        <v>325</v>
      </c>
      <c r="C341" s="6">
        <v>108</v>
      </c>
      <c r="D341" s="2" t="s">
        <v>1124</v>
      </c>
      <c r="E341" s="2" t="s">
        <v>456</v>
      </c>
      <c r="F341" t="str">
        <f t="array" ref="F341">IF(OR(EXACT(A341,VALUE('ESO Dungeon constants'!$H$3:$H$1000))),"X","")</f>
        <v/>
      </c>
      <c r="G341" t="str">
        <f t="shared" si="18"/>
        <v/>
      </c>
      <c r="H341" t="str">
        <f>IF(A341&lt;&gt;C341,VLOOKUP(C341,$A$3:$E$903,4,FALSE),"")</f>
        <v>Grünschatten</v>
      </c>
      <c r="I341" t="str">
        <f>IF(A341&lt;&gt;C341,VLOOKUP(C341,$A$3:$E$903,5,FALSE),"")</f>
        <v>Greenshade</v>
      </c>
      <c r="J341" s="4">
        <f t="shared" si="16"/>
        <v>561</v>
      </c>
      <c r="K341" s="4">
        <f t="shared" si="17"/>
        <v>108</v>
      </c>
    </row>
    <row r="342" spans="1:11" x14ac:dyDescent="0.25">
      <c r="A342" s="6">
        <v>514</v>
      </c>
      <c r="B342" s="6">
        <v>291</v>
      </c>
      <c r="C342" s="6">
        <v>514</v>
      </c>
      <c r="D342" s="2" t="s">
        <v>1101</v>
      </c>
      <c r="E342" s="2" t="s">
        <v>424</v>
      </c>
      <c r="F342" t="str">
        <f t="array" ref="F342">IF(OR(EXACT(A342,VALUE('ESO Dungeon constants'!$H$3:$H$1000))),"X","")</f>
        <v/>
      </c>
      <c r="G342" t="str">
        <f t="shared" si="18"/>
        <v>X</v>
      </c>
      <c r="H342" t="str">
        <f>IF(A342&lt;&gt;C342,VLOOKUP(C342,$A$3:$E$903,4,FALSE),"")</f>
        <v/>
      </c>
      <c r="I342" t="str">
        <f>IF(A342&lt;&gt;C342,VLOOKUP(C342,$A$3:$E$903,5,FALSE),"")</f>
        <v/>
      </c>
      <c r="J342" s="4">
        <f t="shared" si="16"/>
        <v>514</v>
      </c>
      <c r="K342" s="4">
        <f t="shared" si="17"/>
        <v>514</v>
      </c>
    </row>
    <row r="343" spans="1:11" x14ac:dyDescent="0.25">
      <c r="A343" s="6">
        <v>1068</v>
      </c>
      <c r="B343" s="6">
        <v>693</v>
      </c>
      <c r="C343" s="6">
        <v>726</v>
      </c>
      <c r="D343" s="2" t="s">
        <v>843</v>
      </c>
      <c r="E343" s="2" t="s">
        <v>795</v>
      </c>
      <c r="F343" t="str">
        <f t="array" ref="F343">IF(OR(EXACT(A343,VALUE('ESO Dungeon constants'!$H$3:$H$1000))),"X","")</f>
        <v/>
      </c>
      <c r="G343" t="str">
        <f t="shared" si="18"/>
        <v/>
      </c>
      <c r="H343" t="str">
        <f>IF(A343&lt;&gt;C343,VLOOKUP(C343,$A$3:$E$903,4,FALSE),"")</f>
        <v>Trübmoor</v>
      </c>
      <c r="I343" t="str">
        <f>IF(A343&lt;&gt;C343,VLOOKUP(C343,$A$3:$E$903,5,FALSE),"")</f>
        <v>Murkmire</v>
      </c>
      <c r="J343" s="4">
        <f t="shared" si="16"/>
        <v>1068</v>
      </c>
      <c r="K343" s="4">
        <f t="shared" si="17"/>
        <v>726</v>
      </c>
    </row>
    <row r="344" spans="1:11" x14ac:dyDescent="0.25">
      <c r="A344" s="6">
        <v>827</v>
      </c>
      <c r="B344" s="6">
        <v>481</v>
      </c>
      <c r="C344" s="6">
        <v>823</v>
      </c>
      <c r="D344" s="2" t="s">
        <v>1232</v>
      </c>
      <c r="E344" s="2" t="s">
        <v>601</v>
      </c>
      <c r="F344" t="str">
        <f t="array" ref="F344">IF(OR(EXACT(A344,VALUE('ESO Dungeon constants'!$H$3:$H$1000))),"X","")</f>
        <v/>
      </c>
      <c r="G344" t="str">
        <f t="shared" si="18"/>
        <v/>
      </c>
      <c r="H344" t="str">
        <f>IF(A344&lt;&gt;C344,VLOOKUP(C344,$A$3:$E$903,4,FALSE),"")</f>
        <v>Die Goldküste</v>
      </c>
      <c r="I344" t="str">
        <f>IF(A344&lt;&gt;C344,VLOOKUP(C344,$A$3:$E$903,5,FALSE),"")</f>
        <v>Gold Coast</v>
      </c>
      <c r="J344" s="4">
        <f t="shared" si="16"/>
        <v>827</v>
      </c>
      <c r="K344" s="4">
        <f t="shared" si="17"/>
        <v>823</v>
      </c>
    </row>
    <row r="345" spans="1:11" x14ac:dyDescent="0.25">
      <c r="A345" s="6">
        <v>841</v>
      </c>
      <c r="B345" s="6">
        <v>490</v>
      </c>
      <c r="C345" s="6">
        <v>823</v>
      </c>
      <c r="D345" s="2" t="s">
        <v>1241</v>
      </c>
      <c r="E345" s="2" t="s">
        <v>610</v>
      </c>
      <c r="F345" t="str">
        <f t="array" ref="F345">IF(OR(EXACT(A345,VALUE('ESO Dungeon constants'!$H$3:$H$1000))),"X","")</f>
        <v/>
      </c>
      <c r="G345" t="str">
        <f t="shared" si="18"/>
        <v/>
      </c>
      <c r="H345" t="str">
        <f>IF(A345&lt;&gt;C345,VLOOKUP(C345,$A$3:$E$903,4,FALSE),"")</f>
        <v>Die Goldküste</v>
      </c>
      <c r="I345" t="str">
        <f>IF(A345&lt;&gt;C345,VLOOKUP(C345,$A$3:$E$903,5,FALSE),"")</f>
        <v>Gold Coast</v>
      </c>
      <c r="J345" s="4">
        <f t="shared" si="16"/>
        <v>841</v>
      </c>
      <c r="K345" s="4">
        <f t="shared" si="17"/>
        <v>823</v>
      </c>
    </row>
    <row r="346" spans="1:11" x14ac:dyDescent="0.25">
      <c r="A346" s="6">
        <v>467</v>
      </c>
      <c r="B346" s="6">
        <v>252</v>
      </c>
      <c r="C346" s="6">
        <v>382</v>
      </c>
      <c r="D346" s="2" t="s">
        <v>1066</v>
      </c>
      <c r="E346" s="2" t="s">
        <v>385</v>
      </c>
      <c r="F346" t="str">
        <f t="array" ref="F346">IF(OR(EXACT(A346,VALUE('ESO Dungeon constants'!$H$3:$H$1000))),"X","")</f>
        <v/>
      </c>
      <c r="G346" t="str">
        <f t="shared" si="18"/>
        <v/>
      </c>
      <c r="H346" t="str">
        <f>IF(A346&lt;&gt;C346,VLOOKUP(C346,$A$3:$E$903,4,FALSE),"")</f>
        <v>Schnittermark</v>
      </c>
      <c r="I346" t="str">
        <f>IF(A346&lt;&gt;C346,VLOOKUP(C346,$A$3:$E$903,5,FALSE),"")</f>
        <v>Reaper's March</v>
      </c>
      <c r="J346" s="4">
        <f t="shared" si="16"/>
        <v>467</v>
      </c>
      <c r="K346" s="4">
        <f t="shared" si="17"/>
        <v>382</v>
      </c>
    </row>
    <row r="347" spans="1:11" x14ac:dyDescent="0.25">
      <c r="A347" s="6">
        <v>1020</v>
      </c>
      <c r="B347" s="6">
        <v>654</v>
      </c>
      <c r="C347" s="6">
        <v>1011</v>
      </c>
      <c r="D347" s="2" t="s">
        <v>758</v>
      </c>
      <c r="E347" s="2" t="s">
        <v>758</v>
      </c>
      <c r="F347" t="str">
        <f t="array" ref="F347">IF(OR(EXACT(A347,VALUE('ESO Dungeon constants'!$H$3:$H$1000))),"X","")</f>
        <v/>
      </c>
      <c r="G347" t="str">
        <f t="shared" si="18"/>
        <v/>
      </c>
      <c r="H347" t="str">
        <f>IF(A347&lt;&gt;C347,VLOOKUP(C347,$A$3:$E$903,4,FALSE),"")</f>
        <v>Sommersend</v>
      </c>
      <c r="I347" t="str">
        <f>IF(A347&lt;&gt;C347,VLOOKUP(C347,$A$3:$E$903,5,FALSE),"")</f>
        <v>Summerset</v>
      </c>
      <c r="J347" s="4">
        <f t="shared" si="16"/>
        <v>1020</v>
      </c>
      <c r="K347" s="4">
        <f t="shared" si="17"/>
        <v>1011</v>
      </c>
    </row>
    <row r="348" spans="1:11" x14ac:dyDescent="0.25">
      <c r="A348" s="6">
        <v>956</v>
      </c>
      <c r="B348" s="6">
        <v>596</v>
      </c>
      <c r="C348" s="6">
        <v>849</v>
      </c>
      <c r="D348" s="2" t="s">
        <v>707</v>
      </c>
      <c r="E348" s="2" t="s">
        <v>707</v>
      </c>
      <c r="F348" t="str">
        <f t="array" ref="F348">IF(OR(EXACT(A348,VALUE('ESO Dungeon constants'!$H$3:$H$1000))),"X","")</f>
        <v/>
      </c>
      <c r="G348" t="str">
        <f t="shared" si="18"/>
        <v/>
      </c>
      <c r="H348" t="str">
        <f>IF(A348&lt;&gt;C348,VLOOKUP(C348,$A$3:$E$903,4,FALSE),"")</f>
        <v>Vvardenfell</v>
      </c>
      <c r="I348" t="str">
        <f>IF(A348&lt;&gt;C348,VLOOKUP(C348,$A$3:$E$903,5,FALSE),"")</f>
        <v>Vvardenfell</v>
      </c>
      <c r="J348" s="4">
        <f t="shared" si="16"/>
        <v>956</v>
      </c>
      <c r="K348" s="4">
        <f t="shared" si="17"/>
        <v>849</v>
      </c>
    </row>
    <row r="349" spans="1:11" x14ac:dyDescent="0.25">
      <c r="A349" s="6">
        <v>562</v>
      </c>
      <c r="B349" s="6">
        <v>326</v>
      </c>
      <c r="C349" s="6">
        <v>382</v>
      </c>
      <c r="D349" s="2" t="s">
        <v>1125</v>
      </c>
      <c r="E349" s="2" t="s">
        <v>457</v>
      </c>
      <c r="F349" t="str">
        <f t="array" ref="F349">IF(OR(EXACT(A349,VALUE('ESO Dungeon constants'!$H$3:$H$1000))),"X","")</f>
        <v/>
      </c>
      <c r="G349" t="str">
        <f t="shared" si="18"/>
        <v/>
      </c>
      <c r="H349" t="str">
        <f>IF(A349&lt;&gt;C349,VLOOKUP(C349,$A$3:$E$903,4,FALSE),"")</f>
        <v>Schnittermark</v>
      </c>
      <c r="I349" t="str">
        <f>IF(A349&lt;&gt;C349,VLOOKUP(C349,$A$3:$E$903,5,FALSE),"")</f>
        <v>Reaper's March</v>
      </c>
      <c r="J349" s="4">
        <f t="shared" si="16"/>
        <v>562</v>
      </c>
      <c r="K349" s="4">
        <f t="shared" si="17"/>
        <v>382</v>
      </c>
    </row>
    <row r="350" spans="1:11" x14ac:dyDescent="0.25">
      <c r="A350" s="6">
        <v>921</v>
      </c>
      <c r="B350" s="6">
        <v>561</v>
      </c>
      <c r="C350" s="6">
        <v>849</v>
      </c>
      <c r="D350" s="2" t="s">
        <v>1308</v>
      </c>
      <c r="E350" s="2" t="s">
        <v>679</v>
      </c>
      <c r="F350" t="str">
        <f t="array" ref="F350">IF(OR(EXACT(A350,VALUE('ESO Dungeon constants'!$H$3:$H$1000))),"X","")</f>
        <v/>
      </c>
      <c r="G350" t="str">
        <f t="shared" si="18"/>
        <v/>
      </c>
      <c r="H350" t="str">
        <f>IF(A350&lt;&gt;C350,VLOOKUP(C350,$A$3:$E$903,4,FALSE),"")</f>
        <v>Vvardenfell</v>
      </c>
      <c r="I350" t="str">
        <f>IF(A350&lt;&gt;C350,VLOOKUP(C350,$A$3:$E$903,5,FALSE),"")</f>
        <v>Vvardenfell</v>
      </c>
      <c r="J350" s="4">
        <f t="shared" si="16"/>
        <v>921</v>
      </c>
      <c r="K350" s="4">
        <f t="shared" si="17"/>
        <v>849</v>
      </c>
    </row>
    <row r="351" spans="1:11" x14ac:dyDescent="0.25">
      <c r="A351" s="6">
        <v>537</v>
      </c>
      <c r="B351" s="6">
        <v>304</v>
      </c>
      <c r="C351" s="6">
        <v>537</v>
      </c>
      <c r="D351" s="2" t="s">
        <v>1107</v>
      </c>
      <c r="E351" s="2" t="s">
        <v>436</v>
      </c>
      <c r="F351" t="str">
        <f t="array" ref="F351">IF(OR(EXACT(A351,VALUE('ESO Dungeon constants'!$H$3:$H$1000))),"X","")</f>
        <v/>
      </c>
      <c r="G351" t="str">
        <f t="shared" si="18"/>
        <v>X</v>
      </c>
      <c r="H351" t="str">
        <f>IF(A351&lt;&gt;C351,VLOOKUP(C351,$A$3:$E$903,4,FALSE),"")</f>
        <v/>
      </c>
      <c r="I351" t="str">
        <f>IF(A351&lt;&gt;C351,VLOOKUP(C351,$A$3:$E$903,5,FALSE),"")</f>
        <v/>
      </c>
      <c r="J351" s="4">
        <f t="shared" si="16"/>
        <v>537</v>
      </c>
      <c r="K351" s="4">
        <f t="shared" si="17"/>
        <v>537</v>
      </c>
    </row>
    <row r="352" spans="1:11" x14ac:dyDescent="0.25">
      <c r="A352" s="6">
        <v>1018</v>
      </c>
      <c r="B352" s="6">
        <v>652</v>
      </c>
      <c r="C352" s="6">
        <v>1011</v>
      </c>
      <c r="D352" s="2" t="s">
        <v>1381</v>
      </c>
      <c r="E352" s="2" t="s">
        <v>756</v>
      </c>
      <c r="F352" t="str">
        <f t="array" ref="F352">IF(OR(EXACT(A352,VALUE('ESO Dungeon constants'!$H$3:$H$1000))),"X","")</f>
        <v/>
      </c>
      <c r="G352" t="str">
        <f t="shared" si="18"/>
        <v/>
      </c>
      <c r="H352" t="str">
        <f>IF(A352&lt;&gt;C352,VLOOKUP(C352,$A$3:$E$903,4,FALSE),"")</f>
        <v>Sommersend</v>
      </c>
      <c r="I352" t="str">
        <f>IF(A352&lt;&gt;C352,VLOOKUP(C352,$A$3:$E$903,5,FALSE),"")</f>
        <v>Summerset</v>
      </c>
      <c r="J352" s="4">
        <f t="shared" si="16"/>
        <v>1018</v>
      </c>
      <c r="K352" s="4">
        <f t="shared" si="17"/>
        <v>1011</v>
      </c>
    </row>
    <row r="353" spans="1:11" x14ac:dyDescent="0.25">
      <c r="A353" s="6">
        <v>498</v>
      </c>
      <c r="B353" s="6">
        <v>275</v>
      </c>
      <c r="C353" s="6">
        <v>181</v>
      </c>
      <c r="D353" s="2" t="s">
        <v>1089</v>
      </c>
      <c r="E353" s="2" t="s">
        <v>408</v>
      </c>
      <c r="F353" t="str">
        <f t="array" ref="F353">IF(OR(EXACT(A353,VALUE('ESO Dungeon constants'!$H$3:$H$1000))),"X","")</f>
        <v/>
      </c>
      <c r="G353" t="str">
        <f t="shared" si="18"/>
        <v/>
      </c>
      <c r="H353" t="str">
        <f>IF(A353&lt;&gt;C353,VLOOKUP(C353,$A$3:$E$903,4,FALSE),"")</f>
        <v>Cyrodiil</v>
      </c>
      <c r="I353" t="str">
        <f>IF(A353&lt;&gt;C353,VLOOKUP(C353,$A$3:$E$903,5,FALSE),"")</f>
        <v>Cyrodiil</v>
      </c>
      <c r="J353" s="4">
        <f t="shared" si="16"/>
        <v>498</v>
      </c>
      <c r="K353" s="4">
        <f t="shared" si="17"/>
        <v>181</v>
      </c>
    </row>
    <row r="354" spans="1:11" x14ac:dyDescent="0.25">
      <c r="A354" s="6">
        <v>337</v>
      </c>
      <c r="B354" s="6">
        <v>149</v>
      </c>
      <c r="C354" s="6">
        <v>92</v>
      </c>
      <c r="D354" s="2" t="s">
        <v>284</v>
      </c>
      <c r="E354" s="2" t="s">
        <v>284</v>
      </c>
      <c r="F354" t="str">
        <f t="array" ref="F354">IF(OR(EXACT(A354,VALUE('ESO Dungeon constants'!$H$3:$H$1000))),"X","")</f>
        <v/>
      </c>
      <c r="G354" t="str">
        <f t="shared" si="18"/>
        <v/>
      </c>
      <c r="H354" t="str">
        <f>IF(A354&lt;&gt;C354,VLOOKUP(C354,$A$3:$E$903,4,FALSE),"")</f>
        <v>Bangkorai</v>
      </c>
      <c r="I354" t="str">
        <f>IF(A354&lt;&gt;C354,VLOOKUP(C354,$A$3:$E$903,5,FALSE),"")</f>
        <v>Bangkorai</v>
      </c>
      <c r="J354" s="4">
        <f t="shared" si="16"/>
        <v>337</v>
      </c>
      <c r="K354" s="4">
        <f t="shared" si="17"/>
        <v>92</v>
      </c>
    </row>
    <row r="355" spans="1:11" x14ac:dyDescent="0.25">
      <c r="A355" s="6">
        <v>409</v>
      </c>
      <c r="B355" s="6">
        <v>204</v>
      </c>
      <c r="C355" s="6">
        <v>57</v>
      </c>
      <c r="D355" s="2" t="s">
        <v>1021</v>
      </c>
      <c r="E355" s="2" t="s">
        <v>338</v>
      </c>
      <c r="F355" t="str">
        <f t="array" ref="F355">IF(OR(EXACT(A355,VALUE('ESO Dungeon constants'!$H$3:$H$1000))),"X","")</f>
        <v/>
      </c>
      <c r="G355" t="str">
        <f t="shared" si="18"/>
        <v/>
      </c>
      <c r="H355" t="str">
        <f>IF(A355&lt;&gt;C355,VLOOKUP(C355,$A$3:$E$903,4,FALSE),"")</f>
        <v>Deshaan</v>
      </c>
      <c r="I355" t="str">
        <f>IF(A355&lt;&gt;C355,VLOOKUP(C355,$A$3:$E$903,5,FALSE),"")</f>
        <v>Deshaan</v>
      </c>
      <c r="J355" s="4">
        <f t="shared" si="16"/>
        <v>409</v>
      </c>
      <c r="K355" s="4">
        <f t="shared" si="17"/>
        <v>57</v>
      </c>
    </row>
    <row r="356" spans="1:11" x14ac:dyDescent="0.25">
      <c r="A356" s="6">
        <v>829</v>
      </c>
      <c r="B356" s="6">
        <v>483</v>
      </c>
      <c r="C356" s="6">
        <v>823</v>
      </c>
      <c r="D356" s="2" t="s">
        <v>1234</v>
      </c>
      <c r="E356" s="2" t="s">
        <v>603</v>
      </c>
      <c r="F356" t="str">
        <f t="array" ref="F356">IF(OR(EXACT(A356,VALUE('ESO Dungeon constants'!$H$3:$H$1000))),"X","")</f>
        <v/>
      </c>
      <c r="G356" t="str">
        <f t="shared" si="18"/>
        <v/>
      </c>
      <c r="H356" t="str">
        <f>IF(A356&lt;&gt;C356,VLOOKUP(C356,$A$3:$E$903,4,FALSE),"")</f>
        <v>Die Goldküste</v>
      </c>
      <c r="I356" t="str">
        <f>IF(A356&lt;&gt;C356,VLOOKUP(C356,$A$3:$E$903,5,FALSE),"")</f>
        <v>Gold Coast</v>
      </c>
      <c r="J356" s="4">
        <f t="shared" si="16"/>
        <v>829</v>
      </c>
      <c r="K356" s="4">
        <f t="shared" si="17"/>
        <v>823</v>
      </c>
    </row>
    <row r="357" spans="1:11" x14ac:dyDescent="0.25">
      <c r="A357" s="6">
        <v>316</v>
      </c>
      <c r="B357" s="6">
        <v>128</v>
      </c>
      <c r="C357" s="6">
        <v>19</v>
      </c>
      <c r="D357" s="2" t="s">
        <v>956</v>
      </c>
      <c r="E357" s="2" t="s">
        <v>263</v>
      </c>
      <c r="F357" t="str">
        <f t="array" ref="F357">IF(OR(EXACT(A357,VALUE('ESO Dungeon constants'!$H$3:$H$1000))),"X","")</f>
        <v/>
      </c>
      <c r="G357" t="str">
        <f t="shared" si="18"/>
        <v/>
      </c>
      <c r="H357" t="str">
        <f>IF(A357&lt;&gt;C357,VLOOKUP(C357,$A$3:$E$903,4,FALSE),"")</f>
        <v>Sturmhafen</v>
      </c>
      <c r="I357" t="str">
        <f>IF(A357&lt;&gt;C357,VLOOKUP(C357,$A$3:$E$903,5,FALSE),"")</f>
        <v>Stormhaven</v>
      </c>
      <c r="J357" s="4">
        <f t="shared" si="16"/>
        <v>316</v>
      </c>
      <c r="K357" s="4">
        <f t="shared" si="17"/>
        <v>19</v>
      </c>
    </row>
    <row r="358" spans="1:11" x14ac:dyDescent="0.25">
      <c r="A358" s="6">
        <v>867</v>
      </c>
      <c r="B358" s="6">
        <v>512</v>
      </c>
      <c r="C358" s="6">
        <v>41</v>
      </c>
      <c r="D358" s="2" t="s">
        <v>1262</v>
      </c>
      <c r="E358" s="2" t="s">
        <v>630</v>
      </c>
      <c r="F358" t="str">
        <f t="array" ref="F358">IF(OR(EXACT(A358,VALUE('ESO Dungeon constants'!$H$3:$H$1000))),"X","")</f>
        <v/>
      </c>
      <c r="G358" t="str">
        <f t="shared" si="18"/>
        <v/>
      </c>
      <c r="H358" t="str">
        <f>IF(A358&lt;&gt;C358,VLOOKUP(C358,$A$3:$E$903,4,FALSE),"")</f>
        <v>Steinfälle</v>
      </c>
      <c r="I358" t="str">
        <f>IF(A358&lt;&gt;C358,VLOOKUP(C358,$A$3:$E$903,5,FALSE),"")</f>
        <v>Stonefalls</v>
      </c>
      <c r="J358" s="4">
        <f t="shared" si="16"/>
        <v>867</v>
      </c>
      <c r="K358" s="4">
        <f t="shared" si="17"/>
        <v>41</v>
      </c>
    </row>
    <row r="359" spans="1:11" x14ac:dyDescent="0.25">
      <c r="A359" s="6">
        <v>972</v>
      </c>
      <c r="B359" s="6">
        <v>612</v>
      </c>
      <c r="C359" s="6">
        <v>849</v>
      </c>
      <c r="D359" s="2" t="s">
        <v>1345</v>
      </c>
      <c r="E359" s="2" t="s">
        <v>723</v>
      </c>
      <c r="F359" t="str">
        <f t="array" ref="F359">IF(OR(EXACT(A359,VALUE('ESO Dungeon constants'!$H$3:$H$1000))),"X","")</f>
        <v/>
      </c>
      <c r="G359" t="str">
        <f t="shared" si="18"/>
        <v/>
      </c>
      <c r="H359" t="str">
        <f>IF(A359&lt;&gt;C359,VLOOKUP(C359,$A$3:$E$903,4,FALSE),"")</f>
        <v>Vvardenfell</v>
      </c>
      <c r="I359" t="str">
        <f>IF(A359&lt;&gt;C359,VLOOKUP(C359,$A$3:$E$903,5,FALSE),"")</f>
        <v>Vvardenfell</v>
      </c>
      <c r="J359" s="4">
        <f t="shared" si="16"/>
        <v>972</v>
      </c>
      <c r="K359" s="4">
        <f t="shared" si="17"/>
        <v>849</v>
      </c>
    </row>
    <row r="360" spans="1:11" x14ac:dyDescent="0.25">
      <c r="A360" s="6">
        <v>239</v>
      </c>
      <c r="B360" s="6">
        <v>74</v>
      </c>
      <c r="C360" s="6">
        <v>104</v>
      </c>
      <c r="D360" s="2" t="s">
        <v>910</v>
      </c>
      <c r="E360" s="2" t="s">
        <v>210</v>
      </c>
      <c r="F360" t="str">
        <f t="array" ref="F360">IF(OR(EXACT(A360,VALUE('ESO Dungeon constants'!$H$3:$H$1000))),"X","")</f>
        <v/>
      </c>
      <c r="G360" t="str">
        <f t="shared" si="18"/>
        <v/>
      </c>
      <c r="H360" t="str">
        <f>IF(A360&lt;&gt;C360,VLOOKUP(C360,$A$3:$E$903,4,FALSE),"")</f>
        <v>Die Alik'r-Wüste</v>
      </c>
      <c r="I360" t="str">
        <f>IF(A360&lt;&gt;C360,VLOOKUP(C360,$A$3:$E$903,5,FALSE),"")</f>
        <v>Alik'r Desert</v>
      </c>
      <c r="J360" s="4">
        <f t="shared" si="16"/>
        <v>239</v>
      </c>
      <c r="K360" s="4">
        <f t="shared" si="17"/>
        <v>104</v>
      </c>
    </row>
    <row r="361" spans="1:11" x14ac:dyDescent="0.25">
      <c r="A361" s="6">
        <v>463</v>
      </c>
      <c r="B361" s="6">
        <v>248</v>
      </c>
      <c r="C361" s="6">
        <v>382</v>
      </c>
      <c r="D361" s="2" t="s">
        <v>1062</v>
      </c>
      <c r="E361" s="2" t="s">
        <v>381</v>
      </c>
      <c r="F361" t="str">
        <f t="array" ref="F361">IF(OR(EXACT(A361,VALUE('ESO Dungeon constants'!$H$3:$H$1000))),"X","")</f>
        <v/>
      </c>
      <c r="G361" t="str">
        <f t="shared" si="18"/>
        <v/>
      </c>
      <c r="H361" t="str">
        <f>IF(A361&lt;&gt;C361,VLOOKUP(C361,$A$3:$E$903,4,FALSE),"")</f>
        <v>Schnittermark</v>
      </c>
      <c r="I361" t="str">
        <f>IF(A361&lt;&gt;C361,VLOOKUP(C361,$A$3:$E$903,5,FALSE),"")</f>
        <v>Reaper's March</v>
      </c>
      <c r="J361" s="4">
        <f t="shared" si="16"/>
        <v>463</v>
      </c>
      <c r="K361" s="4">
        <f t="shared" si="17"/>
        <v>382</v>
      </c>
    </row>
    <row r="362" spans="1:11" x14ac:dyDescent="0.25">
      <c r="A362" s="6">
        <v>405</v>
      </c>
      <c r="B362" s="6">
        <v>200</v>
      </c>
      <c r="C362" s="6">
        <v>57</v>
      </c>
      <c r="D362" s="2" t="s">
        <v>1017</v>
      </c>
      <c r="E362" s="2" t="s">
        <v>334</v>
      </c>
      <c r="F362" t="str">
        <f t="array" ref="F362">IF(OR(EXACT(A362,VALUE('ESO Dungeon constants'!$H$3:$H$1000))),"X","")</f>
        <v/>
      </c>
      <c r="G362" t="str">
        <f t="shared" si="18"/>
        <v/>
      </c>
      <c r="H362" t="str">
        <f>IF(A362&lt;&gt;C362,VLOOKUP(C362,$A$3:$E$903,4,FALSE),"")</f>
        <v>Deshaan</v>
      </c>
      <c r="I362" t="str">
        <f>IF(A362&lt;&gt;C362,VLOOKUP(C362,$A$3:$E$903,5,FALSE),"")</f>
        <v>Deshaan</v>
      </c>
      <c r="J362" s="4">
        <f t="shared" si="16"/>
        <v>405</v>
      </c>
      <c r="K362" s="4">
        <f t="shared" si="17"/>
        <v>57</v>
      </c>
    </row>
    <row r="363" spans="1:11" x14ac:dyDescent="0.25">
      <c r="A363" s="6">
        <v>437</v>
      </c>
      <c r="B363" s="6">
        <v>228</v>
      </c>
      <c r="C363" s="6">
        <v>383</v>
      </c>
      <c r="D363" s="2" t="s">
        <v>1044</v>
      </c>
      <c r="E363" s="2" t="s">
        <v>362</v>
      </c>
      <c r="F363" t="str">
        <f t="array" ref="F363">IF(OR(EXACT(A363,VALUE('ESO Dungeon constants'!$H$3:$H$1000))),"X","")</f>
        <v/>
      </c>
      <c r="G363" t="str">
        <f t="shared" si="18"/>
        <v/>
      </c>
      <c r="H363" t="str">
        <f>IF(A363&lt;&gt;C363,VLOOKUP(C363,$A$3:$E$903,4,FALSE),"")</f>
        <v>Grahtwald</v>
      </c>
      <c r="I363" t="str">
        <f>IF(A363&lt;&gt;C363,VLOOKUP(C363,$A$3:$E$903,5,FALSE),"")</f>
        <v>Grahtwood</v>
      </c>
      <c r="J363" s="4">
        <f t="shared" si="16"/>
        <v>437</v>
      </c>
      <c r="K363" s="4">
        <f t="shared" si="17"/>
        <v>383</v>
      </c>
    </row>
    <row r="364" spans="1:11" x14ac:dyDescent="0.25">
      <c r="A364" s="6">
        <v>214</v>
      </c>
      <c r="B364" s="6">
        <v>54</v>
      </c>
      <c r="C364" s="6">
        <v>117</v>
      </c>
      <c r="D364" s="2" t="s">
        <v>892</v>
      </c>
      <c r="E364" s="2" t="s">
        <v>190</v>
      </c>
      <c r="F364" t="str">
        <f t="array" ref="F364">IF(OR(EXACT(A364,VALUE('ESO Dungeon constants'!$H$3:$H$1000))),"X","")</f>
        <v/>
      </c>
      <c r="G364" t="str">
        <f t="shared" si="18"/>
        <v/>
      </c>
      <c r="H364" t="str">
        <f>IF(A364&lt;&gt;C364,VLOOKUP(C364,$A$3:$E$903,4,FALSE),"")</f>
        <v>Schattenfenn</v>
      </c>
      <c r="I364" t="str">
        <f>IF(A364&lt;&gt;C364,VLOOKUP(C364,$A$3:$E$903,5,FALSE),"")</f>
        <v>Shadowfen</v>
      </c>
      <c r="J364" s="4">
        <f t="shared" si="16"/>
        <v>214</v>
      </c>
      <c r="K364" s="4">
        <f t="shared" si="17"/>
        <v>117</v>
      </c>
    </row>
    <row r="365" spans="1:11" x14ac:dyDescent="0.25">
      <c r="A365" s="6">
        <v>1108</v>
      </c>
      <c r="B365" s="6">
        <v>711</v>
      </c>
      <c r="C365" s="6">
        <v>1108</v>
      </c>
      <c r="D365" s="2" t="s">
        <v>856</v>
      </c>
      <c r="E365" s="2" t="s">
        <v>809</v>
      </c>
      <c r="F365" t="str">
        <f t="array" ref="F365">IF(OR(EXACT(A365,VALUE('ESO Dungeon constants'!$H$3:$H$1000))),"X","")</f>
        <v/>
      </c>
      <c r="G365" t="str">
        <f t="shared" si="18"/>
        <v>X</v>
      </c>
      <c r="H365" t="str">
        <f>IF(A365&lt;&gt;C365,VLOOKUP(C365,$A$3:$E$903,4,FALSE),"")</f>
        <v/>
      </c>
      <c r="I365" t="str">
        <f>IF(A365&lt;&gt;C365,VLOOKUP(C365,$A$3:$E$903,5,FALSE),"")</f>
        <v/>
      </c>
      <c r="J365" s="4">
        <f t="shared" si="16"/>
        <v>1108</v>
      </c>
      <c r="K365" s="4">
        <f t="shared" si="17"/>
        <v>1108</v>
      </c>
    </row>
    <row r="366" spans="1:11" x14ac:dyDescent="0.25">
      <c r="A366" s="6">
        <v>962</v>
      </c>
      <c r="B366" s="6">
        <v>602</v>
      </c>
      <c r="C366" s="6">
        <v>849</v>
      </c>
      <c r="D366" s="2" t="s">
        <v>1337</v>
      </c>
      <c r="E366" s="2" t="s">
        <v>713</v>
      </c>
      <c r="F366" t="str">
        <f t="array" ref="F366">IF(OR(EXACT(A366,VALUE('ESO Dungeon constants'!$H$3:$H$1000))),"X","")</f>
        <v/>
      </c>
      <c r="G366" t="str">
        <f t="shared" si="18"/>
        <v/>
      </c>
      <c r="H366" t="str">
        <f>IF(A366&lt;&gt;C366,VLOOKUP(C366,$A$3:$E$903,4,FALSE),"")</f>
        <v>Vvardenfell</v>
      </c>
      <c r="I366" t="str">
        <f>IF(A366&lt;&gt;C366,VLOOKUP(C366,$A$3:$E$903,5,FALSE),"")</f>
        <v>Vvardenfell</v>
      </c>
      <c r="J366" s="4">
        <f t="shared" si="16"/>
        <v>962</v>
      </c>
      <c r="K366" s="4">
        <f t="shared" si="17"/>
        <v>849</v>
      </c>
    </row>
    <row r="367" spans="1:11" x14ac:dyDescent="0.25">
      <c r="A367" s="6">
        <v>365</v>
      </c>
      <c r="B367" s="6">
        <v>163</v>
      </c>
      <c r="C367" s="6">
        <v>347</v>
      </c>
      <c r="D367" s="2" t="s">
        <v>986</v>
      </c>
      <c r="E367" s="2" t="s">
        <v>298</v>
      </c>
      <c r="F367" t="str">
        <f t="array" ref="F367">IF(OR(EXACT(A367,VALUE('ESO Dungeon constants'!$H$3:$H$1000))),"X","")</f>
        <v/>
      </c>
      <c r="G367" t="str">
        <f t="shared" si="18"/>
        <v/>
      </c>
      <c r="H367" t="str">
        <f>IF(A367&lt;&gt;C367,VLOOKUP(C367,$A$3:$E$903,4,FALSE),"")</f>
        <v>Kalthafen</v>
      </c>
      <c r="I367" t="str">
        <f>IF(A367&lt;&gt;C367,VLOOKUP(C367,$A$3:$E$903,5,FALSE),"")</f>
        <v>Coldharbour</v>
      </c>
      <c r="J367" s="4">
        <f t="shared" si="16"/>
        <v>365</v>
      </c>
      <c r="K367" s="4">
        <f t="shared" si="17"/>
        <v>347</v>
      </c>
    </row>
    <row r="368" spans="1:11" x14ac:dyDescent="0.25">
      <c r="A368" s="6">
        <v>367</v>
      </c>
      <c r="B368" s="6">
        <v>165</v>
      </c>
      <c r="C368" s="6">
        <v>347</v>
      </c>
      <c r="D368" s="2" t="s">
        <v>988</v>
      </c>
      <c r="E368" s="2" t="s">
        <v>300</v>
      </c>
      <c r="F368" t="str">
        <f t="array" ref="F368">IF(OR(EXACT(A368,VALUE('ESO Dungeon constants'!$H$3:$H$1000))),"X","")</f>
        <v/>
      </c>
      <c r="G368" t="str">
        <f t="shared" si="18"/>
        <v/>
      </c>
      <c r="H368" t="str">
        <f>IF(A368&lt;&gt;C368,VLOOKUP(C368,$A$3:$E$903,4,FALSE),"")</f>
        <v>Kalthafen</v>
      </c>
      <c r="I368" t="str">
        <f>IF(A368&lt;&gt;C368,VLOOKUP(C368,$A$3:$E$903,5,FALSE),"")</f>
        <v>Coldharbour</v>
      </c>
      <c r="J368" s="4">
        <f t="shared" si="16"/>
        <v>367</v>
      </c>
      <c r="K368" s="4">
        <f t="shared" si="17"/>
        <v>347</v>
      </c>
    </row>
    <row r="369" spans="1:11" x14ac:dyDescent="0.25">
      <c r="A369" s="6">
        <v>366</v>
      </c>
      <c r="B369" s="6">
        <v>164</v>
      </c>
      <c r="C369" s="6">
        <v>347</v>
      </c>
      <c r="D369" s="2" t="s">
        <v>987</v>
      </c>
      <c r="E369" s="2" t="s">
        <v>299</v>
      </c>
      <c r="F369" t="str">
        <f t="array" ref="F369">IF(OR(EXACT(A369,VALUE('ESO Dungeon constants'!$H$3:$H$1000))),"X","")</f>
        <v/>
      </c>
      <c r="G369" t="str">
        <f t="shared" si="18"/>
        <v/>
      </c>
      <c r="H369" t="str">
        <f>IF(A369&lt;&gt;C369,VLOOKUP(C369,$A$3:$E$903,4,FALSE),"")</f>
        <v>Kalthafen</v>
      </c>
      <c r="I369" t="str">
        <f>IF(A369&lt;&gt;C369,VLOOKUP(C369,$A$3:$E$903,5,FALSE),"")</f>
        <v>Coldharbour</v>
      </c>
      <c r="J369" s="4">
        <f t="shared" si="16"/>
        <v>366</v>
      </c>
      <c r="K369" s="4">
        <f t="shared" si="17"/>
        <v>347</v>
      </c>
    </row>
    <row r="370" spans="1:11" x14ac:dyDescent="0.25">
      <c r="A370" s="6">
        <v>1070</v>
      </c>
      <c r="B370" s="6">
        <v>695</v>
      </c>
      <c r="C370" s="6">
        <v>726</v>
      </c>
      <c r="D370" s="2" t="s">
        <v>845</v>
      </c>
      <c r="E370" s="2" t="s">
        <v>797</v>
      </c>
      <c r="F370" t="str">
        <f t="array" ref="F370">IF(OR(EXACT(A370,VALUE('ESO Dungeon constants'!$H$3:$H$1000))),"X","")</f>
        <v/>
      </c>
      <c r="G370" t="str">
        <f t="shared" si="18"/>
        <v/>
      </c>
      <c r="H370" t="str">
        <f>IF(A370&lt;&gt;C370,VLOOKUP(C370,$A$3:$E$903,4,FALSE),"")</f>
        <v>Trübmoor</v>
      </c>
      <c r="I370" t="str">
        <f>IF(A370&lt;&gt;C370,VLOOKUP(C370,$A$3:$E$903,5,FALSE),"")</f>
        <v>Murkmire</v>
      </c>
      <c r="J370" s="4">
        <f t="shared" si="16"/>
        <v>1070</v>
      </c>
      <c r="K370" s="4">
        <f t="shared" si="17"/>
        <v>726</v>
      </c>
    </row>
    <row r="371" spans="1:11" x14ac:dyDescent="0.25">
      <c r="A371" s="6">
        <v>1005</v>
      </c>
      <c r="B371" s="6">
        <v>639</v>
      </c>
      <c r="C371" s="6">
        <v>1005</v>
      </c>
      <c r="D371" s="2" t="s">
        <v>1370</v>
      </c>
      <c r="E371" s="2" t="s">
        <v>746</v>
      </c>
      <c r="F371" t="str">
        <f t="array" ref="F371">IF(OR(EXACT(A371,VALUE('ESO Dungeon constants'!$H$3:$H$1000))),"X","")</f>
        <v/>
      </c>
      <c r="G371" t="str">
        <f t="shared" si="18"/>
        <v>X</v>
      </c>
      <c r="H371" t="str">
        <f>IF(A371&lt;&gt;C371,VLOOKUP(C371,$A$3:$E$903,4,FALSE),"")</f>
        <v/>
      </c>
      <c r="I371" t="str">
        <f>IF(A371&lt;&gt;C371,VLOOKUP(C371,$A$3:$E$903,5,FALSE),"")</f>
        <v/>
      </c>
      <c r="J371" s="4">
        <f t="shared" si="16"/>
        <v>1005</v>
      </c>
      <c r="K371" s="4">
        <f t="shared" si="17"/>
        <v>1005</v>
      </c>
    </row>
    <row r="372" spans="1:11" x14ac:dyDescent="0.25">
      <c r="A372" s="6">
        <v>499</v>
      </c>
      <c r="B372" s="6">
        <v>276</v>
      </c>
      <c r="C372" s="6">
        <v>181</v>
      </c>
      <c r="D372" s="2" t="s">
        <v>409</v>
      </c>
      <c r="E372" s="2" t="s">
        <v>409</v>
      </c>
      <c r="F372" t="str">
        <f t="array" ref="F372">IF(OR(EXACT(A372,VALUE('ESO Dungeon constants'!$H$3:$H$1000))),"X","")</f>
        <v/>
      </c>
      <c r="G372" t="str">
        <f t="shared" si="18"/>
        <v/>
      </c>
      <c r="H372" t="str">
        <f>IF(A372&lt;&gt;C372,VLOOKUP(C372,$A$3:$E$903,4,FALSE),"")</f>
        <v>Cyrodiil</v>
      </c>
      <c r="I372" t="str">
        <f>IF(A372&lt;&gt;C372,VLOOKUP(C372,$A$3:$E$903,5,FALSE),"")</f>
        <v>Cyrodiil</v>
      </c>
      <c r="J372" s="4">
        <f t="shared" si="16"/>
        <v>499</v>
      </c>
      <c r="K372" s="4">
        <f t="shared" si="17"/>
        <v>181</v>
      </c>
    </row>
    <row r="373" spans="1:11" x14ac:dyDescent="0.25">
      <c r="A373" s="6">
        <v>187</v>
      </c>
      <c r="B373" s="6">
        <v>38</v>
      </c>
      <c r="C373" s="6">
        <v>117</v>
      </c>
      <c r="D373" s="2" t="s">
        <v>174</v>
      </c>
      <c r="E373" s="2" t="s">
        <v>174</v>
      </c>
      <c r="F373" t="str">
        <f t="array" ref="F373">IF(OR(EXACT(A373,VALUE('ESO Dungeon constants'!$H$3:$H$1000))),"X","")</f>
        <v/>
      </c>
      <c r="G373" t="str">
        <f t="shared" si="18"/>
        <v/>
      </c>
      <c r="H373" t="str">
        <f>IF(A373&lt;&gt;C373,VLOOKUP(C373,$A$3:$E$903,4,FALSE),"")</f>
        <v>Schattenfenn</v>
      </c>
      <c r="I373" t="str">
        <f>IF(A373&lt;&gt;C373,VLOOKUP(C373,$A$3:$E$903,5,FALSE),"")</f>
        <v>Shadowfen</v>
      </c>
      <c r="J373" s="4">
        <f t="shared" si="16"/>
        <v>187</v>
      </c>
      <c r="K373" s="4">
        <f t="shared" si="17"/>
        <v>117</v>
      </c>
    </row>
    <row r="374" spans="1:11" x14ac:dyDescent="0.25">
      <c r="A374" s="6">
        <v>591</v>
      </c>
      <c r="B374" s="6">
        <v>351</v>
      </c>
      <c r="C374" s="6">
        <v>20</v>
      </c>
      <c r="D374" s="2" t="s">
        <v>1146</v>
      </c>
      <c r="E374" s="2" t="s">
        <v>480</v>
      </c>
      <c r="F374" t="str">
        <f t="array" ref="F374">IF(OR(EXACT(A374,VALUE('ESO Dungeon constants'!$H$3:$H$1000))),"X","")</f>
        <v/>
      </c>
      <c r="G374" t="str">
        <f t="shared" si="18"/>
        <v/>
      </c>
      <c r="H374" t="str">
        <f>IF(A374&lt;&gt;C374,VLOOKUP(C374,$A$3:$E$903,4,FALSE),"")</f>
        <v>Kluftspitze</v>
      </c>
      <c r="I374" t="str">
        <f>IF(A374&lt;&gt;C374,VLOOKUP(C374,$A$3:$E$903,5,FALSE),"")</f>
        <v>Rivenspire</v>
      </c>
      <c r="J374" s="4">
        <f t="shared" si="16"/>
        <v>591</v>
      </c>
      <c r="K374" s="4">
        <f t="shared" si="17"/>
        <v>20</v>
      </c>
    </row>
    <row r="375" spans="1:11" x14ac:dyDescent="0.25">
      <c r="A375" s="6">
        <v>308</v>
      </c>
      <c r="B375" s="6">
        <v>120</v>
      </c>
      <c r="C375" s="6">
        <v>104</v>
      </c>
      <c r="D375" s="2" t="s">
        <v>950</v>
      </c>
      <c r="E375" s="2" t="s">
        <v>255</v>
      </c>
      <c r="F375" t="str">
        <f t="array" ref="F375">IF(OR(EXACT(A375,VALUE('ESO Dungeon constants'!$H$3:$H$1000))),"X","")</f>
        <v/>
      </c>
      <c r="G375" t="str">
        <f t="shared" si="18"/>
        <v/>
      </c>
      <c r="H375" t="str">
        <f>IF(A375&lt;&gt;C375,VLOOKUP(C375,$A$3:$E$903,4,FALSE),"")</f>
        <v>Die Alik'r-Wüste</v>
      </c>
      <c r="I375" t="str">
        <f>IF(A375&lt;&gt;C375,VLOOKUP(C375,$A$3:$E$903,5,FALSE),"")</f>
        <v>Alik'r Desert</v>
      </c>
      <c r="J375" s="4">
        <f t="shared" si="16"/>
        <v>308</v>
      </c>
      <c r="K375" s="4">
        <f t="shared" si="17"/>
        <v>104</v>
      </c>
    </row>
    <row r="376" spans="1:11" x14ac:dyDescent="0.25">
      <c r="A376" s="6">
        <v>260</v>
      </c>
      <c r="B376" s="6">
        <v>92</v>
      </c>
      <c r="C376" s="6">
        <v>101</v>
      </c>
      <c r="D376" s="2" t="s">
        <v>925</v>
      </c>
      <c r="E376" s="2" t="s">
        <v>228</v>
      </c>
      <c r="F376" t="str">
        <f t="array" ref="F376">IF(OR(EXACT(A376,VALUE('ESO Dungeon constants'!$H$3:$H$1000))),"X","")</f>
        <v/>
      </c>
      <c r="G376" t="str">
        <f t="shared" si="18"/>
        <v/>
      </c>
      <c r="H376" t="str">
        <f>IF(A376&lt;&gt;C376,VLOOKUP(C376,$A$3:$E$903,4,FALSE),"")</f>
        <v>Ostmarsch</v>
      </c>
      <c r="I376" t="str">
        <f>IF(A376&lt;&gt;C376,VLOOKUP(C376,$A$3:$E$903,5,FALSE),"")</f>
        <v>Eastmarch</v>
      </c>
      <c r="J376" s="4">
        <f t="shared" si="16"/>
        <v>260</v>
      </c>
      <c r="K376" s="4">
        <f t="shared" si="17"/>
        <v>101</v>
      </c>
    </row>
    <row r="377" spans="1:11" x14ac:dyDescent="0.25">
      <c r="A377" s="6">
        <v>894</v>
      </c>
      <c r="B377" s="6">
        <v>535</v>
      </c>
      <c r="C377" s="6">
        <v>888</v>
      </c>
      <c r="D377" s="2" t="s">
        <v>1285</v>
      </c>
      <c r="E377" s="2" t="s">
        <v>653</v>
      </c>
      <c r="F377" t="str">
        <f t="array" ref="F377">IF(OR(EXACT(A377,VALUE('ESO Dungeon constants'!$H$3:$H$1000))),"X","")</f>
        <v/>
      </c>
      <c r="G377" t="str">
        <f t="shared" si="18"/>
        <v/>
      </c>
      <c r="H377" t="str">
        <f>IF(A377&lt;&gt;C377,VLOOKUP(C377,$A$3:$E$903,4,FALSE),"")</f>
        <v>Kargstein</v>
      </c>
      <c r="I377" t="str">
        <f>IF(A377&lt;&gt;C377,VLOOKUP(C377,$A$3:$E$903,5,FALSE),"")</f>
        <v>Craglorn</v>
      </c>
      <c r="J377" s="4">
        <f t="shared" si="16"/>
        <v>894</v>
      </c>
      <c r="K377" s="4">
        <f t="shared" si="17"/>
        <v>888</v>
      </c>
    </row>
    <row r="378" spans="1:11" x14ac:dyDescent="0.25">
      <c r="A378" s="6">
        <v>406</v>
      </c>
      <c r="B378" s="6">
        <v>201</v>
      </c>
      <c r="C378" s="6">
        <v>57</v>
      </c>
      <c r="D378" s="2" t="s">
        <v>1018</v>
      </c>
      <c r="E378" s="2" t="s">
        <v>335</v>
      </c>
      <c r="F378" t="str">
        <f t="array" ref="F378">IF(OR(EXACT(A378,VALUE('ESO Dungeon constants'!$H$3:$H$1000))),"X","")</f>
        <v/>
      </c>
      <c r="G378" t="str">
        <f t="shared" si="18"/>
        <v/>
      </c>
      <c r="H378" t="str">
        <f>IF(A378&lt;&gt;C378,VLOOKUP(C378,$A$3:$E$903,4,FALSE),"")</f>
        <v>Deshaan</v>
      </c>
      <c r="I378" t="str">
        <f>IF(A378&lt;&gt;C378,VLOOKUP(C378,$A$3:$E$903,5,FALSE),"")</f>
        <v>Deshaan</v>
      </c>
      <c r="J378" s="4">
        <f t="shared" si="16"/>
        <v>406</v>
      </c>
      <c r="K378" s="4">
        <f t="shared" si="17"/>
        <v>57</v>
      </c>
    </row>
    <row r="379" spans="1:11" x14ac:dyDescent="0.25">
      <c r="A379" s="6">
        <v>984</v>
      </c>
      <c r="B379" s="6">
        <v>622</v>
      </c>
      <c r="C379" s="6">
        <v>980</v>
      </c>
      <c r="D379" s="2" t="s">
        <v>1355</v>
      </c>
      <c r="E379" s="2" t="s">
        <v>729</v>
      </c>
      <c r="F379" t="str">
        <f t="array" ref="F379">IF(OR(EXACT(A379,VALUE('ESO Dungeon constants'!$H$3:$H$1000))),"X","")</f>
        <v/>
      </c>
      <c r="G379" t="str">
        <f t="shared" si="18"/>
        <v/>
      </c>
      <c r="H379" t="str">
        <f>IF(A379&lt;&gt;C379,VLOOKUP(C379,$A$3:$E$903,4,FALSE),"")</f>
        <v>Die Stadt der Uhrwerke</v>
      </c>
      <c r="I379" t="str">
        <f>IF(A379&lt;&gt;C379,VLOOKUP(C379,$A$3:$E$903,5,FALSE),"")</f>
        <v>Clockwork City</v>
      </c>
      <c r="J379" s="4">
        <f t="shared" si="16"/>
        <v>984</v>
      </c>
      <c r="K379" s="4">
        <f t="shared" si="17"/>
        <v>980</v>
      </c>
    </row>
    <row r="380" spans="1:11" x14ac:dyDescent="0.25">
      <c r="A380" s="6">
        <v>677</v>
      </c>
      <c r="B380" s="6">
        <v>374</v>
      </c>
      <c r="C380" s="6">
        <v>684</v>
      </c>
      <c r="D380" s="2" t="s">
        <v>1165</v>
      </c>
      <c r="E380" s="2" t="s">
        <v>500</v>
      </c>
      <c r="F380" t="str">
        <f t="array" ref="F380">IF(OR(EXACT(A380,VALUE('ESO Dungeon constants'!$H$3:$H$1000))),"X","")</f>
        <v/>
      </c>
      <c r="G380" t="str">
        <f t="shared" si="18"/>
        <v/>
      </c>
      <c r="H380" t="str">
        <f>IF(A380&lt;&gt;C380,VLOOKUP(C380,$A$3:$E$903,4,FALSE),"")</f>
        <v>Wrothgar</v>
      </c>
      <c r="I380" t="str">
        <f>IF(A380&lt;&gt;C380,VLOOKUP(C380,$A$3:$E$903,5,FALSE),"")</f>
        <v>Wrothgar</v>
      </c>
      <c r="J380" s="4">
        <f t="shared" si="16"/>
        <v>677</v>
      </c>
      <c r="K380" s="4">
        <f t="shared" si="17"/>
        <v>684</v>
      </c>
    </row>
    <row r="381" spans="1:11" x14ac:dyDescent="0.25">
      <c r="A381" s="6">
        <v>421</v>
      </c>
      <c r="B381" s="6">
        <v>216</v>
      </c>
      <c r="C381" s="6">
        <v>347</v>
      </c>
      <c r="D381" s="2" t="s">
        <v>1032</v>
      </c>
      <c r="E381" s="2" t="s">
        <v>350</v>
      </c>
      <c r="F381" t="str">
        <f t="array" ref="F381">IF(OR(EXACT(A381,VALUE('ESO Dungeon constants'!$H$3:$H$1000))),"X","")</f>
        <v/>
      </c>
      <c r="G381" t="str">
        <f t="shared" si="18"/>
        <v/>
      </c>
      <c r="H381" t="str">
        <f>IF(A381&lt;&gt;C381,VLOOKUP(C381,$A$3:$E$903,4,FALSE),"")</f>
        <v>Kalthafen</v>
      </c>
      <c r="I381" t="str">
        <f>IF(A381&lt;&gt;C381,VLOOKUP(C381,$A$3:$E$903,5,FALSE),"")</f>
        <v>Coldharbour</v>
      </c>
      <c r="J381" s="4">
        <f t="shared" si="16"/>
        <v>421</v>
      </c>
      <c r="K381" s="4">
        <f t="shared" si="17"/>
        <v>347</v>
      </c>
    </row>
    <row r="382" spans="1:11" x14ac:dyDescent="0.25">
      <c r="A382" s="6">
        <v>58</v>
      </c>
      <c r="B382" s="6">
        <v>11</v>
      </c>
      <c r="C382" s="6">
        <v>58</v>
      </c>
      <c r="D382" s="2" t="s">
        <v>156</v>
      </c>
      <c r="E382" s="2" t="s">
        <v>156</v>
      </c>
      <c r="F382" t="str">
        <f t="array" ref="F382">IF(OR(EXACT(A382,VALUE('ESO Dungeon constants'!$H$3:$H$1000))),"X","")</f>
        <v/>
      </c>
      <c r="G382" t="str">
        <f t="shared" si="18"/>
        <v>X</v>
      </c>
      <c r="H382" t="str">
        <f>IF(A382&lt;&gt;C382,VLOOKUP(C382,$A$3:$E$903,4,FALSE),"")</f>
        <v/>
      </c>
      <c r="I382" t="str">
        <f>IF(A382&lt;&gt;C382,VLOOKUP(C382,$A$3:$E$903,5,FALSE),"")</f>
        <v/>
      </c>
      <c r="J382" s="4">
        <f t="shared" si="16"/>
        <v>58</v>
      </c>
      <c r="K382" s="4">
        <f t="shared" si="17"/>
        <v>58</v>
      </c>
    </row>
    <row r="383" spans="1:11" x14ac:dyDescent="0.25">
      <c r="A383" s="6">
        <v>955</v>
      </c>
      <c r="B383" s="6">
        <v>595</v>
      </c>
      <c r="C383" s="6">
        <v>849</v>
      </c>
      <c r="D383" s="2" t="s">
        <v>1332</v>
      </c>
      <c r="E383" s="2" t="s">
        <v>706</v>
      </c>
      <c r="F383" t="str">
        <f t="array" ref="F383">IF(OR(EXACT(A383,VALUE('ESO Dungeon constants'!$H$3:$H$1000))),"X","")</f>
        <v/>
      </c>
      <c r="G383" t="str">
        <f t="shared" si="18"/>
        <v/>
      </c>
      <c r="H383" t="str">
        <f>IF(A383&lt;&gt;C383,VLOOKUP(C383,$A$3:$E$903,4,FALSE),"")</f>
        <v>Vvardenfell</v>
      </c>
      <c r="I383" t="str">
        <f>IF(A383&lt;&gt;C383,VLOOKUP(C383,$A$3:$E$903,5,FALSE),"")</f>
        <v>Vvardenfell</v>
      </c>
      <c r="J383" s="4">
        <f t="shared" si="16"/>
        <v>955</v>
      </c>
      <c r="K383" s="4">
        <f t="shared" si="17"/>
        <v>849</v>
      </c>
    </row>
    <row r="384" spans="1:11" x14ac:dyDescent="0.25">
      <c r="A384" s="6">
        <v>372</v>
      </c>
      <c r="B384" s="6">
        <v>170</v>
      </c>
      <c r="C384" s="6">
        <v>347</v>
      </c>
      <c r="D384" s="2" t="s">
        <v>993</v>
      </c>
      <c r="E384" s="2" t="s">
        <v>305</v>
      </c>
      <c r="F384" t="str">
        <f t="array" ref="F384">IF(OR(EXACT(A384,VALUE('ESO Dungeon constants'!$H$3:$H$1000))),"X","")</f>
        <v/>
      </c>
      <c r="G384" t="str">
        <f t="shared" si="18"/>
        <v/>
      </c>
      <c r="H384" t="str">
        <f>IF(A384&lt;&gt;C384,VLOOKUP(C384,$A$3:$E$903,4,FALSE),"")</f>
        <v>Kalthafen</v>
      </c>
      <c r="I384" t="str">
        <f>IF(A384&lt;&gt;C384,VLOOKUP(C384,$A$3:$E$903,5,FALSE),"")</f>
        <v>Coldharbour</v>
      </c>
      <c r="J384" s="4">
        <f t="shared" si="16"/>
        <v>372</v>
      </c>
      <c r="K384" s="4">
        <f t="shared" si="17"/>
        <v>347</v>
      </c>
    </row>
    <row r="385" spans="1:11" x14ac:dyDescent="0.25">
      <c r="A385" s="6">
        <v>940</v>
      </c>
      <c r="B385" s="6">
        <v>580</v>
      </c>
      <c r="C385" s="6">
        <v>381</v>
      </c>
      <c r="D385" s="2" t="s">
        <v>1323</v>
      </c>
      <c r="E385" s="2" t="s">
        <v>691</v>
      </c>
      <c r="F385" t="str">
        <f t="array" ref="F385">IF(OR(EXACT(A385,VALUE('ESO Dungeon constants'!$H$3:$H$1000))),"X","")</f>
        <v/>
      </c>
      <c r="G385" t="str">
        <f t="shared" si="18"/>
        <v/>
      </c>
      <c r="H385" t="str">
        <f>IF(A385&lt;&gt;C385,VLOOKUP(C385,$A$3:$E$903,4,FALSE),"")</f>
        <v>Auridon</v>
      </c>
      <c r="I385" t="str">
        <f>IF(A385&lt;&gt;C385,VLOOKUP(C385,$A$3:$E$903,5,FALSE),"")</f>
        <v>Auridon</v>
      </c>
      <c r="J385" s="4">
        <f t="shared" si="16"/>
        <v>940</v>
      </c>
      <c r="K385" s="4">
        <f t="shared" si="17"/>
        <v>381</v>
      </c>
    </row>
    <row r="386" spans="1:11" x14ac:dyDescent="0.25">
      <c r="A386" s="6">
        <v>748</v>
      </c>
      <c r="B386" s="6">
        <v>409</v>
      </c>
      <c r="C386" s="6">
        <v>108</v>
      </c>
      <c r="D386" s="2" t="s">
        <v>1196</v>
      </c>
      <c r="E386" s="2" t="s">
        <v>530</v>
      </c>
      <c r="F386" t="str">
        <f t="array" ref="F386">IF(OR(EXACT(A386,VALUE('ESO Dungeon constants'!$H$3:$H$1000))),"X","")</f>
        <v/>
      </c>
      <c r="G386" t="str">
        <f t="shared" si="18"/>
        <v/>
      </c>
      <c r="H386" t="str">
        <f>IF(A386&lt;&gt;C386,VLOOKUP(C386,$A$3:$E$903,4,FALSE),"")</f>
        <v>Grünschatten</v>
      </c>
      <c r="I386" t="str">
        <f>IF(A386&lt;&gt;C386,VLOOKUP(C386,$A$3:$E$903,5,FALSE),"")</f>
        <v>Greenshade</v>
      </c>
      <c r="J386" s="4">
        <f t="shared" si="16"/>
        <v>748</v>
      </c>
      <c r="K386" s="4">
        <f t="shared" si="17"/>
        <v>108</v>
      </c>
    </row>
    <row r="387" spans="1:11" x14ac:dyDescent="0.25">
      <c r="A387" s="6">
        <v>1055</v>
      </c>
      <c r="B387" s="6">
        <v>684</v>
      </c>
      <c r="C387" s="6">
        <v>108</v>
      </c>
      <c r="D387" s="2" t="s">
        <v>1301</v>
      </c>
      <c r="E387" s="2" t="s">
        <v>41</v>
      </c>
      <c r="F387" t="str">
        <f t="array" ref="F387">IF(OR(EXACT(A387,VALUE('ESO Dungeon constants'!$H$3:$H$1000))),"X","")</f>
        <v>X</v>
      </c>
      <c r="G387" t="str">
        <f t="shared" si="18"/>
        <v/>
      </c>
      <c r="H387" t="str">
        <f>IF(A387&lt;&gt;C387,VLOOKUP(C387,$A$3:$E$903,4,FALSE),"")</f>
        <v>Grünschatten</v>
      </c>
      <c r="I387" t="str">
        <f>IF(A387&lt;&gt;C387,VLOOKUP(C387,$A$3:$E$903,5,FALSE),"")</f>
        <v>Greenshade</v>
      </c>
      <c r="J387" s="4">
        <f t="shared" si="16"/>
        <v>1055</v>
      </c>
      <c r="K387" s="4">
        <f t="shared" si="17"/>
        <v>108</v>
      </c>
    </row>
    <row r="388" spans="1:11" x14ac:dyDescent="0.25">
      <c r="A388" s="6">
        <v>878</v>
      </c>
      <c r="B388" s="6">
        <v>523</v>
      </c>
      <c r="C388" s="6">
        <v>381</v>
      </c>
      <c r="D388" s="2" t="s">
        <v>1271</v>
      </c>
      <c r="E388" s="2" t="s">
        <v>641</v>
      </c>
      <c r="F388" t="str">
        <f t="array" ref="F388">IF(OR(EXACT(A388,VALUE('ESO Dungeon constants'!$H$3:$H$1000))),"X","")</f>
        <v/>
      </c>
      <c r="G388" t="str">
        <f t="shared" si="18"/>
        <v/>
      </c>
      <c r="H388" t="str">
        <f>IF(A388&lt;&gt;C388,VLOOKUP(C388,$A$3:$E$903,4,FALSE),"")</f>
        <v>Auridon</v>
      </c>
      <c r="I388" t="str">
        <f>IF(A388&lt;&gt;C388,VLOOKUP(C388,$A$3:$E$903,5,FALSE),"")</f>
        <v>Auridon</v>
      </c>
      <c r="J388" s="4">
        <f t="shared" si="16"/>
        <v>878</v>
      </c>
      <c r="K388" s="4">
        <f t="shared" si="17"/>
        <v>381</v>
      </c>
    </row>
    <row r="389" spans="1:11" x14ac:dyDescent="0.25">
      <c r="A389" s="6">
        <v>923</v>
      </c>
      <c r="B389" s="6">
        <v>563</v>
      </c>
      <c r="C389" s="6">
        <v>849</v>
      </c>
      <c r="D389" s="2" t="s">
        <v>1309</v>
      </c>
      <c r="E389" s="2" t="s">
        <v>681</v>
      </c>
      <c r="F389" t="str">
        <f t="array" ref="F389">IF(OR(EXACT(A389,VALUE('ESO Dungeon constants'!$H$3:$H$1000))),"X","")</f>
        <v/>
      </c>
      <c r="G389" t="str">
        <f t="shared" si="18"/>
        <v/>
      </c>
      <c r="H389" t="str">
        <f>IF(A389&lt;&gt;C389,VLOOKUP(C389,$A$3:$E$903,4,FALSE),"")</f>
        <v>Vvardenfell</v>
      </c>
      <c r="I389" t="str">
        <f>IF(A389&lt;&gt;C389,VLOOKUP(C389,$A$3:$E$903,5,FALSE),"")</f>
        <v>Vvardenfell</v>
      </c>
      <c r="J389" s="4">
        <f t="shared" ref="J389:J452" si="19">A389</f>
        <v>923</v>
      </c>
      <c r="K389" s="4">
        <f t="shared" ref="K389:K452" si="20">C389</f>
        <v>849</v>
      </c>
    </row>
    <row r="390" spans="1:11" x14ac:dyDescent="0.25">
      <c r="A390" s="6">
        <v>725</v>
      </c>
      <c r="B390" s="6">
        <v>404</v>
      </c>
      <c r="C390" s="6">
        <v>816</v>
      </c>
      <c r="D390" s="2" t="s">
        <v>1191</v>
      </c>
      <c r="E390" s="2" t="s">
        <v>526</v>
      </c>
      <c r="F390" t="str">
        <f t="array" ref="F390">IF(OR(EXACT(A390,VALUE('ESO Dungeon constants'!$H$3:$H$1000))),"X","")</f>
        <v>X</v>
      </c>
      <c r="G390" t="str">
        <f t="shared" si="18"/>
        <v/>
      </c>
      <c r="H390" t="str">
        <f>IF(A390&lt;&gt;C390,VLOOKUP(C390,$A$3:$E$903,4,FALSE),"")</f>
        <v>Hews Fluch</v>
      </c>
      <c r="I390" t="str">
        <f>IF(A390&lt;&gt;C390,VLOOKUP(C390,$A$3:$E$903,5,FALSE),"")</f>
        <v>Hew's Bane</v>
      </c>
      <c r="J390" s="4">
        <f t="shared" si="19"/>
        <v>725</v>
      </c>
      <c r="K390" s="4">
        <f t="shared" si="20"/>
        <v>816</v>
      </c>
    </row>
    <row r="391" spans="1:11" x14ac:dyDescent="0.25">
      <c r="A391" s="6">
        <v>983</v>
      </c>
      <c r="B391" s="6">
        <v>621</v>
      </c>
      <c r="C391" s="6">
        <v>980</v>
      </c>
      <c r="D391" s="2" t="s">
        <v>1354</v>
      </c>
      <c r="E391" s="2" t="s">
        <v>728</v>
      </c>
      <c r="F391" t="str">
        <f t="array" ref="F391">IF(OR(EXACT(A391,VALUE('ESO Dungeon constants'!$H$3:$H$1000))),"X","")</f>
        <v/>
      </c>
      <c r="G391" t="str">
        <f t="shared" si="18"/>
        <v/>
      </c>
      <c r="H391" t="str">
        <f>IF(A391&lt;&gt;C391,VLOOKUP(C391,$A$3:$E$903,4,FALSE),"")</f>
        <v>Die Stadt der Uhrwerke</v>
      </c>
      <c r="I391" t="str">
        <f>IF(A391&lt;&gt;C391,VLOOKUP(C391,$A$3:$E$903,5,FALSE),"")</f>
        <v>Clockwork City</v>
      </c>
      <c r="J391" s="4">
        <f t="shared" si="19"/>
        <v>983</v>
      </c>
      <c r="K391" s="4">
        <f t="shared" si="20"/>
        <v>980</v>
      </c>
    </row>
    <row r="392" spans="1:11" x14ac:dyDescent="0.25">
      <c r="A392" s="6">
        <v>400</v>
      </c>
      <c r="B392" s="6">
        <v>195</v>
      </c>
      <c r="C392" s="6">
        <v>381</v>
      </c>
      <c r="D392" s="2" t="s">
        <v>1013</v>
      </c>
      <c r="E392" s="2" t="s">
        <v>329</v>
      </c>
      <c r="F392" t="str">
        <f t="array" ref="F392">IF(OR(EXACT(A392,VALUE('ESO Dungeon constants'!$H$3:$H$1000))),"X","")</f>
        <v/>
      </c>
      <c r="G392" t="str">
        <f t="shared" si="18"/>
        <v/>
      </c>
      <c r="H392" t="str">
        <f>IF(A392&lt;&gt;C392,VLOOKUP(C392,$A$3:$E$903,4,FALSE),"")</f>
        <v>Auridon</v>
      </c>
      <c r="I392" t="str">
        <f>IF(A392&lt;&gt;C392,VLOOKUP(C392,$A$3:$E$903,5,FALSE),"")</f>
        <v>Auridon</v>
      </c>
      <c r="J392" s="4">
        <f t="shared" si="19"/>
        <v>400</v>
      </c>
      <c r="K392" s="4">
        <f t="shared" si="20"/>
        <v>381</v>
      </c>
    </row>
    <row r="393" spans="1:11" x14ac:dyDescent="0.25">
      <c r="A393" s="6">
        <v>288</v>
      </c>
      <c r="B393" s="6">
        <v>114</v>
      </c>
      <c r="C393" s="6">
        <v>41</v>
      </c>
      <c r="D393" s="2" t="s">
        <v>944</v>
      </c>
      <c r="E393" s="2" t="s">
        <v>249</v>
      </c>
      <c r="F393" t="str">
        <f t="array" ref="F393">IF(OR(EXACT(A393,VALUE('ESO Dungeon constants'!$H$3:$H$1000))),"X","")</f>
        <v/>
      </c>
      <c r="G393" t="str">
        <f t="shared" si="18"/>
        <v/>
      </c>
      <c r="H393" t="str">
        <f>IF(A393&lt;&gt;C393,VLOOKUP(C393,$A$3:$E$903,4,FALSE),"")</f>
        <v>Steinfälle</v>
      </c>
      <c r="I393" t="str">
        <f>IF(A393&lt;&gt;C393,VLOOKUP(C393,$A$3:$E$903,5,FALSE),"")</f>
        <v>Stonefalls</v>
      </c>
      <c r="J393" s="4">
        <f t="shared" si="19"/>
        <v>288</v>
      </c>
      <c r="K393" s="4">
        <f t="shared" si="20"/>
        <v>41</v>
      </c>
    </row>
    <row r="394" spans="1:11" x14ac:dyDescent="0.25">
      <c r="A394" s="6">
        <v>263</v>
      </c>
      <c r="B394" s="6">
        <v>95</v>
      </c>
      <c r="C394" s="6">
        <v>101</v>
      </c>
      <c r="D394" s="2" t="s">
        <v>928</v>
      </c>
      <c r="E394" s="2" t="s">
        <v>231</v>
      </c>
      <c r="F394" t="str">
        <f t="array" ref="F394">IF(OR(EXACT(A394,VALUE('ESO Dungeon constants'!$H$3:$H$1000))),"X","")</f>
        <v/>
      </c>
      <c r="G394" t="str">
        <f t="shared" si="18"/>
        <v/>
      </c>
      <c r="H394" t="str">
        <f>IF(A394&lt;&gt;C394,VLOOKUP(C394,$A$3:$E$903,4,FALSE),"")</f>
        <v>Ostmarsch</v>
      </c>
      <c r="I394" t="str">
        <f>IF(A394&lt;&gt;C394,VLOOKUP(C394,$A$3:$E$903,5,FALSE),"")</f>
        <v>Eastmarch</v>
      </c>
      <c r="J394" s="4">
        <f t="shared" si="19"/>
        <v>263</v>
      </c>
      <c r="K394" s="4">
        <f t="shared" si="20"/>
        <v>101</v>
      </c>
    </row>
    <row r="395" spans="1:11" x14ac:dyDescent="0.25">
      <c r="A395" s="6">
        <v>993</v>
      </c>
      <c r="B395" s="6">
        <v>630</v>
      </c>
      <c r="C395" s="6">
        <v>980</v>
      </c>
      <c r="D395" s="2" t="s">
        <v>1362</v>
      </c>
      <c r="E395" s="2" t="s">
        <v>737</v>
      </c>
      <c r="F395" t="str">
        <f t="array" ref="F395">IF(OR(EXACT(A395,VALUE('ESO Dungeon constants'!$H$3:$H$1000))),"X","")</f>
        <v/>
      </c>
      <c r="G395" t="str">
        <f t="shared" si="18"/>
        <v/>
      </c>
      <c r="H395" t="str">
        <f>IF(A395&lt;&gt;C395,VLOOKUP(C395,$A$3:$E$903,4,FALSE),"")</f>
        <v>Die Stadt der Uhrwerke</v>
      </c>
      <c r="I395" t="str">
        <f>IF(A395&lt;&gt;C395,VLOOKUP(C395,$A$3:$E$903,5,FALSE),"")</f>
        <v>Clockwork City</v>
      </c>
      <c r="J395" s="4">
        <f t="shared" si="19"/>
        <v>993</v>
      </c>
      <c r="K395" s="4">
        <f t="shared" si="20"/>
        <v>980</v>
      </c>
    </row>
    <row r="396" spans="1:11" x14ac:dyDescent="0.25">
      <c r="A396" s="6">
        <v>447</v>
      </c>
      <c r="B396" s="6">
        <v>234</v>
      </c>
      <c r="C396" s="6">
        <v>383</v>
      </c>
      <c r="D396" s="2" t="s">
        <v>1049</v>
      </c>
      <c r="E396" s="2" t="s">
        <v>368</v>
      </c>
      <c r="F396" t="str">
        <f t="array" ref="F396">IF(OR(EXACT(A396,VALUE('ESO Dungeon constants'!$H$3:$H$1000))),"X","")</f>
        <v/>
      </c>
      <c r="G396" t="str">
        <f t="shared" si="18"/>
        <v/>
      </c>
      <c r="H396" t="str">
        <f>IF(A396&lt;&gt;C396,VLOOKUP(C396,$A$3:$E$903,4,FALSE),"")</f>
        <v>Grahtwald</v>
      </c>
      <c r="I396" t="str">
        <f>IF(A396&lt;&gt;C396,VLOOKUP(C396,$A$3:$E$903,5,FALSE),"")</f>
        <v>Grahtwood</v>
      </c>
      <c r="J396" s="4">
        <f t="shared" si="19"/>
        <v>447</v>
      </c>
      <c r="K396" s="4">
        <f t="shared" si="20"/>
        <v>383</v>
      </c>
    </row>
    <row r="397" spans="1:11" x14ac:dyDescent="0.25">
      <c r="A397" s="6">
        <v>889</v>
      </c>
      <c r="B397" s="6">
        <v>530</v>
      </c>
      <c r="C397" s="6">
        <v>888</v>
      </c>
      <c r="D397" s="2" t="s">
        <v>648</v>
      </c>
      <c r="E397" s="2" t="s">
        <v>648</v>
      </c>
      <c r="F397" t="str">
        <f t="array" ref="F397">IF(OR(EXACT(A397,VALUE('ESO Dungeon constants'!$H$3:$H$1000))),"X","")</f>
        <v/>
      </c>
      <c r="G397" t="str">
        <f t="shared" si="18"/>
        <v/>
      </c>
      <c r="H397" t="str">
        <f>IF(A397&lt;&gt;C397,VLOOKUP(C397,$A$3:$E$903,4,FALSE),"")</f>
        <v>Kargstein</v>
      </c>
      <c r="I397" t="str">
        <f>IF(A397&lt;&gt;C397,VLOOKUP(C397,$A$3:$E$903,5,FALSE),"")</f>
        <v>Craglorn</v>
      </c>
      <c r="J397" s="4">
        <f t="shared" si="19"/>
        <v>889</v>
      </c>
      <c r="K397" s="4">
        <f t="shared" si="20"/>
        <v>888</v>
      </c>
    </row>
    <row r="398" spans="1:11" x14ac:dyDescent="0.25">
      <c r="A398" s="6">
        <v>1047</v>
      </c>
      <c r="B398" s="6">
        <v>680</v>
      </c>
      <c r="C398" s="6">
        <v>1011</v>
      </c>
      <c r="D398" s="2" t="s">
        <v>830</v>
      </c>
      <c r="E398" s="2" t="s">
        <v>782</v>
      </c>
      <c r="F398" t="str">
        <f t="array" ref="F398">IF(OR(EXACT(A398,VALUE('ESO Dungeon constants'!$H$3:$H$1000))),"X","")</f>
        <v/>
      </c>
      <c r="G398" t="str">
        <f t="shared" si="18"/>
        <v/>
      </c>
      <c r="H398" t="str">
        <f>IF(A398&lt;&gt;C398,VLOOKUP(C398,$A$3:$E$903,4,FALSE),"")</f>
        <v>Sommersend</v>
      </c>
      <c r="I398" t="str">
        <f>IF(A398&lt;&gt;C398,VLOOKUP(C398,$A$3:$E$903,5,FALSE),"")</f>
        <v>Summerset</v>
      </c>
      <c r="J398" s="4">
        <f t="shared" si="19"/>
        <v>1047</v>
      </c>
      <c r="K398" s="4">
        <f t="shared" si="20"/>
        <v>1011</v>
      </c>
    </row>
    <row r="399" spans="1:11" x14ac:dyDescent="0.25">
      <c r="A399" s="6">
        <v>1052</v>
      </c>
      <c r="B399" s="6">
        <v>683</v>
      </c>
      <c r="C399" s="6">
        <v>382</v>
      </c>
      <c r="D399" s="2" t="s">
        <v>833</v>
      </c>
      <c r="E399" s="2" t="s">
        <v>73</v>
      </c>
      <c r="F399" t="str">
        <f t="array" ref="F399">IF(OR(EXACT(A399,VALUE('ESO Dungeon constants'!$H$3:$H$1000))),"X","")</f>
        <v>X</v>
      </c>
      <c r="G399" t="str">
        <f t="shared" ref="G399:G462" si="21">IF(EXACT(A399,C399),"X","")</f>
        <v/>
      </c>
      <c r="H399" t="str">
        <f>IF(A399&lt;&gt;C399,VLOOKUP(C399,$A$3:$E$903,4,FALSE),"")</f>
        <v>Schnittermark</v>
      </c>
      <c r="I399" t="str">
        <f>IF(A399&lt;&gt;C399,VLOOKUP(C399,$A$3:$E$903,5,FALSE),"")</f>
        <v>Reaper's March</v>
      </c>
      <c r="J399" s="4">
        <f t="shared" si="19"/>
        <v>1052</v>
      </c>
      <c r="K399" s="4">
        <f t="shared" si="20"/>
        <v>382</v>
      </c>
    </row>
    <row r="400" spans="1:11" x14ac:dyDescent="0.25">
      <c r="A400" s="6">
        <v>863</v>
      </c>
      <c r="B400" s="6">
        <v>508</v>
      </c>
      <c r="C400" s="6">
        <v>537</v>
      </c>
      <c r="D400" s="2" t="s">
        <v>1258</v>
      </c>
      <c r="E400" s="2" t="s">
        <v>626</v>
      </c>
      <c r="F400" t="str">
        <f t="array" ref="F400">IF(OR(EXACT(A400,VALUE('ESO Dungeon constants'!$H$3:$H$1000))),"X","")</f>
        <v/>
      </c>
      <c r="G400" t="str">
        <f t="shared" si="21"/>
        <v/>
      </c>
      <c r="H400" t="str">
        <f>IF(A400&lt;&gt;C400,VLOOKUP(C400,$A$3:$E$903,4,FALSE),"")</f>
        <v>Khenarthis Rast</v>
      </c>
      <c r="I400" t="str">
        <f>IF(A400&lt;&gt;C400,VLOOKUP(C400,$A$3:$E$903,5,FALSE),"")</f>
        <v>Khenarthi's Roost</v>
      </c>
      <c r="J400" s="4">
        <f t="shared" si="19"/>
        <v>863</v>
      </c>
      <c r="K400" s="4">
        <f t="shared" si="20"/>
        <v>537</v>
      </c>
    </row>
    <row r="401" spans="1:11" x14ac:dyDescent="0.25">
      <c r="A401" s="6">
        <v>457</v>
      </c>
      <c r="B401" s="6">
        <v>242</v>
      </c>
      <c r="C401" s="6">
        <v>382</v>
      </c>
      <c r="D401" s="2" t="s">
        <v>1056</v>
      </c>
      <c r="E401" s="2" t="s">
        <v>375</v>
      </c>
      <c r="F401" t="str">
        <f t="array" ref="F401">IF(OR(EXACT(A401,VALUE('ESO Dungeon constants'!$H$3:$H$1000))),"X","")</f>
        <v/>
      </c>
      <c r="G401" t="str">
        <f t="shared" si="21"/>
        <v/>
      </c>
      <c r="H401" t="str">
        <f>IF(A401&lt;&gt;C401,VLOOKUP(C401,$A$3:$E$903,4,FALSE),"")</f>
        <v>Schnittermark</v>
      </c>
      <c r="I401" t="str">
        <f>IF(A401&lt;&gt;C401,VLOOKUP(C401,$A$3:$E$903,5,FALSE),"")</f>
        <v>Reaper's March</v>
      </c>
      <c r="J401" s="4">
        <f t="shared" si="19"/>
        <v>457</v>
      </c>
      <c r="K401" s="4">
        <f t="shared" si="20"/>
        <v>382</v>
      </c>
    </row>
    <row r="402" spans="1:11" x14ac:dyDescent="0.25">
      <c r="A402" s="6">
        <v>513</v>
      </c>
      <c r="B402" s="6">
        <v>290</v>
      </c>
      <c r="C402" s="6">
        <v>513</v>
      </c>
      <c r="D402" s="2" t="s">
        <v>423</v>
      </c>
      <c r="E402" s="2" t="s">
        <v>423</v>
      </c>
      <c r="F402" t="str">
        <f t="array" ref="F402">IF(OR(EXACT(A402,VALUE('ESO Dungeon constants'!$H$3:$H$1000))),"X","")</f>
        <v/>
      </c>
      <c r="G402" t="str">
        <f t="shared" si="21"/>
        <v>X</v>
      </c>
      <c r="H402" t="str">
        <f>IF(A402&lt;&gt;C402,VLOOKUP(C402,$A$3:$E$903,4,FALSE),"")</f>
        <v/>
      </c>
      <c r="I402" t="str">
        <f>IF(A402&lt;&gt;C402,VLOOKUP(C402,$A$3:$E$903,5,FALSE),"")</f>
        <v/>
      </c>
      <c r="J402" s="4">
        <f t="shared" si="19"/>
        <v>513</v>
      </c>
      <c r="K402" s="4">
        <f t="shared" si="20"/>
        <v>513</v>
      </c>
    </row>
    <row r="403" spans="1:11" x14ac:dyDescent="0.25">
      <c r="A403" s="6">
        <v>698</v>
      </c>
      <c r="B403" s="6">
        <v>386</v>
      </c>
      <c r="C403" s="6">
        <v>684</v>
      </c>
      <c r="D403" s="2" t="s">
        <v>1175</v>
      </c>
      <c r="E403" s="2" t="s">
        <v>509</v>
      </c>
      <c r="F403" t="str">
        <f t="array" ref="F403">IF(OR(EXACT(A403,VALUE('ESO Dungeon constants'!$H$3:$H$1000))),"X","")</f>
        <v/>
      </c>
      <c r="G403" t="str">
        <f t="shared" si="21"/>
        <v/>
      </c>
      <c r="H403" t="str">
        <f>IF(A403&lt;&gt;C403,VLOOKUP(C403,$A$3:$E$903,4,FALSE),"")</f>
        <v>Wrothgar</v>
      </c>
      <c r="I403" t="str">
        <f>IF(A403&lt;&gt;C403,VLOOKUP(C403,$A$3:$E$903,5,FALSE),"")</f>
        <v>Wrothgar</v>
      </c>
      <c r="J403" s="4">
        <f t="shared" si="19"/>
        <v>698</v>
      </c>
      <c r="K403" s="4">
        <f t="shared" si="20"/>
        <v>684</v>
      </c>
    </row>
    <row r="404" spans="1:11" x14ac:dyDescent="0.25">
      <c r="A404" s="6">
        <v>600</v>
      </c>
      <c r="B404" s="6">
        <v>359</v>
      </c>
      <c r="C404" s="6">
        <v>572</v>
      </c>
      <c r="D404" s="2" t="s">
        <v>1152</v>
      </c>
      <c r="E404" s="2" t="s">
        <v>487</v>
      </c>
      <c r="F404" t="str">
        <f t="array" ref="F404">IF(OR(EXACT(A404,VALUE('ESO Dungeon constants'!$H$3:$H$1000))),"X","")</f>
        <v/>
      </c>
      <c r="G404" t="str">
        <f t="shared" si="21"/>
        <v/>
      </c>
      <c r="H404" t="str">
        <f>IF(A404&lt;&gt;C404,VLOOKUP(C404,$A$3:$E$903,4,FALSE),"")</f>
        <v>Stirk</v>
      </c>
      <c r="I404" t="str">
        <f>IF(A404&lt;&gt;C404,VLOOKUP(C404,$A$3:$E$903,5,FALSE),"")</f>
        <v>Stirk</v>
      </c>
      <c r="J404" s="4">
        <f t="shared" si="19"/>
        <v>600</v>
      </c>
      <c r="K404" s="4">
        <f t="shared" si="20"/>
        <v>572</v>
      </c>
    </row>
    <row r="405" spans="1:11" x14ac:dyDescent="0.25">
      <c r="A405" s="6">
        <v>760</v>
      </c>
      <c r="B405" s="6">
        <v>421</v>
      </c>
      <c r="C405" s="6">
        <v>57</v>
      </c>
      <c r="D405" s="2" t="s">
        <v>1208</v>
      </c>
      <c r="E405" s="2" t="s">
        <v>542</v>
      </c>
      <c r="F405" t="str">
        <f t="array" ref="F405">IF(OR(EXACT(A405,VALUE('ESO Dungeon constants'!$H$3:$H$1000))),"X","")</f>
        <v/>
      </c>
      <c r="G405" t="str">
        <f t="shared" si="21"/>
        <v/>
      </c>
      <c r="H405" t="str">
        <f>IF(A405&lt;&gt;C405,VLOOKUP(C405,$A$3:$E$903,4,FALSE),"")</f>
        <v>Deshaan</v>
      </c>
      <c r="I405" t="str">
        <f>IF(A405&lt;&gt;C405,VLOOKUP(C405,$A$3:$E$903,5,FALSE),"")</f>
        <v>Deshaan</v>
      </c>
      <c r="J405" s="4">
        <f t="shared" si="19"/>
        <v>760</v>
      </c>
      <c r="K405" s="4">
        <f t="shared" si="20"/>
        <v>57</v>
      </c>
    </row>
    <row r="406" spans="1:11" x14ac:dyDescent="0.25">
      <c r="A406" s="6">
        <v>212</v>
      </c>
      <c r="B406" s="6">
        <v>52</v>
      </c>
      <c r="C406" s="6">
        <v>57</v>
      </c>
      <c r="D406" s="2" t="s">
        <v>890</v>
      </c>
      <c r="E406" s="2" t="s">
        <v>188</v>
      </c>
      <c r="F406" t="str">
        <f t="array" ref="F406">IF(OR(EXACT(A406,VALUE('ESO Dungeon constants'!$H$3:$H$1000))),"X","")</f>
        <v/>
      </c>
      <c r="G406" t="str">
        <f t="shared" si="21"/>
        <v/>
      </c>
      <c r="H406" t="str">
        <f>IF(A406&lt;&gt;C406,VLOOKUP(C406,$A$3:$E$903,4,FALSE),"")</f>
        <v>Deshaan</v>
      </c>
      <c r="I406" t="str">
        <f>IF(A406&lt;&gt;C406,VLOOKUP(C406,$A$3:$E$903,5,FALSE),"")</f>
        <v>Deshaan</v>
      </c>
      <c r="J406" s="4">
        <f t="shared" si="19"/>
        <v>212</v>
      </c>
      <c r="K406" s="4">
        <f t="shared" si="20"/>
        <v>57</v>
      </c>
    </row>
    <row r="407" spans="1:11" x14ac:dyDescent="0.25">
      <c r="A407" s="6">
        <v>854</v>
      </c>
      <c r="B407" s="6">
        <v>499</v>
      </c>
      <c r="C407" s="6">
        <v>92</v>
      </c>
      <c r="D407" s="2" t="s">
        <v>1249</v>
      </c>
      <c r="E407" s="2" t="s">
        <v>617</v>
      </c>
      <c r="F407" t="str">
        <f t="array" ref="F407">IF(OR(EXACT(A407,VALUE('ESO Dungeon constants'!$H$3:$H$1000))),"X","")</f>
        <v/>
      </c>
      <c r="G407" t="str">
        <f t="shared" si="21"/>
        <v/>
      </c>
      <c r="H407" t="str">
        <f>IF(A407&lt;&gt;C407,VLOOKUP(C407,$A$3:$E$903,4,FALSE),"")</f>
        <v>Bangkorai</v>
      </c>
      <c r="I407" t="str">
        <f>IF(A407&lt;&gt;C407,VLOOKUP(C407,$A$3:$E$903,5,FALSE),"")</f>
        <v>Bangkorai</v>
      </c>
      <c r="J407" s="4">
        <f t="shared" si="19"/>
        <v>854</v>
      </c>
      <c r="K407" s="4">
        <f t="shared" si="20"/>
        <v>92</v>
      </c>
    </row>
    <row r="408" spans="1:11" x14ac:dyDescent="0.25">
      <c r="A408" s="6">
        <v>899</v>
      </c>
      <c r="B408" s="6">
        <v>540</v>
      </c>
      <c r="C408" s="6">
        <v>888</v>
      </c>
      <c r="D408" s="2" t="s">
        <v>658</v>
      </c>
      <c r="E408" s="2" t="s">
        <v>658</v>
      </c>
      <c r="F408" t="str">
        <f t="array" ref="F408">IF(OR(EXACT(A408,VALUE('ESO Dungeon constants'!$H$3:$H$1000))),"X","")</f>
        <v/>
      </c>
      <c r="G408" t="str">
        <f t="shared" si="21"/>
        <v/>
      </c>
      <c r="H408" t="str">
        <f>IF(A408&lt;&gt;C408,VLOOKUP(C408,$A$3:$E$903,4,FALSE),"")</f>
        <v>Kargstein</v>
      </c>
      <c r="I408" t="str">
        <f>IF(A408&lt;&gt;C408,VLOOKUP(C408,$A$3:$E$903,5,FALSE),"")</f>
        <v>Craglorn</v>
      </c>
      <c r="J408" s="4">
        <f t="shared" si="19"/>
        <v>899</v>
      </c>
      <c r="K408" s="4">
        <f t="shared" si="20"/>
        <v>888</v>
      </c>
    </row>
    <row r="409" spans="1:11" x14ac:dyDescent="0.25">
      <c r="A409" s="6">
        <v>500</v>
      </c>
      <c r="B409" s="6">
        <v>277</v>
      </c>
      <c r="C409" s="6">
        <v>181</v>
      </c>
      <c r="D409" s="2" t="s">
        <v>1090</v>
      </c>
      <c r="E409" s="2" t="s">
        <v>410</v>
      </c>
      <c r="F409" t="str">
        <f t="array" ref="F409">IF(OR(EXACT(A409,VALUE('ESO Dungeon constants'!$H$3:$H$1000))),"X","")</f>
        <v/>
      </c>
      <c r="G409" t="str">
        <f t="shared" si="21"/>
        <v/>
      </c>
      <c r="H409" t="str">
        <f>IF(A409&lt;&gt;C409,VLOOKUP(C409,$A$3:$E$903,4,FALSE),"")</f>
        <v>Cyrodiil</v>
      </c>
      <c r="I409" t="str">
        <f>IF(A409&lt;&gt;C409,VLOOKUP(C409,$A$3:$E$903,5,FALSE),"")</f>
        <v>Cyrodiil</v>
      </c>
      <c r="J409" s="4">
        <f t="shared" si="19"/>
        <v>500</v>
      </c>
      <c r="K409" s="4">
        <f t="shared" si="20"/>
        <v>181</v>
      </c>
    </row>
    <row r="410" spans="1:11" x14ac:dyDescent="0.25">
      <c r="A410" s="6">
        <v>726</v>
      </c>
      <c r="B410" s="6">
        <v>405</v>
      </c>
      <c r="C410" s="6">
        <v>726</v>
      </c>
      <c r="D410" s="2" t="s">
        <v>1192</v>
      </c>
      <c r="E410" s="2" t="s">
        <v>80</v>
      </c>
      <c r="F410" t="str">
        <f t="array" ref="F410">IF(OR(EXACT(A410,VALUE('ESO Dungeon constants'!$H$3:$H$1000))),"X","")</f>
        <v/>
      </c>
      <c r="G410" t="str">
        <f t="shared" si="21"/>
        <v>X</v>
      </c>
      <c r="H410" t="str">
        <f>IF(A410&lt;&gt;C410,VLOOKUP(C410,$A$3:$E$903,4,FALSE),"")</f>
        <v/>
      </c>
      <c r="I410" t="str">
        <f>IF(A410&lt;&gt;C410,VLOOKUP(C410,$A$3:$E$903,5,FALSE),"")</f>
        <v/>
      </c>
      <c r="J410" s="4">
        <f t="shared" si="19"/>
        <v>726</v>
      </c>
      <c r="K410" s="4">
        <f t="shared" si="20"/>
        <v>726</v>
      </c>
    </row>
    <row r="411" spans="1:11" x14ac:dyDescent="0.25">
      <c r="A411" s="6">
        <v>207</v>
      </c>
      <c r="B411" s="6">
        <v>49</v>
      </c>
      <c r="C411" s="6">
        <v>208</v>
      </c>
      <c r="D411" s="2" t="s">
        <v>185</v>
      </c>
      <c r="E411" s="2" t="s">
        <v>185</v>
      </c>
      <c r="F411" t="str">
        <f t="array" ref="F411">IF(OR(EXACT(A411,VALUE('ESO Dungeon constants'!$H$3:$H$1000))),"X","")</f>
        <v/>
      </c>
      <c r="G411" t="str">
        <f t="shared" si="21"/>
        <v/>
      </c>
      <c r="H411" t="str">
        <f>IF(A411&lt;&gt;C411,VLOOKUP(C411,$A$3:$E$903,4,FALSE),"")</f>
        <v>Die Erdschmiede</v>
      </c>
      <c r="I411" t="str">
        <f>IF(A411&lt;&gt;C411,VLOOKUP(C411,$A$3:$E$903,5,FALSE),"")</f>
        <v>The Earth Forge</v>
      </c>
      <c r="J411" s="4">
        <f t="shared" si="19"/>
        <v>207</v>
      </c>
      <c r="K411" s="4">
        <f t="shared" si="20"/>
        <v>208</v>
      </c>
    </row>
    <row r="412" spans="1:11" x14ac:dyDescent="0.25">
      <c r="A412" s="6">
        <v>248</v>
      </c>
      <c r="B412" s="6">
        <v>81</v>
      </c>
      <c r="C412" s="6">
        <v>57</v>
      </c>
      <c r="D412" s="2" t="s">
        <v>217</v>
      </c>
      <c r="E412" s="2" t="s">
        <v>217</v>
      </c>
      <c r="F412" t="str">
        <f t="array" ref="F412">IF(OR(EXACT(A412,VALUE('ESO Dungeon constants'!$H$3:$H$1000))),"X","")</f>
        <v/>
      </c>
      <c r="G412" t="str">
        <f t="shared" si="21"/>
        <v/>
      </c>
      <c r="H412" t="str">
        <f>IF(A412&lt;&gt;C412,VLOOKUP(C412,$A$3:$E$903,4,FALSE),"")</f>
        <v>Deshaan</v>
      </c>
      <c r="I412" t="str">
        <f>IF(A412&lt;&gt;C412,VLOOKUP(C412,$A$3:$E$903,5,FALSE),"")</f>
        <v>Deshaan</v>
      </c>
      <c r="J412" s="4">
        <f t="shared" si="19"/>
        <v>248</v>
      </c>
      <c r="K412" s="4">
        <f t="shared" si="20"/>
        <v>57</v>
      </c>
    </row>
    <row r="413" spans="1:11" x14ac:dyDescent="0.25">
      <c r="A413" s="6">
        <v>265</v>
      </c>
      <c r="B413" s="6">
        <v>97</v>
      </c>
      <c r="C413" s="6">
        <v>101</v>
      </c>
      <c r="D413" s="2" t="s">
        <v>233</v>
      </c>
      <c r="E413" s="2" t="s">
        <v>233</v>
      </c>
      <c r="F413" t="str">
        <f t="array" ref="F413">IF(OR(EXACT(A413,VALUE('ESO Dungeon constants'!$H$3:$H$1000))),"X","")</f>
        <v/>
      </c>
      <c r="G413" t="str">
        <f t="shared" si="21"/>
        <v/>
      </c>
      <c r="H413" t="str">
        <f>IF(A413&lt;&gt;C413,VLOOKUP(C413,$A$3:$E$903,4,FALSE),"")</f>
        <v>Ostmarsch</v>
      </c>
      <c r="I413" t="str">
        <f>IF(A413&lt;&gt;C413,VLOOKUP(C413,$A$3:$E$903,5,FALSE),"")</f>
        <v>Eastmarch</v>
      </c>
      <c r="J413" s="4">
        <f t="shared" si="19"/>
        <v>265</v>
      </c>
      <c r="K413" s="4">
        <f t="shared" si="20"/>
        <v>101</v>
      </c>
    </row>
    <row r="414" spans="1:11" x14ac:dyDescent="0.25">
      <c r="A414" s="6">
        <v>433</v>
      </c>
      <c r="B414" s="6">
        <v>224</v>
      </c>
      <c r="C414" s="6">
        <v>383</v>
      </c>
      <c r="D414" s="2" t="s">
        <v>1040</v>
      </c>
      <c r="E414" s="2" t="s">
        <v>358</v>
      </c>
      <c r="F414" t="str">
        <f t="array" ref="F414">IF(OR(EXACT(A414,VALUE('ESO Dungeon constants'!$H$3:$H$1000))),"X","")</f>
        <v/>
      </c>
      <c r="G414" t="str">
        <f t="shared" si="21"/>
        <v/>
      </c>
      <c r="H414" t="str">
        <f>IF(A414&lt;&gt;C414,VLOOKUP(C414,$A$3:$E$903,4,FALSE),"")</f>
        <v>Grahtwald</v>
      </c>
      <c r="I414" t="str">
        <f>IF(A414&lt;&gt;C414,VLOOKUP(C414,$A$3:$E$903,5,FALSE),"")</f>
        <v>Grahtwood</v>
      </c>
      <c r="J414" s="4">
        <f t="shared" si="19"/>
        <v>433</v>
      </c>
      <c r="K414" s="4">
        <f t="shared" si="20"/>
        <v>383</v>
      </c>
    </row>
    <row r="415" spans="1:11" x14ac:dyDescent="0.25">
      <c r="A415" s="6">
        <v>578</v>
      </c>
      <c r="B415" s="6">
        <v>339</v>
      </c>
      <c r="C415" s="6">
        <v>108</v>
      </c>
      <c r="D415" s="2" t="s">
        <v>469</v>
      </c>
      <c r="E415" s="2" t="s">
        <v>469</v>
      </c>
      <c r="F415" t="str">
        <f t="array" ref="F415">IF(OR(EXACT(A415,VALUE('ESO Dungeon constants'!$H$3:$H$1000))),"X","")</f>
        <v/>
      </c>
      <c r="G415" t="str">
        <f t="shared" si="21"/>
        <v/>
      </c>
      <c r="H415" t="str">
        <f>IF(A415&lt;&gt;C415,VLOOKUP(C415,$A$3:$E$903,4,FALSE),"")</f>
        <v>Grünschatten</v>
      </c>
      <c r="I415" t="str">
        <f>IF(A415&lt;&gt;C415,VLOOKUP(C415,$A$3:$E$903,5,FALSE),"")</f>
        <v>Greenshade</v>
      </c>
      <c r="J415" s="4">
        <f t="shared" si="19"/>
        <v>578</v>
      </c>
      <c r="K415" s="4">
        <f t="shared" si="20"/>
        <v>108</v>
      </c>
    </row>
    <row r="416" spans="1:11" x14ac:dyDescent="0.25">
      <c r="A416" s="6">
        <v>250</v>
      </c>
      <c r="B416" s="6">
        <v>83</v>
      </c>
      <c r="C416" s="6">
        <v>57</v>
      </c>
      <c r="D416" s="2" t="s">
        <v>918</v>
      </c>
      <c r="E416" s="2" t="s">
        <v>219</v>
      </c>
      <c r="F416" t="str">
        <f t="array" ref="F416">IF(OR(EXACT(A416,VALUE('ESO Dungeon constants'!$H$3:$H$1000))),"X","")</f>
        <v/>
      </c>
      <c r="G416" t="str">
        <f t="shared" si="21"/>
        <v/>
      </c>
      <c r="H416" t="str">
        <f>IF(A416&lt;&gt;C416,VLOOKUP(C416,$A$3:$E$903,4,FALSE),"")</f>
        <v>Deshaan</v>
      </c>
      <c r="I416" t="str">
        <f>IF(A416&lt;&gt;C416,VLOOKUP(C416,$A$3:$E$903,5,FALSE),"")</f>
        <v>Deshaan</v>
      </c>
      <c r="J416" s="4">
        <f t="shared" si="19"/>
        <v>250</v>
      </c>
      <c r="K416" s="4">
        <f t="shared" si="20"/>
        <v>57</v>
      </c>
    </row>
    <row r="417" spans="1:11" x14ac:dyDescent="0.25">
      <c r="A417" s="6">
        <v>585</v>
      </c>
      <c r="B417" s="6">
        <v>345</v>
      </c>
      <c r="C417" s="6">
        <v>92</v>
      </c>
      <c r="D417" s="2" t="s">
        <v>1140</v>
      </c>
      <c r="E417" s="2" t="s">
        <v>474</v>
      </c>
      <c r="F417" t="str">
        <f t="array" ref="F417">IF(OR(EXACT(A417,VALUE('ESO Dungeon constants'!$H$3:$H$1000))),"X","")</f>
        <v/>
      </c>
      <c r="G417" t="str">
        <f t="shared" si="21"/>
        <v/>
      </c>
      <c r="H417" t="str">
        <f>IF(A417&lt;&gt;C417,VLOOKUP(C417,$A$3:$E$903,4,FALSE),"")</f>
        <v>Bangkorai</v>
      </c>
      <c r="I417" t="str">
        <f>IF(A417&lt;&gt;C417,VLOOKUP(C417,$A$3:$E$903,5,FALSE),"")</f>
        <v>Bangkorai</v>
      </c>
      <c r="J417" s="4">
        <f t="shared" si="19"/>
        <v>585</v>
      </c>
      <c r="K417" s="4">
        <f t="shared" si="20"/>
        <v>92</v>
      </c>
    </row>
    <row r="418" spans="1:11" x14ac:dyDescent="0.25">
      <c r="A418" s="6">
        <v>925</v>
      </c>
      <c r="B418" s="6">
        <v>565</v>
      </c>
      <c r="C418" s="6">
        <v>849</v>
      </c>
      <c r="D418" s="2" t="s">
        <v>683</v>
      </c>
      <c r="E418" s="2" t="s">
        <v>683</v>
      </c>
      <c r="F418" t="str">
        <f t="array" ref="F418">IF(OR(EXACT(A418,VALUE('ESO Dungeon constants'!$H$3:$H$1000))),"X","")</f>
        <v/>
      </c>
      <c r="G418" t="str">
        <f t="shared" si="21"/>
        <v/>
      </c>
      <c r="H418" t="str">
        <f>IF(A418&lt;&gt;C418,VLOOKUP(C418,$A$3:$E$903,4,FALSE),"")</f>
        <v>Vvardenfell</v>
      </c>
      <c r="I418" t="str">
        <f>IF(A418&lt;&gt;C418,VLOOKUP(C418,$A$3:$E$903,5,FALSE),"")</f>
        <v>Vvardenfell</v>
      </c>
      <c r="J418" s="4">
        <f t="shared" si="19"/>
        <v>925</v>
      </c>
      <c r="K418" s="4">
        <f t="shared" si="20"/>
        <v>849</v>
      </c>
    </row>
    <row r="419" spans="1:11" x14ac:dyDescent="0.25">
      <c r="A419" s="6">
        <v>918</v>
      </c>
      <c r="B419" s="6">
        <v>558</v>
      </c>
      <c r="C419" s="6">
        <v>849</v>
      </c>
      <c r="D419" s="2" t="s">
        <v>676</v>
      </c>
      <c r="E419" s="2" t="s">
        <v>676</v>
      </c>
      <c r="F419" t="str">
        <f t="array" ref="F419">IF(OR(EXACT(A419,VALUE('ESO Dungeon constants'!$H$3:$H$1000))),"X","")</f>
        <v/>
      </c>
      <c r="G419" t="str">
        <f t="shared" si="21"/>
        <v/>
      </c>
      <c r="H419" t="str">
        <f>IF(A419&lt;&gt;C419,VLOOKUP(C419,$A$3:$E$903,4,FALSE),"")</f>
        <v>Vvardenfell</v>
      </c>
      <c r="I419" t="str">
        <f>IF(A419&lt;&gt;C419,VLOOKUP(C419,$A$3:$E$903,5,FALSE),"")</f>
        <v>Vvardenfell</v>
      </c>
      <c r="J419" s="4">
        <f t="shared" si="19"/>
        <v>918</v>
      </c>
      <c r="K419" s="4">
        <f t="shared" si="20"/>
        <v>849</v>
      </c>
    </row>
    <row r="420" spans="1:11" x14ac:dyDescent="0.25">
      <c r="A420" s="6">
        <v>442</v>
      </c>
      <c r="B420" s="6">
        <v>232</v>
      </c>
      <c r="C420" s="6">
        <v>383</v>
      </c>
      <c r="D420" s="2" t="s">
        <v>366</v>
      </c>
      <c r="E420" s="2" t="s">
        <v>366</v>
      </c>
      <c r="F420" t="str">
        <f t="array" ref="F420">IF(OR(EXACT(A420,VALUE('ESO Dungeon constants'!$H$3:$H$1000))),"X","")</f>
        <v/>
      </c>
      <c r="G420" t="str">
        <f t="shared" si="21"/>
        <v/>
      </c>
      <c r="H420" t="str">
        <f>IF(A420&lt;&gt;C420,VLOOKUP(C420,$A$3:$E$903,4,FALSE),"")</f>
        <v>Grahtwald</v>
      </c>
      <c r="I420" t="str">
        <f>IF(A420&lt;&gt;C420,VLOOKUP(C420,$A$3:$E$903,5,FALSE),"")</f>
        <v>Grahtwood</v>
      </c>
      <c r="J420" s="4">
        <f t="shared" si="19"/>
        <v>442</v>
      </c>
      <c r="K420" s="4">
        <f t="shared" si="20"/>
        <v>383</v>
      </c>
    </row>
    <row r="421" spans="1:11" x14ac:dyDescent="0.25">
      <c r="A421" s="6">
        <v>556</v>
      </c>
      <c r="B421" s="6">
        <v>320</v>
      </c>
      <c r="C421" s="6">
        <v>108</v>
      </c>
      <c r="D421" s="2" t="s">
        <v>1120</v>
      </c>
      <c r="E421" s="2" t="s">
        <v>452</v>
      </c>
      <c r="F421" t="str">
        <f t="array" ref="F421">IF(OR(EXACT(A421,VALUE('ESO Dungeon constants'!$H$3:$H$1000))),"X","")</f>
        <v/>
      </c>
      <c r="G421" t="str">
        <f t="shared" si="21"/>
        <v/>
      </c>
      <c r="H421" t="str">
        <f>IF(A421&lt;&gt;C421,VLOOKUP(C421,$A$3:$E$903,4,FALSE),"")</f>
        <v>Grünschatten</v>
      </c>
      <c r="I421" t="str">
        <f>IF(A421&lt;&gt;C421,VLOOKUP(C421,$A$3:$E$903,5,FALSE),"")</f>
        <v>Greenshade</v>
      </c>
      <c r="J421" s="4">
        <f t="shared" si="19"/>
        <v>556</v>
      </c>
      <c r="K421" s="4">
        <f t="shared" si="20"/>
        <v>108</v>
      </c>
    </row>
    <row r="422" spans="1:11" x14ac:dyDescent="0.25">
      <c r="A422" s="6">
        <v>501</v>
      </c>
      <c r="B422" s="6">
        <v>278</v>
      </c>
      <c r="C422" s="6">
        <v>181</v>
      </c>
      <c r="D422" s="2" t="s">
        <v>1091</v>
      </c>
      <c r="E422" s="2" t="s">
        <v>411</v>
      </c>
      <c r="F422" t="str">
        <f t="array" ref="F422">IF(OR(EXACT(A422,VALUE('ESO Dungeon constants'!$H$3:$H$1000))),"X","")</f>
        <v/>
      </c>
      <c r="G422" t="str">
        <f t="shared" si="21"/>
        <v/>
      </c>
      <c r="H422" t="str">
        <f>IF(A422&lt;&gt;C422,VLOOKUP(C422,$A$3:$E$903,4,FALSE),"")</f>
        <v>Cyrodiil</v>
      </c>
      <c r="I422" t="str">
        <f>IF(A422&lt;&gt;C422,VLOOKUP(C422,$A$3:$E$903,5,FALSE),"")</f>
        <v>Cyrodiil</v>
      </c>
      <c r="J422" s="4">
        <f t="shared" si="19"/>
        <v>501</v>
      </c>
      <c r="K422" s="4">
        <f t="shared" si="20"/>
        <v>181</v>
      </c>
    </row>
    <row r="423" spans="1:11" x14ac:dyDescent="0.25">
      <c r="A423" s="6">
        <v>689</v>
      </c>
      <c r="B423" s="6">
        <v>379</v>
      </c>
      <c r="C423" s="6">
        <v>684</v>
      </c>
      <c r="D423" s="2" t="s">
        <v>1169</v>
      </c>
      <c r="E423" s="2" t="s">
        <v>502</v>
      </c>
      <c r="F423" t="str">
        <f t="array" ref="F423">IF(OR(EXACT(A423,VALUE('ESO Dungeon constants'!$H$3:$H$1000))),"X","")</f>
        <v/>
      </c>
      <c r="G423" t="str">
        <f t="shared" si="21"/>
        <v/>
      </c>
      <c r="H423" t="str">
        <f>IF(A423&lt;&gt;C423,VLOOKUP(C423,$A$3:$E$903,4,FALSE),"")</f>
        <v>Wrothgar</v>
      </c>
      <c r="I423" t="str">
        <f>IF(A423&lt;&gt;C423,VLOOKUP(C423,$A$3:$E$903,5,FALSE),"")</f>
        <v>Wrothgar</v>
      </c>
      <c r="J423" s="4">
        <f t="shared" si="19"/>
        <v>689</v>
      </c>
      <c r="K423" s="4">
        <f t="shared" si="20"/>
        <v>684</v>
      </c>
    </row>
    <row r="424" spans="1:11" x14ac:dyDescent="0.25">
      <c r="A424" s="6">
        <v>229</v>
      </c>
      <c r="B424" s="6">
        <v>65</v>
      </c>
      <c r="C424" s="6">
        <v>92</v>
      </c>
      <c r="D424" s="2" t="s">
        <v>902</v>
      </c>
      <c r="E424" s="2" t="s">
        <v>201</v>
      </c>
      <c r="F424" t="str">
        <f t="array" ref="F424">IF(OR(EXACT(A424,VALUE('ESO Dungeon constants'!$H$3:$H$1000))),"X","")</f>
        <v/>
      </c>
      <c r="G424" t="str">
        <f t="shared" si="21"/>
        <v/>
      </c>
      <c r="H424" t="str">
        <f>IF(A424&lt;&gt;C424,VLOOKUP(C424,$A$3:$E$903,4,FALSE),"")</f>
        <v>Bangkorai</v>
      </c>
      <c r="I424" t="str">
        <f>IF(A424&lt;&gt;C424,VLOOKUP(C424,$A$3:$E$903,5,FALSE),"")</f>
        <v>Bangkorai</v>
      </c>
      <c r="J424" s="4">
        <f t="shared" si="19"/>
        <v>229</v>
      </c>
      <c r="K424" s="4">
        <f t="shared" si="20"/>
        <v>92</v>
      </c>
    </row>
    <row r="425" spans="1:11" x14ac:dyDescent="0.25">
      <c r="A425" s="6">
        <v>412</v>
      </c>
      <c r="B425" s="6">
        <v>207</v>
      </c>
      <c r="C425" s="6">
        <v>103</v>
      </c>
      <c r="D425" s="2" t="s">
        <v>1024</v>
      </c>
      <c r="E425" s="2" t="s">
        <v>341</v>
      </c>
      <c r="F425" t="str">
        <f t="array" ref="F425">IF(OR(EXACT(A425,VALUE('ESO Dungeon constants'!$H$3:$H$1000))),"X","")</f>
        <v/>
      </c>
      <c r="G425" t="str">
        <f t="shared" si="21"/>
        <v/>
      </c>
      <c r="H425" t="str">
        <f>IF(A425&lt;&gt;C425,VLOOKUP(C425,$A$3:$E$903,4,FALSE),"")</f>
        <v>Rift</v>
      </c>
      <c r="I425" t="str">
        <f>IF(A425&lt;&gt;C425,VLOOKUP(C425,$A$3:$E$903,5,FALSE),"")</f>
        <v>The Rift</v>
      </c>
      <c r="J425" s="4">
        <f t="shared" si="19"/>
        <v>412</v>
      </c>
      <c r="K425" s="4">
        <f t="shared" si="20"/>
        <v>103</v>
      </c>
    </row>
    <row r="426" spans="1:11" x14ac:dyDescent="0.25">
      <c r="A426" s="6">
        <v>560</v>
      </c>
      <c r="B426" s="6">
        <v>324</v>
      </c>
      <c r="C426" s="6">
        <v>103</v>
      </c>
      <c r="D426" s="2" t="s">
        <v>1024</v>
      </c>
      <c r="E426" s="2" t="s">
        <v>341</v>
      </c>
      <c r="F426" t="str">
        <f t="array" ref="F426">IF(OR(EXACT(A426,VALUE('ESO Dungeon constants'!$H$3:$H$1000))),"X","")</f>
        <v/>
      </c>
      <c r="G426" t="str">
        <f t="shared" si="21"/>
        <v/>
      </c>
      <c r="H426" t="str">
        <f>IF(A426&lt;&gt;C426,VLOOKUP(C426,$A$3:$E$903,4,FALSE),"")</f>
        <v>Rift</v>
      </c>
      <c r="I426" t="str">
        <f>IF(A426&lt;&gt;C426,VLOOKUP(C426,$A$3:$E$903,5,FALSE),"")</f>
        <v>The Rift</v>
      </c>
      <c r="J426" s="4">
        <f t="shared" si="19"/>
        <v>560</v>
      </c>
      <c r="K426" s="4">
        <f t="shared" si="20"/>
        <v>103</v>
      </c>
    </row>
    <row r="427" spans="1:11" x14ac:dyDescent="0.25">
      <c r="A427" s="6">
        <v>502</v>
      </c>
      <c r="B427" s="6">
        <v>279</v>
      </c>
      <c r="C427" s="6">
        <v>181</v>
      </c>
      <c r="D427" s="2" t="s">
        <v>1092</v>
      </c>
      <c r="E427" s="2" t="s">
        <v>412</v>
      </c>
      <c r="F427" t="str">
        <f t="array" ref="F427">IF(OR(EXACT(A427,VALUE('ESO Dungeon constants'!$H$3:$H$1000))),"X","")</f>
        <v/>
      </c>
      <c r="G427" t="str">
        <f t="shared" si="21"/>
        <v/>
      </c>
      <c r="H427" t="str">
        <f>IF(A427&lt;&gt;C427,VLOOKUP(C427,$A$3:$E$903,4,FALSE),"")</f>
        <v>Cyrodiil</v>
      </c>
      <c r="I427" t="str">
        <f>IF(A427&lt;&gt;C427,VLOOKUP(C427,$A$3:$E$903,5,FALSE),"")</f>
        <v>Cyrodiil</v>
      </c>
      <c r="J427" s="4">
        <f t="shared" si="19"/>
        <v>502</v>
      </c>
      <c r="K427" s="4">
        <f t="shared" si="20"/>
        <v>181</v>
      </c>
    </row>
    <row r="428" spans="1:11" x14ac:dyDescent="0.25">
      <c r="A428" s="6">
        <v>1072</v>
      </c>
      <c r="B428" s="6">
        <v>697</v>
      </c>
      <c r="C428" s="6">
        <v>117</v>
      </c>
      <c r="D428" s="2" t="s">
        <v>799</v>
      </c>
      <c r="E428" s="2" t="s">
        <v>799</v>
      </c>
      <c r="F428" t="str">
        <f t="array" ref="F428">IF(OR(EXACT(A428,VALUE('ESO Dungeon constants'!$H$3:$H$1000))),"X","")</f>
        <v/>
      </c>
      <c r="G428" t="str">
        <f t="shared" si="21"/>
        <v/>
      </c>
      <c r="H428" t="str">
        <f>IF(A428&lt;&gt;C428,VLOOKUP(C428,$A$3:$E$903,4,FALSE),"")</f>
        <v>Schattenfenn</v>
      </c>
      <c r="I428" t="str">
        <f>IF(A428&lt;&gt;C428,VLOOKUP(C428,$A$3:$E$903,5,FALSE),"")</f>
        <v>Shadowfen</v>
      </c>
      <c r="J428" s="4">
        <f t="shared" si="19"/>
        <v>1072</v>
      </c>
      <c r="K428" s="4">
        <f t="shared" si="20"/>
        <v>117</v>
      </c>
    </row>
    <row r="429" spans="1:11" x14ac:dyDescent="0.25">
      <c r="A429" s="6">
        <v>589</v>
      </c>
      <c r="B429" s="6">
        <v>349</v>
      </c>
      <c r="C429" s="6">
        <v>20</v>
      </c>
      <c r="D429" s="2" t="s">
        <v>1144</v>
      </c>
      <c r="E429" s="2" t="s">
        <v>478</v>
      </c>
      <c r="F429" t="str">
        <f t="array" ref="F429">IF(OR(EXACT(A429,VALUE('ESO Dungeon constants'!$H$3:$H$1000))),"X","")</f>
        <v/>
      </c>
      <c r="G429" t="str">
        <f t="shared" si="21"/>
        <v/>
      </c>
      <c r="H429" t="str">
        <f>IF(A429&lt;&gt;C429,VLOOKUP(C429,$A$3:$E$903,4,FALSE),"")</f>
        <v>Kluftspitze</v>
      </c>
      <c r="I429" t="str">
        <f>IF(A429&lt;&gt;C429,VLOOKUP(C429,$A$3:$E$903,5,FALSE),"")</f>
        <v>Rivenspire</v>
      </c>
      <c r="J429" s="4">
        <f t="shared" si="19"/>
        <v>589</v>
      </c>
      <c r="K429" s="4">
        <f t="shared" si="20"/>
        <v>20</v>
      </c>
    </row>
    <row r="430" spans="1:11" x14ac:dyDescent="0.25">
      <c r="A430" s="6">
        <v>403</v>
      </c>
      <c r="B430" s="6">
        <v>198</v>
      </c>
      <c r="C430" s="6">
        <v>103</v>
      </c>
      <c r="D430" s="2" t="s">
        <v>1015</v>
      </c>
      <c r="E430" s="2" t="s">
        <v>332</v>
      </c>
      <c r="F430" t="str">
        <f t="array" ref="F430">IF(OR(EXACT(A430,VALUE('ESO Dungeon constants'!$H$3:$H$1000))),"X","")</f>
        <v/>
      </c>
      <c r="G430" t="str">
        <f t="shared" si="21"/>
        <v/>
      </c>
      <c r="H430" t="str">
        <f>IF(A430&lt;&gt;C430,VLOOKUP(C430,$A$3:$E$903,4,FALSE),"")</f>
        <v>Rift</v>
      </c>
      <c r="I430" t="str">
        <f>IF(A430&lt;&gt;C430,VLOOKUP(C430,$A$3:$E$903,5,FALSE),"")</f>
        <v>The Rift</v>
      </c>
      <c r="J430" s="4">
        <f t="shared" si="19"/>
        <v>403</v>
      </c>
      <c r="K430" s="4">
        <f t="shared" si="20"/>
        <v>103</v>
      </c>
    </row>
    <row r="431" spans="1:11" x14ac:dyDescent="0.25">
      <c r="A431" s="6">
        <v>320</v>
      </c>
      <c r="B431" s="6">
        <v>132</v>
      </c>
      <c r="C431" s="6">
        <v>19</v>
      </c>
      <c r="D431" s="2" t="s">
        <v>960</v>
      </c>
      <c r="E431" s="2" t="s">
        <v>267</v>
      </c>
      <c r="F431" t="str">
        <f t="array" ref="F431">IF(OR(EXACT(A431,VALUE('ESO Dungeon constants'!$H$3:$H$1000))),"X","")</f>
        <v/>
      </c>
      <c r="G431" t="str">
        <f t="shared" si="21"/>
        <v/>
      </c>
      <c r="H431" t="str">
        <f>IF(A431&lt;&gt;C431,VLOOKUP(C431,$A$3:$E$903,4,FALSE),"")</f>
        <v>Sturmhafen</v>
      </c>
      <c r="I431" t="str">
        <f>IF(A431&lt;&gt;C431,VLOOKUP(C431,$A$3:$E$903,5,FALSE),"")</f>
        <v>Stormhaven</v>
      </c>
      <c r="J431" s="4">
        <f t="shared" si="19"/>
        <v>320</v>
      </c>
      <c r="K431" s="4">
        <f t="shared" si="20"/>
        <v>19</v>
      </c>
    </row>
    <row r="432" spans="1:11" x14ac:dyDescent="0.25">
      <c r="A432" s="6">
        <v>162</v>
      </c>
      <c r="B432" s="6">
        <v>32</v>
      </c>
      <c r="C432" s="6">
        <v>20</v>
      </c>
      <c r="D432" s="2" t="s">
        <v>875</v>
      </c>
      <c r="E432" s="2" t="s">
        <v>169</v>
      </c>
      <c r="F432" t="str">
        <f t="array" ref="F432">IF(OR(EXACT(A432,VALUE('ESO Dungeon constants'!$H$3:$H$1000))),"X","")</f>
        <v/>
      </c>
      <c r="G432" t="str">
        <f t="shared" si="21"/>
        <v/>
      </c>
      <c r="H432" t="str">
        <f>IF(A432&lt;&gt;C432,VLOOKUP(C432,$A$3:$E$903,4,FALSE),"")</f>
        <v>Kluftspitze</v>
      </c>
      <c r="I432" t="str">
        <f>IF(A432&lt;&gt;C432,VLOOKUP(C432,$A$3:$E$903,5,FALSE),"")</f>
        <v>Rivenspire</v>
      </c>
      <c r="J432" s="4">
        <f t="shared" si="19"/>
        <v>162</v>
      </c>
      <c r="K432" s="4">
        <f t="shared" si="20"/>
        <v>20</v>
      </c>
    </row>
    <row r="433" spans="1:11" x14ac:dyDescent="0.25">
      <c r="A433" s="6">
        <v>234</v>
      </c>
      <c r="B433" s="6">
        <v>69</v>
      </c>
      <c r="C433" s="6">
        <v>117</v>
      </c>
      <c r="D433" s="2" t="s">
        <v>906</v>
      </c>
      <c r="E433" s="2" t="s">
        <v>205</v>
      </c>
      <c r="F433" t="str">
        <f t="array" ref="F433">IF(OR(EXACT(A433,VALUE('ESO Dungeon constants'!$H$3:$H$1000))),"X","")</f>
        <v/>
      </c>
      <c r="G433" t="str">
        <f t="shared" si="21"/>
        <v/>
      </c>
      <c r="H433" t="str">
        <f>IF(A433&lt;&gt;C433,VLOOKUP(C433,$A$3:$E$903,4,FALSE),"")</f>
        <v>Schattenfenn</v>
      </c>
      <c r="I433" t="str">
        <f>IF(A433&lt;&gt;C433,VLOOKUP(C433,$A$3:$E$903,5,FALSE),"")</f>
        <v>Shadowfen</v>
      </c>
      <c r="J433" s="4">
        <f t="shared" si="19"/>
        <v>234</v>
      </c>
      <c r="K433" s="4">
        <f t="shared" si="20"/>
        <v>117</v>
      </c>
    </row>
    <row r="434" spans="1:11" x14ac:dyDescent="0.25">
      <c r="A434" s="6">
        <v>875</v>
      </c>
      <c r="B434" s="6">
        <v>520</v>
      </c>
      <c r="C434" s="6">
        <v>103</v>
      </c>
      <c r="D434" s="2" t="s">
        <v>1268</v>
      </c>
      <c r="E434" s="2" t="s">
        <v>638</v>
      </c>
      <c r="F434" t="str">
        <f t="array" ref="F434">IF(OR(EXACT(A434,VALUE('ESO Dungeon constants'!$H$3:$H$1000))),"X","")</f>
        <v/>
      </c>
      <c r="G434" t="str">
        <f t="shared" si="21"/>
        <v/>
      </c>
      <c r="H434" t="str">
        <f>IF(A434&lt;&gt;C434,VLOOKUP(C434,$A$3:$E$903,4,FALSE),"")</f>
        <v>Rift</v>
      </c>
      <c r="I434" t="str">
        <f>IF(A434&lt;&gt;C434,VLOOKUP(C434,$A$3:$E$903,5,FALSE),"")</f>
        <v>The Rift</v>
      </c>
      <c r="J434" s="4">
        <f t="shared" si="19"/>
        <v>875</v>
      </c>
      <c r="K434" s="4">
        <f t="shared" si="20"/>
        <v>103</v>
      </c>
    </row>
    <row r="435" spans="1:11" x14ac:dyDescent="0.25">
      <c r="A435" s="6">
        <v>706</v>
      </c>
      <c r="B435" s="6">
        <v>394</v>
      </c>
      <c r="C435" s="6">
        <v>684</v>
      </c>
      <c r="D435" s="2" t="s">
        <v>1182</v>
      </c>
      <c r="E435" s="2" t="s">
        <v>517</v>
      </c>
      <c r="F435" t="str">
        <f t="array" ref="F435">IF(OR(EXACT(A435,VALUE('ESO Dungeon constants'!$H$3:$H$1000))),"X","")</f>
        <v/>
      </c>
      <c r="G435" t="str">
        <f t="shared" si="21"/>
        <v/>
      </c>
      <c r="H435" t="str">
        <f>IF(A435&lt;&gt;C435,VLOOKUP(C435,$A$3:$E$903,4,FALSE),"")</f>
        <v>Wrothgar</v>
      </c>
      <c r="I435" t="str">
        <f>IF(A435&lt;&gt;C435,VLOOKUP(C435,$A$3:$E$903,5,FALSE),"")</f>
        <v>Wrothgar</v>
      </c>
      <c r="J435" s="4">
        <f t="shared" si="19"/>
        <v>706</v>
      </c>
      <c r="K435" s="4">
        <f t="shared" si="20"/>
        <v>684</v>
      </c>
    </row>
    <row r="436" spans="1:11" x14ac:dyDescent="0.25">
      <c r="A436" s="6">
        <v>361</v>
      </c>
      <c r="B436" s="6">
        <v>159</v>
      </c>
      <c r="C436" s="6">
        <v>101</v>
      </c>
      <c r="D436" s="2" t="s">
        <v>982</v>
      </c>
      <c r="E436" s="2" t="s">
        <v>294</v>
      </c>
      <c r="F436" t="str">
        <f t="array" ref="F436">IF(OR(EXACT(A436,VALUE('ESO Dungeon constants'!$H$3:$H$1000))),"X","")</f>
        <v/>
      </c>
      <c r="G436" t="str">
        <f t="shared" si="21"/>
        <v/>
      </c>
      <c r="H436" t="str">
        <f>IF(A436&lt;&gt;C436,VLOOKUP(C436,$A$3:$E$903,4,FALSE),"")</f>
        <v>Ostmarsch</v>
      </c>
      <c r="I436" t="str">
        <f>IF(A436&lt;&gt;C436,VLOOKUP(C436,$A$3:$E$903,5,FALSE),"")</f>
        <v>Eastmarch</v>
      </c>
      <c r="J436" s="4">
        <f t="shared" si="19"/>
        <v>361</v>
      </c>
      <c r="K436" s="4">
        <f t="shared" si="20"/>
        <v>101</v>
      </c>
    </row>
    <row r="437" spans="1:11" x14ac:dyDescent="0.25">
      <c r="A437" s="6">
        <v>396</v>
      </c>
      <c r="B437" s="6">
        <v>191</v>
      </c>
      <c r="C437" s="6">
        <v>381</v>
      </c>
      <c r="D437" s="2" t="s">
        <v>325</v>
      </c>
      <c r="E437" s="2" t="s">
        <v>325</v>
      </c>
      <c r="F437" t="str">
        <f t="array" ref="F437">IF(OR(EXACT(A437,VALUE('ESO Dungeon constants'!$H$3:$H$1000))),"X","")</f>
        <v/>
      </c>
      <c r="G437" t="str">
        <f t="shared" si="21"/>
        <v/>
      </c>
      <c r="H437" t="str">
        <f>IF(A437&lt;&gt;C437,VLOOKUP(C437,$A$3:$E$903,4,FALSE),"")</f>
        <v>Auridon</v>
      </c>
      <c r="I437" t="str">
        <f>IF(A437&lt;&gt;C437,VLOOKUP(C437,$A$3:$E$903,5,FALSE),"")</f>
        <v>Auridon</v>
      </c>
      <c r="J437" s="4">
        <f t="shared" si="19"/>
        <v>396</v>
      </c>
      <c r="K437" s="4">
        <f t="shared" si="20"/>
        <v>381</v>
      </c>
    </row>
    <row r="438" spans="1:11" x14ac:dyDescent="0.25">
      <c r="A438" s="6">
        <v>274</v>
      </c>
      <c r="B438" s="6">
        <v>106</v>
      </c>
      <c r="C438" s="6">
        <v>117</v>
      </c>
      <c r="D438" s="2" t="s">
        <v>938</v>
      </c>
      <c r="E438" s="2" t="s">
        <v>242</v>
      </c>
      <c r="F438" t="str">
        <f t="array" ref="F438">IF(OR(EXACT(A438,VALUE('ESO Dungeon constants'!$H$3:$H$1000))),"X","")</f>
        <v/>
      </c>
      <c r="G438" t="str">
        <f t="shared" si="21"/>
        <v/>
      </c>
      <c r="H438" t="str">
        <f>IF(A438&lt;&gt;C438,VLOOKUP(C438,$A$3:$E$903,4,FALSE),"")</f>
        <v>Schattenfenn</v>
      </c>
      <c r="I438" t="str">
        <f>IF(A438&lt;&gt;C438,VLOOKUP(C438,$A$3:$E$903,5,FALSE),"")</f>
        <v>Shadowfen</v>
      </c>
      <c r="J438" s="4">
        <f t="shared" si="19"/>
        <v>274</v>
      </c>
      <c r="K438" s="4">
        <f t="shared" si="20"/>
        <v>117</v>
      </c>
    </row>
    <row r="439" spans="1:11" x14ac:dyDescent="0.25">
      <c r="A439" s="6">
        <v>324</v>
      </c>
      <c r="B439" s="6">
        <v>136</v>
      </c>
      <c r="C439" s="6">
        <v>20</v>
      </c>
      <c r="D439" s="2" t="s">
        <v>964</v>
      </c>
      <c r="E439" s="2" t="s">
        <v>271</v>
      </c>
      <c r="F439" t="str">
        <f t="array" ref="F439">IF(OR(EXACT(A439,VALUE('ESO Dungeon constants'!$H$3:$H$1000))),"X","")</f>
        <v/>
      </c>
      <c r="G439" t="str">
        <f t="shared" si="21"/>
        <v/>
      </c>
      <c r="H439" t="str">
        <f>IF(A439&lt;&gt;C439,VLOOKUP(C439,$A$3:$E$903,4,FALSE),"")</f>
        <v>Kluftspitze</v>
      </c>
      <c r="I439" t="str">
        <f>IF(A439&lt;&gt;C439,VLOOKUP(C439,$A$3:$E$903,5,FALSE),"")</f>
        <v>Rivenspire</v>
      </c>
      <c r="J439" s="4">
        <f t="shared" si="19"/>
        <v>324</v>
      </c>
      <c r="K439" s="4">
        <f t="shared" si="20"/>
        <v>20</v>
      </c>
    </row>
    <row r="440" spans="1:11" x14ac:dyDescent="0.25">
      <c r="A440" s="6">
        <v>780</v>
      </c>
      <c r="B440" s="6">
        <v>437</v>
      </c>
      <c r="C440" s="6">
        <v>684</v>
      </c>
      <c r="D440" s="2" t="s">
        <v>1219</v>
      </c>
      <c r="E440" s="2" t="s">
        <v>558</v>
      </c>
      <c r="F440" t="str">
        <f t="array" ref="F440">IF(OR(EXACT(A440,VALUE('ESO Dungeon constants'!$H$3:$H$1000))),"X","")</f>
        <v/>
      </c>
      <c r="G440" t="str">
        <f t="shared" si="21"/>
        <v/>
      </c>
      <c r="H440" t="str">
        <f>IF(A440&lt;&gt;C440,VLOOKUP(C440,$A$3:$E$903,4,FALSE),"")</f>
        <v>Wrothgar</v>
      </c>
      <c r="I440" t="str">
        <f>IF(A440&lt;&gt;C440,VLOOKUP(C440,$A$3:$E$903,5,FALSE),"")</f>
        <v>Wrothgar</v>
      </c>
      <c r="J440" s="4">
        <f t="shared" si="19"/>
        <v>780</v>
      </c>
      <c r="K440" s="4">
        <f t="shared" si="20"/>
        <v>684</v>
      </c>
    </row>
    <row r="441" spans="1:11" x14ac:dyDescent="0.25">
      <c r="A441" s="6">
        <v>439</v>
      </c>
      <c r="B441" s="6">
        <v>230</v>
      </c>
      <c r="C441" s="6">
        <v>383</v>
      </c>
      <c r="D441" s="2" t="s">
        <v>1046</v>
      </c>
      <c r="E441" s="2" t="s">
        <v>364</v>
      </c>
      <c r="F441" t="str">
        <f t="array" ref="F441">IF(OR(EXACT(A441,VALUE('ESO Dungeon constants'!$H$3:$H$1000))),"X","")</f>
        <v/>
      </c>
      <c r="G441" t="str">
        <f t="shared" si="21"/>
        <v/>
      </c>
      <c r="H441" t="str">
        <f>IF(A441&lt;&gt;C441,VLOOKUP(C441,$A$3:$E$903,4,FALSE),"")</f>
        <v>Grahtwald</v>
      </c>
      <c r="I441" t="str">
        <f>IF(A441&lt;&gt;C441,VLOOKUP(C441,$A$3:$E$903,5,FALSE),"")</f>
        <v>Grahtwood</v>
      </c>
      <c r="J441" s="4">
        <f t="shared" si="19"/>
        <v>439</v>
      </c>
      <c r="K441" s="4">
        <f t="shared" si="20"/>
        <v>383</v>
      </c>
    </row>
    <row r="442" spans="1:11" x14ac:dyDescent="0.25">
      <c r="A442" s="6">
        <v>703</v>
      </c>
      <c r="B442" s="6">
        <v>391</v>
      </c>
      <c r="C442" s="6">
        <v>684</v>
      </c>
      <c r="D442" s="2" t="s">
        <v>1180</v>
      </c>
      <c r="E442" s="2" t="s">
        <v>514</v>
      </c>
      <c r="F442" t="str">
        <f t="array" ref="F442">IF(OR(EXACT(A442,VALUE('ESO Dungeon constants'!$H$3:$H$1000))),"X","")</f>
        <v/>
      </c>
      <c r="G442" t="str">
        <f t="shared" si="21"/>
        <v/>
      </c>
      <c r="H442" t="str">
        <f>IF(A442&lt;&gt;C442,VLOOKUP(C442,$A$3:$E$903,4,FALSE),"")</f>
        <v>Wrothgar</v>
      </c>
      <c r="I442" t="str">
        <f>IF(A442&lt;&gt;C442,VLOOKUP(C442,$A$3:$E$903,5,FALSE),"")</f>
        <v>Wrothgar</v>
      </c>
      <c r="J442" s="4">
        <f t="shared" si="19"/>
        <v>703</v>
      </c>
      <c r="K442" s="4">
        <f t="shared" si="20"/>
        <v>684</v>
      </c>
    </row>
    <row r="443" spans="1:11" x14ac:dyDescent="0.25">
      <c r="A443" s="6">
        <v>317</v>
      </c>
      <c r="B443" s="6">
        <v>129</v>
      </c>
      <c r="C443" s="6">
        <v>19</v>
      </c>
      <c r="D443" s="2" t="s">
        <v>957</v>
      </c>
      <c r="E443" s="2" t="s">
        <v>264</v>
      </c>
      <c r="F443" t="str">
        <f t="array" ref="F443">IF(OR(EXACT(A443,VALUE('ESO Dungeon constants'!$H$3:$H$1000))),"X","")</f>
        <v/>
      </c>
      <c r="G443" t="str">
        <f t="shared" si="21"/>
        <v/>
      </c>
      <c r="H443" t="str">
        <f>IF(A443&lt;&gt;C443,VLOOKUP(C443,$A$3:$E$903,4,FALSE),"")</f>
        <v>Sturmhafen</v>
      </c>
      <c r="I443" t="str">
        <f>IF(A443&lt;&gt;C443,VLOOKUP(C443,$A$3:$E$903,5,FALSE),"")</f>
        <v>Stormhaven</v>
      </c>
      <c r="J443" s="4">
        <f t="shared" si="19"/>
        <v>317</v>
      </c>
      <c r="K443" s="4">
        <f t="shared" si="20"/>
        <v>19</v>
      </c>
    </row>
    <row r="444" spans="1:11" x14ac:dyDescent="0.25">
      <c r="A444" s="6">
        <v>1042</v>
      </c>
      <c r="B444" s="6">
        <v>675</v>
      </c>
      <c r="C444" s="6">
        <v>684</v>
      </c>
      <c r="D444" s="2" t="s">
        <v>826</v>
      </c>
      <c r="E444" s="2" t="s">
        <v>777</v>
      </c>
      <c r="F444" t="str">
        <f t="array" ref="F444">IF(OR(EXACT(A444,VALUE('ESO Dungeon constants'!$H$3:$H$1000))),"X","")</f>
        <v/>
      </c>
      <c r="G444" t="str">
        <f t="shared" si="21"/>
        <v/>
      </c>
      <c r="H444" t="str">
        <f>IF(A444&lt;&gt;C444,VLOOKUP(C444,$A$3:$E$903,4,FALSE),"")</f>
        <v>Wrothgar</v>
      </c>
      <c r="I444" t="str">
        <f>IF(A444&lt;&gt;C444,VLOOKUP(C444,$A$3:$E$903,5,FALSE),"")</f>
        <v>Wrothgar</v>
      </c>
      <c r="J444" s="4">
        <f t="shared" si="19"/>
        <v>1042</v>
      </c>
      <c r="K444" s="4">
        <f t="shared" si="20"/>
        <v>684</v>
      </c>
    </row>
    <row r="445" spans="1:11" x14ac:dyDescent="0.25">
      <c r="A445" s="6">
        <v>388</v>
      </c>
      <c r="B445" s="6">
        <v>184</v>
      </c>
      <c r="C445" s="6">
        <v>381</v>
      </c>
      <c r="D445" s="2" t="s">
        <v>1004</v>
      </c>
      <c r="E445" s="2" t="s">
        <v>318</v>
      </c>
      <c r="F445" t="str">
        <f t="array" ref="F445">IF(OR(EXACT(A445,VALUE('ESO Dungeon constants'!$H$3:$H$1000))),"X","")</f>
        <v/>
      </c>
      <c r="G445" t="str">
        <f t="shared" si="21"/>
        <v/>
      </c>
      <c r="H445" t="str">
        <f>IF(A445&lt;&gt;C445,VLOOKUP(C445,$A$3:$E$903,4,FALSE),"")</f>
        <v>Auridon</v>
      </c>
      <c r="I445" t="str">
        <f>IF(A445&lt;&gt;C445,VLOOKUP(C445,$A$3:$E$903,5,FALSE),"")</f>
        <v>Auridon</v>
      </c>
      <c r="J445" s="4">
        <f t="shared" si="19"/>
        <v>388</v>
      </c>
      <c r="K445" s="4">
        <f t="shared" si="20"/>
        <v>381</v>
      </c>
    </row>
    <row r="446" spans="1:11" x14ac:dyDescent="0.25">
      <c r="A446" s="6">
        <v>414</v>
      </c>
      <c r="B446" s="6">
        <v>209</v>
      </c>
      <c r="C446" s="6">
        <v>103</v>
      </c>
      <c r="D446" s="2" t="s">
        <v>1026</v>
      </c>
      <c r="E446" s="2" t="s">
        <v>343</v>
      </c>
      <c r="F446" t="str">
        <f t="array" ref="F446">IF(OR(EXACT(A446,VALUE('ESO Dungeon constants'!$H$3:$H$1000))),"X","")</f>
        <v/>
      </c>
      <c r="G446" t="str">
        <f t="shared" si="21"/>
        <v/>
      </c>
      <c r="H446" t="str">
        <f>IF(A446&lt;&gt;C446,VLOOKUP(C446,$A$3:$E$903,4,FALSE),"")</f>
        <v>Rift</v>
      </c>
      <c r="I446" t="str">
        <f>IF(A446&lt;&gt;C446,VLOOKUP(C446,$A$3:$E$903,5,FALSE),"")</f>
        <v>The Rift</v>
      </c>
      <c r="J446" s="4">
        <f t="shared" si="19"/>
        <v>414</v>
      </c>
      <c r="K446" s="4">
        <f t="shared" si="20"/>
        <v>103</v>
      </c>
    </row>
    <row r="447" spans="1:11" x14ac:dyDescent="0.25">
      <c r="A447" s="6">
        <v>926</v>
      </c>
      <c r="B447" s="6">
        <v>566</v>
      </c>
      <c r="C447" s="6">
        <v>849</v>
      </c>
      <c r="D447" s="2" t="s">
        <v>684</v>
      </c>
      <c r="E447" s="2" t="s">
        <v>684</v>
      </c>
      <c r="F447" t="str">
        <f t="array" ref="F447">IF(OR(EXACT(A447,VALUE('ESO Dungeon constants'!$H$3:$H$1000))),"X","")</f>
        <v/>
      </c>
      <c r="G447" t="str">
        <f t="shared" si="21"/>
        <v/>
      </c>
      <c r="H447" t="str">
        <f>IF(A447&lt;&gt;C447,VLOOKUP(C447,$A$3:$E$903,4,FALSE),"")</f>
        <v>Vvardenfell</v>
      </c>
      <c r="I447" t="str">
        <f>IF(A447&lt;&gt;C447,VLOOKUP(C447,$A$3:$E$903,5,FALSE),"")</f>
        <v>Vvardenfell</v>
      </c>
      <c r="J447" s="4">
        <f t="shared" si="19"/>
        <v>926</v>
      </c>
      <c r="K447" s="4">
        <f t="shared" si="20"/>
        <v>849</v>
      </c>
    </row>
    <row r="448" spans="1:11" x14ac:dyDescent="0.25">
      <c r="A448" s="6">
        <v>315</v>
      </c>
      <c r="B448" s="6">
        <v>127</v>
      </c>
      <c r="C448" s="6">
        <v>19</v>
      </c>
      <c r="D448" s="2" t="s">
        <v>955</v>
      </c>
      <c r="E448" s="2" t="s">
        <v>262</v>
      </c>
      <c r="F448" t="str">
        <f t="array" ref="F448">IF(OR(EXACT(A448,VALUE('ESO Dungeon constants'!$H$3:$H$1000))),"X","")</f>
        <v/>
      </c>
      <c r="G448" t="str">
        <f t="shared" si="21"/>
        <v/>
      </c>
      <c r="H448" t="str">
        <f>IF(A448&lt;&gt;C448,VLOOKUP(C448,$A$3:$E$903,4,FALSE),"")</f>
        <v>Sturmhafen</v>
      </c>
      <c r="I448" t="str">
        <f>IF(A448&lt;&gt;C448,VLOOKUP(C448,$A$3:$E$903,5,FALSE),"")</f>
        <v>Stormhaven</v>
      </c>
      <c r="J448" s="4">
        <f t="shared" si="19"/>
        <v>315</v>
      </c>
      <c r="K448" s="4">
        <f t="shared" si="20"/>
        <v>19</v>
      </c>
    </row>
    <row r="449" spans="1:11" x14ac:dyDescent="0.25">
      <c r="A449" s="6">
        <v>503</v>
      </c>
      <c r="B449" s="6">
        <v>280</v>
      </c>
      <c r="C449" s="6">
        <v>181</v>
      </c>
      <c r="D449" s="2" t="s">
        <v>1093</v>
      </c>
      <c r="E449" s="2" t="s">
        <v>413</v>
      </c>
      <c r="F449" t="str">
        <f t="array" ref="F449">IF(OR(EXACT(A449,VALUE('ESO Dungeon constants'!$H$3:$H$1000))),"X","")</f>
        <v/>
      </c>
      <c r="G449" t="str">
        <f t="shared" si="21"/>
        <v/>
      </c>
      <c r="H449" t="str">
        <f>IF(A449&lt;&gt;C449,VLOOKUP(C449,$A$3:$E$903,4,FALSE),"")</f>
        <v>Cyrodiil</v>
      </c>
      <c r="I449" t="str">
        <f>IF(A449&lt;&gt;C449,VLOOKUP(C449,$A$3:$E$903,5,FALSE),"")</f>
        <v>Cyrodiil</v>
      </c>
      <c r="J449" s="4">
        <f t="shared" si="19"/>
        <v>503</v>
      </c>
      <c r="K449" s="4">
        <f t="shared" si="20"/>
        <v>181</v>
      </c>
    </row>
    <row r="450" spans="1:11" x14ac:dyDescent="0.25">
      <c r="A450" s="6">
        <v>279</v>
      </c>
      <c r="B450" s="6">
        <v>108</v>
      </c>
      <c r="C450" s="6">
        <v>279</v>
      </c>
      <c r="D450" s="2" t="s">
        <v>244</v>
      </c>
      <c r="E450" s="2" t="s">
        <v>244</v>
      </c>
      <c r="F450" t="str">
        <f t="array" ref="F450">IF(OR(EXACT(A450,VALUE('ESO Dungeon constants'!$H$3:$H$1000))),"X","")</f>
        <v/>
      </c>
      <c r="G450" t="str">
        <f t="shared" si="21"/>
        <v>X</v>
      </c>
      <c r="H450" t="str">
        <f>IF(A450&lt;&gt;C450,VLOOKUP(C450,$A$3:$E$903,4,FALSE),"")</f>
        <v/>
      </c>
      <c r="I450" t="str">
        <f>IF(A450&lt;&gt;C450,VLOOKUP(C450,$A$3:$E$903,5,FALSE),"")</f>
        <v/>
      </c>
      <c r="J450" s="4">
        <f t="shared" si="19"/>
        <v>279</v>
      </c>
      <c r="K450" s="4">
        <f t="shared" si="20"/>
        <v>279</v>
      </c>
    </row>
    <row r="451" spans="1:11" x14ac:dyDescent="0.25">
      <c r="A451" s="6">
        <v>1045</v>
      </c>
      <c r="B451" s="6">
        <v>678</v>
      </c>
      <c r="C451" s="6">
        <v>816</v>
      </c>
      <c r="D451" s="2" t="s">
        <v>829</v>
      </c>
      <c r="E451" s="2" t="s">
        <v>780</v>
      </c>
      <c r="F451" t="str">
        <f t="array" ref="F451">IF(OR(EXACT(A451,VALUE('ESO Dungeon constants'!$H$3:$H$1000))),"X","")</f>
        <v/>
      </c>
      <c r="G451" t="str">
        <f t="shared" si="21"/>
        <v/>
      </c>
      <c r="H451" t="str">
        <f>IF(A451&lt;&gt;C451,VLOOKUP(C451,$A$3:$E$903,4,FALSE),"")</f>
        <v>Hews Fluch</v>
      </c>
      <c r="I451" t="str">
        <f>IF(A451&lt;&gt;C451,VLOOKUP(C451,$A$3:$E$903,5,FALSE),"")</f>
        <v>Hew's Bane</v>
      </c>
      <c r="J451" s="4">
        <f t="shared" si="19"/>
        <v>1045</v>
      </c>
      <c r="K451" s="4">
        <f t="shared" si="20"/>
        <v>816</v>
      </c>
    </row>
    <row r="452" spans="1:11" x14ac:dyDescent="0.25">
      <c r="A452" s="6">
        <v>977</v>
      </c>
      <c r="B452" s="6">
        <v>616</v>
      </c>
      <c r="C452" s="6">
        <v>849</v>
      </c>
      <c r="D452" s="2" t="s">
        <v>1349</v>
      </c>
      <c r="E452" s="2" t="s">
        <v>725</v>
      </c>
      <c r="F452" t="str">
        <f t="array" ref="F452">IF(OR(EXACT(A452,VALUE('ESO Dungeon constants'!$H$3:$H$1000))),"X","")</f>
        <v/>
      </c>
      <c r="G452" t="str">
        <f t="shared" si="21"/>
        <v/>
      </c>
      <c r="H452" t="str">
        <f>IF(A452&lt;&gt;C452,VLOOKUP(C452,$A$3:$E$903,4,FALSE),"")</f>
        <v>Vvardenfell</v>
      </c>
      <c r="I452" t="str">
        <f>IF(A452&lt;&gt;C452,VLOOKUP(C452,$A$3:$E$903,5,FALSE),"")</f>
        <v>Vvardenfell</v>
      </c>
      <c r="J452" s="4">
        <f t="shared" si="19"/>
        <v>977</v>
      </c>
      <c r="K452" s="4">
        <f t="shared" si="20"/>
        <v>849</v>
      </c>
    </row>
    <row r="453" spans="1:11" x14ac:dyDescent="0.25">
      <c r="A453" s="6">
        <v>1039</v>
      </c>
      <c r="B453" s="6">
        <v>673</v>
      </c>
      <c r="C453" s="6">
        <v>1011</v>
      </c>
      <c r="D453" s="2" t="s">
        <v>824</v>
      </c>
      <c r="E453" s="2" t="s">
        <v>776</v>
      </c>
      <c r="F453" t="str">
        <f t="array" ref="F453">IF(OR(EXACT(A453,VALUE('ESO Dungeon constants'!$H$3:$H$1000))),"X","")</f>
        <v/>
      </c>
      <c r="G453" t="str">
        <f t="shared" si="21"/>
        <v/>
      </c>
      <c r="H453" t="str">
        <f>IF(A453&lt;&gt;C453,VLOOKUP(C453,$A$3:$E$903,4,FALSE),"")</f>
        <v>Sommersend</v>
      </c>
      <c r="I453" t="str">
        <f>IF(A453&lt;&gt;C453,VLOOKUP(C453,$A$3:$E$903,5,FALSE),"")</f>
        <v>Summerset</v>
      </c>
      <c r="J453" s="4">
        <f t="shared" ref="J453:J516" si="22">A453</f>
        <v>1039</v>
      </c>
      <c r="K453" s="4">
        <f t="shared" ref="K453:K516" si="23">C453</f>
        <v>1011</v>
      </c>
    </row>
    <row r="454" spans="1:11" x14ac:dyDescent="0.25">
      <c r="A454" s="6">
        <v>924</v>
      </c>
      <c r="B454" s="6">
        <v>564</v>
      </c>
      <c r="C454" s="6">
        <v>849</v>
      </c>
      <c r="D454" s="2" t="s">
        <v>682</v>
      </c>
      <c r="E454" s="2" t="s">
        <v>682</v>
      </c>
      <c r="F454" t="str">
        <f t="array" ref="F454">IF(OR(EXACT(A454,VALUE('ESO Dungeon constants'!$H$3:$H$1000))),"X","")</f>
        <v/>
      </c>
      <c r="G454" t="str">
        <f t="shared" si="21"/>
        <v/>
      </c>
      <c r="H454" t="str">
        <f>IF(A454&lt;&gt;C454,VLOOKUP(C454,$A$3:$E$903,4,FALSE),"")</f>
        <v>Vvardenfell</v>
      </c>
      <c r="I454" t="str">
        <f>IF(A454&lt;&gt;C454,VLOOKUP(C454,$A$3:$E$903,5,FALSE),"")</f>
        <v>Vvardenfell</v>
      </c>
      <c r="J454" s="4">
        <f t="shared" si="22"/>
        <v>924</v>
      </c>
      <c r="K454" s="4">
        <f t="shared" si="23"/>
        <v>849</v>
      </c>
    </row>
    <row r="455" spans="1:11" x14ac:dyDescent="0.25">
      <c r="A455" s="6">
        <v>637</v>
      </c>
      <c r="B455" s="6">
        <v>365</v>
      </c>
      <c r="C455" s="6">
        <v>57</v>
      </c>
      <c r="D455" s="2" t="s">
        <v>1157</v>
      </c>
      <c r="E455" s="2" t="s">
        <v>492</v>
      </c>
      <c r="F455" t="str">
        <f t="array" ref="F455">IF(OR(EXACT(A455,VALUE('ESO Dungeon constants'!$H$3:$H$1000))),"X","")</f>
        <v/>
      </c>
      <c r="G455" t="str">
        <f t="shared" si="21"/>
        <v/>
      </c>
      <c r="H455" t="str">
        <f>IF(A455&lt;&gt;C455,VLOOKUP(C455,$A$3:$E$903,4,FALSE),"")</f>
        <v>Deshaan</v>
      </c>
      <c r="I455" t="str">
        <f>IF(A455&lt;&gt;C455,VLOOKUP(C455,$A$3:$E$903,5,FALSE),"")</f>
        <v>Deshaan</v>
      </c>
      <c r="J455" s="4">
        <f t="shared" si="22"/>
        <v>637</v>
      </c>
      <c r="K455" s="4">
        <f t="shared" si="23"/>
        <v>57</v>
      </c>
    </row>
    <row r="456" spans="1:11" x14ac:dyDescent="0.25">
      <c r="A456" s="6">
        <v>504</v>
      </c>
      <c r="B456" s="6">
        <v>281</v>
      </c>
      <c r="C456" s="6">
        <v>181</v>
      </c>
      <c r="D456" s="2" t="s">
        <v>1094</v>
      </c>
      <c r="E456" s="2" t="s">
        <v>414</v>
      </c>
      <c r="F456" t="str">
        <f t="array" ref="F456">IF(OR(EXACT(A456,VALUE('ESO Dungeon constants'!$H$3:$H$1000))),"X","")</f>
        <v/>
      </c>
      <c r="G456" t="str">
        <f t="shared" si="21"/>
        <v/>
      </c>
      <c r="H456" t="str">
        <f>IF(A456&lt;&gt;C456,VLOOKUP(C456,$A$3:$E$903,4,FALSE),"")</f>
        <v>Cyrodiil</v>
      </c>
      <c r="I456" t="str">
        <f>IF(A456&lt;&gt;C456,VLOOKUP(C456,$A$3:$E$903,5,FALSE),"")</f>
        <v>Cyrodiil</v>
      </c>
      <c r="J456" s="4">
        <f t="shared" si="22"/>
        <v>504</v>
      </c>
      <c r="K456" s="4">
        <f t="shared" si="23"/>
        <v>181</v>
      </c>
    </row>
    <row r="457" spans="1:11" x14ac:dyDescent="0.25">
      <c r="A457" s="6">
        <v>874</v>
      </c>
      <c r="B457" s="6">
        <v>519</v>
      </c>
      <c r="C457" s="6">
        <v>57</v>
      </c>
      <c r="D457" s="2" t="s">
        <v>637</v>
      </c>
      <c r="E457" s="2" t="s">
        <v>637</v>
      </c>
      <c r="F457" t="str">
        <f t="array" ref="F457">IF(OR(EXACT(A457,VALUE('ESO Dungeon constants'!$H$3:$H$1000))),"X","")</f>
        <v/>
      </c>
      <c r="G457" t="str">
        <f t="shared" si="21"/>
        <v/>
      </c>
      <c r="H457" t="str">
        <f>IF(A457&lt;&gt;C457,VLOOKUP(C457,$A$3:$E$903,4,FALSE),"")</f>
        <v>Deshaan</v>
      </c>
      <c r="I457" t="str">
        <f>IF(A457&lt;&gt;C457,VLOOKUP(C457,$A$3:$E$903,5,FALSE),"")</f>
        <v>Deshaan</v>
      </c>
      <c r="J457" s="4">
        <f t="shared" si="22"/>
        <v>874</v>
      </c>
      <c r="K457" s="4">
        <f t="shared" si="23"/>
        <v>57</v>
      </c>
    </row>
    <row r="458" spans="1:11" x14ac:dyDescent="0.25">
      <c r="A458" s="6">
        <v>385</v>
      </c>
      <c r="B458" s="6">
        <v>181</v>
      </c>
      <c r="C458" s="6">
        <v>208</v>
      </c>
      <c r="D458" s="2" t="s">
        <v>315</v>
      </c>
      <c r="E458" s="2" t="s">
        <v>315</v>
      </c>
      <c r="F458" t="str">
        <f t="array" ref="F458">IF(OR(EXACT(A458,VALUE('ESO Dungeon constants'!$H$3:$H$1000))),"X","")</f>
        <v/>
      </c>
      <c r="G458" t="str">
        <f t="shared" si="21"/>
        <v/>
      </c>
      <c r="H458" t="str">
        <f>IF(A458&lt;&gt;C458,VLOOKUP(C458,$A$3:$E$903,4,FALSE),"")</f>
        <v>Die Erdschmiede</v>
      </c>
      <c r="I458" t="str">
        <f>IF(A458&lt;&gt;C458,VLOOKUP(C458,$A$3:$E$903,5,FALSE),"")</f>
        <v>The Earth Forge</v>
      </c>
      <c r="J458" s="4">
        <f t="shared" si="22"/>
        <v>385</v>
      </c>
      <c r="K458" s="4">
        <f t="shared" si="23"/>
        <v>208</v>
      </c>
    </row>
    <row r="459" spans="1:11" x14ac:dyDescent="0.25">
      <c r="A459" s="6">
        <v>907</v>
      </c>
      <c r="B459" s="6">
        <v>548</v>
      </c>
      <c r="C459" s="6">
        <v>888</v>
      </c>
      <c r="D459" s="2" t="s">
        <v>1296</v>
      </c>
      <c r="E459" s="2" t="s">
        <v>666</v>
      </c>
      <c r="F459" t="str">
        <f t="array" ref="F459">IF(OR(EXACT(A459,VALUE('ESO Dungeon constants'!$H$3:$H$1000))),"X","")</f>
        <v/>
      </c>
      <c r="G459" t="str">
        <f t="shared" si="21"/>
        <v/>
      </c>
      <c r="H459" t="str">
        <f>IF(A459&lt;&gt;C459,VLOOKUP(C459,$A$3:$E$903,4,FALSE),"")</f>
        <v>Kargstein</v>
      </c>
      <c r="I459" t="str">
        <f>IF(A459&lt;&gt;C459,VLOOKUP(C459,$A$3:$E$903,5,FALSE),"")</f>
        <v>Craglorn</v>
      </c>
      <c r="J459" s="4">
        <f t="shared" si="22"/>
        <v>907</v>
      </c>
      <c r="K459" s="4">
        <f t="shared" si="23"/>
        <v>888</v>
      </c>
    </row>
    <row r="460" spans="1:11" x14ac:dyDescent="0.25">
      <c r="A460" s="6">
        <v>947</v>
      </c>
      <c r="B460" s="6">
        <v>587</v>
      </c>
      <c r="C460" s="6">
        <v>849</v>
      </c>
      <c r="D460" s="2" t="s">
        <v>698</v>
      </c>
      <c r="E460" s="2" t="s">
        <v>698</v>
      </c>
      <c r="F460" t="str">
        <f t="array" ref="F460">IF(OR(EXACT(A460,VALUE('ESO Dungeon constants'!$H$3:$H$1000))),"X","")</f>
        <v/>
      </c>
      <c r="G460" t="str">
        <f t="shared" si="21"/>
        <v/>
      </c>
      <c r="H460" t="str">
        <f>IF(A460&lt;&gt;C460,VLOOKUP(C460,$A$3:$E$903,4,FALSE),"")</f>
        <v>Vvardenfell</v>
      </c>
      <c r="I460" t="str">
        <f>IF(A460&lt;&gt;C460,VLOOKUP(C460,$A$3:$E$903,5,FALSE),"")</f>
        <v>Vvardenfell</v>
      </c>
      <c r="J460" s="4">
        <f t="shared" si="22"/>
        <v>947</v>
      </c>
      <c r="K460" s="4">
        <f t="shared" si="23"/>
        <v>849</v>
      </c>
    </row>
    <row r="461" spans="1:11" x14ac:dyDescent="0.25">
      <c r="A461" s="6">
        <v>853</v>
      </c>
      <c r="B461" s="6">
        <v>498</v>
      </c>
      <c r="C461" s="6">
        <v>20</v>
      </c>
      <c r="D461" s="2" t="s">
        <v>1248</v>
      </c>
      <c r="E461" s="2" t="s">
        <v>616</v>
      </c>
      <c r="F461" t="str">
        <f t="array" ref="F461">IF(OR(EXACT(A461,VALUE('ESO Dungeon constants'!$H$3:$H$1000))),"X","")</f>
        <v/>
      </c>
      <c r="G461" t="str">
        <f t="shared" si="21"/>
        <v/>
      </c>
      <c r="H461" t="str">
        <f>IF(A461&lt;&gt;C461,VLOOKUP(C461,$A$3:$E$903,4,FALSE),"")</f>
        <v>Kluftspitze</v>
      </c>
      <c r="I461" t="str">
        <f>IF(A461&lt;&gt;C461,VLOOKUP(C461,$A$3:$E$903,5,FALSE),"")</f>
        <v>Rivenspire</v>
      </c>
      <c r="J461" s="4">
        <f t="shared" si="22"/>
        <v>853</v>
      </c>
      <c r="K461" s="4">
        <f t="shared" si="23"/>
        <v>20</v>
      </c>
    </row>
    <row r="462" spans="1:11" x14ac:dyDescent="0.25">
      <c r="A462" s="6">
        <v>750</v>
      </c>
      <c r="B462" s="6">
        <v>411</v>
      </c>
      <c r="C462" s="6">
        <v>382</v>
      </c>
      <c r="D462" s="2" t="s">
        <v>1198</v>
      </c>
      <c r="E462" s="2" t="s">
        <v>532</v>
      </c>
      <c r="F462" t="str">
        <f t="array" ref="F462">IF(OR(EXACT(A462,VALUE('ESO Dungeon constants'!$H$3:$H$1000))),"X","")</f>
        <v/>
      </c>
      <c r="G462" t="str">
        <f t="shared" si="21"/>
        <v/>
      </c>
      <c r="H462" t="str">
        <f>IF(A462&lt;&gt;C462,VLOOKUP(C462,$A$3:$E$903,4,FALSE),"")</f>
        <v>Schnittermark</v>
      </c>
      <c r="I462" t="str">
        <f>IF(A462&lt;&gt;C462,VLOOKUP(C462,$A$3:$E$903,5,FALSE),"")</f>
        <v>Reaper's March</v>
      </c>
      <c r="J462" s="4">
        <f t="shared" si="22"/>
        <v>750</v>
      </c>
      <c r="K462" s="4">
        <f t="shared" si="23"/>
        <v>382</v>
      </c>
    </row>
    <row r="463" spans="1:11" x14ac:dyDescent="0.25">
      <c r="A463" s="6">
        <v>455</v>
      </c>
      <c r="B463" s="6">
        <v>240</v>
      </c>
      <c r="C463" s="6">
        <v>382</v>
      </c>
      <c r="D463" s="2" t="s">
        <v>1054</v>
      </c>
      <c r="E463" s="2" t="s">
        <v>373</v>
      </c>
      <c r="F463" t="str">
        <f t="array" ref="F463">IF(OR(EXACT(A463,VALUE('ESO Dungeon constants'!$H$3:$H$1000))),"X","")</f>
        <v/>
      </c>
      <c r="G463" t="str">
        <f t="shared" ref="G463:G526" si="24">IF(EXACT(A463,C463),"X","")</f>
        <v/>
      </c>
      <c r="H463" t="str">
        <f>IF(A463&lt;&gt;C463,VLOOKUP(C463,$A$3:$E$903,4,FALSE),"")</f>
        <v>Schnittermark</v>
      </c>
      <c r="I463" t="str">
        <f>IF(A463&lt;&gt;C463,VLOOKUP(C463,$A$3:$E$903,5,FALSE),"")</f>
        <v>Reaper's March</v>
      </c>
      <c r="J463" s="4">
        <f t="shared" si="22"/>
        <v>455</v>
      </c>
      <c r="K463" s="4">
        <f t="shared" si="23"/>
        <v>382</v>
      </c>
    </row>
    <row r="464" spans="1:11" x14ac:dyDescent="0.25">
      <c r="A464" s="6">
        <v>169</v>
      </c>
      <c r="B464" s="6">
        <v>35</v>
      </c>
      <c r="C464" s="6">
        <v>92</v>
      </c>
      <c r="D464" s="2" t="s">
        <v>876</v>
      </c>
      <c r="E464" s="2" t="s">
        <v>172</v>
      </c>
      <c r="F464" t="str">
        <f t="array" ref="F464">IF(OR(EXACT(A464,VALUE('ESO Dungeon constants'!$H$3:$H$1000))),"X","")</f>
        <v/>
      </c>
      <c r="G464" t="str">
        <f t="shared" si="24"/>
        <v/>
      </c>
      <c r="H464" t="str">
        <f>IF(A464&lt;&gt;C464,VLOOKUP(C464,$A$3:$E$903,4,FALSE),"")</f>
        <v>Bangkorai</v>
      </c>
      <c r="I464" t="str">
        <f>IF(A464&lt;&gt;C464,VLOOKUP(C464,$A$3:$E$903,5,FALSE),"")</f>
        <v>Bangkorai</v>
      </c>
      <c r="J464" s="4">
        <f t="shared" si="22"/>
        <v>169</v>
      </c>
      <c r="K464" s="4">
        <f t="shared" si="23"/>
        <v>92</v>
      </c>
    </row>
    <row r="465" spans="1:11" x14ac:dyDescent="0.25">
      <c r="A465" s="6">
        <v>382</v>
      </c>
      <c r="B465" s="6">
        <v>179</v>
      </c>
      <c r="C465" s="6">
        <v>382</v>
      </c>
      <c r="D465" s="2" t="s">
        <v>1000</v>
      </c>
      <c r="E465" s="2" t="s">
        <v>313</v>
      </c>
      <c r="F465" t="str">
        <f t="array" ref="F465">IF(OR(EXACT(A465,VALUE('ESO Dungeon constants'!$H$3:$H$1000))),"X","")</f>
        <v/>
      </c>
      <c r="G465" t="str">
        <f t="shared" si="24"/>
        <v>X</v>
      </c>
      <c r="H465" t="str">
        <f>IF(A465&lt;&gt;C465,VLOOKUP(C465,$A$3:$E$903,4,FALSE),"")</f>
        <v/>
      </c>
      <c r="I465" t="str">
        <f>IF(A465&lt;&gt;C465,VLOOKUP(C465,$A$3:$E$903,5,FALSE),"")</f>
        <v/>
      </c>
      <c r="J465" s="4">
        <f t="shared" si="22"/>
        <v>382</v>
      </c>
      <c r="K465" s="4">
        <f t="shared" si="23"/>
        <v>382</v>
      </c>
    </row>
    <row r="466" spans="1:11" x14ac:dyDescent="0.25">
      <c r="A466" s="6">
        <v>370</v>
      </c>
      <c r="B466" s="6">
        <v>168</v>
      </c>
      <c r="C466" s="6">
        <v>347</v>
      </c>
      <c r="D466" s="2" t="s">
        <v>991</v>
      </c>
      <c r="E466" s="2" t="s">
        <v>303</v>
      </c>
      <c r="F466" t="str">
        <f t="array" ref="F466">IF(OR(EXACT(A466,VALUE('ESO Dungeon constants'!$H$3:$H$1000))),"X","")</f>
        <v/>
      </c>
      <c r="G466" t="str">
        <f t="shared" si="24"/>
        <v/>
      </c>
      <c r="H466" t="str">
        <f>IF(A466&lt;&gt;C466,VLOOKUP(C466,$A$3:$E$903,4,FALSE),"")</f>
        <v>Kalthafen</v>
      </c>
      <c r="I466" t="str">
        <f>IF(A466&lt;&gt;C466,VLOOKUP(C466,$A$3:$E$903,5,FALSE),"")</f>
        <v>Coldharbour</v>
      </c>
      <c r="J466" s="4">
        <f t="shared" si="22"/>
        <v>370</v>
      </c>
      <c r="K466" s="4">
        <f t="shared" si="23"/>
        <v>347</v>
      </c>
    </row>
    <row r="467" spans="1:11" x14ac:dyDescent="0.25">
      <c r="A467" s="6">
        <v>505</v>
      </c>
      <c r="B467" s="6">
        <v>282</v>
      </c>
      <c r="C467" s="6">
        <v>181</v>
      </c>
      <c r="D467" s="2" t="s">
        <v>1095</v>
      </c>
      <c r="E467" s="2" t="s">
        <v>415</v>
      </c>
      <c r="F467" t="str">
        <f t="array" ref="F467">IF(OR(EXACT(A467,VALUE('ESO Dungeon constants'!$H$3:$H$1000))),"X","")</f>
        <v/>
      </c>
      <c r="G467" t="str">
        <f t="shared" si="24"/>
        <v/>
      </c>
      <c r="H467" t="str">
        <f>IF(A467&lt;&gt;C467,VLOOKUP(C467,$A$3:$E$903,4,FALSE),"")</f>
        <v>Cyrodiil</v>
      </c>
      <c r="I467" t="str">
        <f>IF(A467&lt;&gt;C467,VLOOKUP(C467,$A$3:$E$903,5,FALSE),"")</f>
        <v>Cyrodiil</v>
      </c>
      <c r="J467" s="4">
        <f t="shared" si="22"/>
        <v>505</v>
      </c>
      <c r="K467" s="4">
        <f t="shared" si="23"/>
        <v>181</v>
      </c>
    </row>
    <row r="468" spans="1:11" x14ac:dyDescent="0.25">
      <c r="A468" s="6">
        <v>1033</v>
      </c>
      <c r="B468" s="6">
        <v>667</v>
      </c>
      <c r="C468" s="6">
        <v>1011</v>
      </c>
      <c r="D468" s="2" t="s">
        <v>818</v>
      </c>
      <c r="E468" s="2" t="s">
        <v>771</v>
      </c>
      <c r="F468" t="str">
        <f t="array" ref="F468">IF(OR(EXACT(A468,VALUE('ESO Dungeon constants'!$H$3:$H$1000))),"X","")</f>
        <v/>
      </c>
      <c r="G468" t="str">
        <f t="shared" si="24"/>
        <v/>
      </c>
      <c r="H468" t="str">
        <f>IF(A468&lt;&gt;C468,VLOOKUP(C468,$A$3:$E$903,4,FALSE),"")</f>
        <v>Sommersend</v>
      </c>
      <c r="I468" t="str">
        <f>IF(A468&lt;&gt;C468,VLOOKUP(C468,$A$3:$E$903,5,FALSE),"")</f>
        <v>Summerset</v>
      </c>
      <c r="J468" s="4">
        <f t="shared" si="22"/>
        <v>1033</v>
      </c>
      <c r="K468" s="4">
        <f t="shared" si="23"/>
        <v>1011</v>
      </c>
    </row>
    <row r="469" spans="1:11" x14ac:dyDescent="0.25">
      <c r="A469" s="6">
        <v>970</v>
      </c>
      <c r="B469" s="6">
        <v>610</v>
      </c>
      <c r="C469" s="6">
        <v>849</v>
      </c>
      <c r="D469" s="2" t="s">
        <v>1343</v>
      </c>
      <c r="E469" s="2" t="s">
        <v>721</v>
      </c>
      <c r="F469" t="str">
        <f t="array" ref="F469">IF(OR(EXACT(A469,VALUE('ESO Dungeon constants'!$H$3:$H$1000))),"X","")</f>
        <v/>
      </c>
      <c r="G469" t="str">
        <f t="shared" si="24"/>
        <v/>
      </c>
      <c r="H469" t="str">
        <f>IF(A469&lt;&gt;C469,VLOOKUP(C469,$A$3:$E$903,4,FALSE),"")</f>
        <v>Vvardenfell</v>
      </c>
      <c r="I469" t="str">
        <f>IF(A469&lt;&gt;C469,VLOOKUP(C469,$A$3:$E$903,5,FALSE),"")</f>
        <v>Vvardenfell</v>
      </c>
      <c r="J469" s="4">
        <f t="shared" si="22"/>
        <v>970</v>
      </c>
      <c r="K469" s="4">
        <f t="shared" si="23"/>
        <v>849</v>
      </c>
    </row>
    <row r="470" spans="1:11" x14ac:dyDescent="0.25">
      <c r="A470" s="6">
        <v>911</v>
      </c>
      <c r="B470" s="6">
        <v>552</v>
      </c>
      <c r="C470" s="6">
        <v>888</v>
      </c>
      <c r="D470" s="2" t="s">
        <v>1300</v>
      </c>
      <c r="E470" s="2" t="s">
        <v>670</v>
      </c>
      <c r="F470" t="str">
        <f t="array" ref="F470">IF(OR(EXACT(A470,VALUE('ESO Dungeon constants'!$H$3:$H$1000))),"X","")</f>
        <v/>
      </c>
      <c r="G470" t="str">
        <f t="shared" si="24"/>
        <v/>
      </c>
      <c r="H470" t="str">
        <f>IF(A470&lt;&gt;C470,VLOOKUP(C470,$A$3:$E$903,4,FALSE),"")</f>
        <v>Kargstein</v>
      </c>
      <c r="I470" t="str">
        <f>IF(A470&lt;&gt;C470,VLOOKUP(C470,$A$3:$E$903,5,FALSE),"")</f>
        <v>Craglorn</v>
      </c>
      <c r="J470" s="4">
        <f t="shared" si="22"/>
        <v>911</v>
      </c>
      <c r="K470" s="4">
        <f t="shared" si="23"/>
        <v>888</v>
      </c>
    </row>
    <row r="471" spans="1:11" x14ac:dyDescent="0.25">
      <c r="A471" s="6">
        <v>389</v>
      </c>
      <c r="B471" s="6">
        <v>185</v>
      </c>
      <c r="C471" s="6">
        <v>383</v>
      </c>
      <c r="D471" s="2" t="s">
        <v>1005</v>
      </c>
      <c r="E471" s="2" t="s">
        <v>319</v>
      </c>
      <c r="F471" t="str">
        <f t="array" ref="F471">IF(OR(EXACT(A471,VALUE('ESO Dungeon constants'!$H$3:$H$1000))),"X","")</f>
        <v/>
      </c>
      <c r="G471" t="str">
        <f t="shared" si="24"/>
        <v/>
      </c>
      <c r="H471" t="str">
        <f>IF(A471&lt;&gt;C471,VLOOKUP(C471,$A$3:$E$903,4,FALSE),"")</f>
        <v>Grahtwald</v>
      </c>
      <c r="I471" t="str">
        <f>IF(A471&lt;&gt;C471,VLOOKUP(C471,$A$3:$E$903,5,FALSE),"")</f>
        <v>Grahtwood</v>
      </c>
      <c r="J471" s="4">
        <f t="shared" si="22"/>
        <v>389</v>
      </c>
      <c r="K471" s="4">
        <f t="shared" si="23"/>
        <v>383</v>
      </c>
    </row>
    <row r="472" spans="1:11" x14ac:dyDescent="0.25">
      <c r="A472" s="6">
        <v>436</v>
      </c>
      <c r="B472" s="6">
        <v>227</v>
      </c>
      <c r="C472" s="6">
        <v>383</v>
      </c>
      <c r="D472" s="2" t="s">
        <v>1043</v>
      </c>
      <c r="E472" s="2" t="s">
        <v>361</v>
      </c>
      <c r="F472" t="str">
        <f t="array" ref="F472">IF(OR(EXACT(A472,VALUE('ESO Dungeon constants'!$H$3:$H$1000))),"X","")</f>
        <v/>
      </c>
      <c r="G472" t="str">
        <f t="shared" si="24"/>
        <v/>
      </c>
      <c r="H472" t="str">
        <f>IF(A472&lt;&gt;C472,VLOOKUP(C472,$A$3:$E$903,4,FALSE),"")</f>
        <v>Grahtwald</v>
      </c>
      <c r="I472" t="str">
        <f>IF(A472&lt;&gt;C472,VLOOKUP(C472,$A$3:$E$903,5,FALSE),"")</f>
        <v>Grahtwood</v>
      </c>
      <c r="J472" s="4">
        <f t="shared" si="22"/>
        <v>436</v>
      </c>
      <c r="K472" s="4">
        <f t="shared" si="23"/>
        <v>383</v>
      </c>
    </row>
    <row r="473" spans="1:11" x14ac:dyDescent="0.25">
      <c r="A473" s="6">
        <v>1038</v>
      </c>
      <c r="B473" s="6">
        <v>672</v>
      </c>
      <c r="C473" s="6">
        <v>1011</v>
      </c>
      <c r="D473" s="2" t="s">
        <v>823</v>
      </c>
      <c r="E473" s="2" t="s">
        <v>775</v>
      </c>
      <c r="F473" t="str">
        <f t="array" ref="F473">IF(OR(EXACT(A473,VALUE('ESO Dungeon constants'!$H$3:$H$1000))),"X","")</f>
        <v/>
      </c>
      <c r="G473" t="str">
        <f t="shared" si="24"/>
        <v/>
      </c>
      <c r="H473" t="str">
        <f>IF(A473&lt;&gt;C473,VLOOKUP(C473,$A$3:$E$903,4,FALSE),"")</f>
        <v>Sommersend</v>
      </c>
      <c r="I473" t="str">
        <f>IF(A473&lt;&gt;C473,VLOOKUP(C473,$A$3:$E$903,5,FALSE),"")</f>
        <v>Summerset</v>
      </c>
      <c r="J473" s="4">
        <f t="shared" si="22"/>
        <v>1038</v>
      </c>
      <c r="K473" s="4">
        <f t="shared" si="23"/>
        <v>1011</v>
      </c>
    </row>
    <row r="474" spans="1:11" x14ac:dyDescent="0.25">
      <c r="A474" s="6">
        <v>1078</v>
      </c>
      <c r="B474" s="6">
        <v>703</v>
      </c>
      <c r="C474" s="6">
        <v>726</v>
      </c>
      <c r="D474" s="2" t="s">
        <v>849</v>
      </c>
      <c r="E474" s="2" t="s">
        <v>803</v>
      </c>
      <c r="F474" t="str">
        <f t="array" ref="F474">IF(OR(EXACT(A474,VALUE('ESO Dungeon constants'!$H$3:$H$1000))),"X","")</f>
        <v/>
      </c>
      <c r="G474" t="str">
        <f t="shared" si="24"/>
        <v/>
      </c>
      <c r="H474" t="str">
        <f>IF(A474&lt;&gt;C474,VLOOKUP(C474,$A$3:$E$903,4,FALSE),"")</f>
        <v>Trübmoor</v>
      </c>
      <c r="I474" t="str">
        <f>IF(A474&lt;&gt;C474,VLOOKUP(C474,$A$3:$E$903,5,FALSE),"")</f>
        <v>Murkmire</v>
      </c>
      <c r="J474" s="4">
        <f t="shared" si="22"/>
        <v>1078</v>
      </c>
      <c r="K474" s="4">
        <f t="shared" si="23"/>
        <v>726</v>
      </c>
    </row>
    <row r="475" spans="1:11" x14ac:dyDescent="0.25">
      <c r="A475" s="6">
        <v>565</v>
      </c>
      <c r="B475" s="6">
        <v>327</v>
      </c>
      <c r="C475" s="6">
        <v>382</v>
      </c>
      <c r="D475" s="2" t="s">
        <v>1126</v>
      </c>
      <c r="E475" s="2" t="s">
        <v>458</v>
      </c>
      <c r="F475" t="str">
        <f t="array" ref="F475">IF(OR(EXACT(A475,VALUE('ESO Dungeon constants'!$H$3:$H$1000))),"X","")</f>
        <v/>
      </c>
      <c r="G475" t="str">
        <f t="shared" si="24"/>
        <v/>
      </c>
      <c r="H475" t="str">
        <f>IF(A475&lt;&gt;C475,VLOOKUP(C475,$A$3:$E$903,4,FALSE),"")</f>
        <v>Schnittermark</v>
      </c>
      <c r="I475" t="str">
        <f>IF(A475&lt;&gt;C475,VLOOKUP(C475,$A$3:$E$903,5,FALSE),"")</f>
        <v>Reaper's March</v>
      </c>
      <c r="J475" s="4">
        <f t="shared" si="22"/>
        <v>565</v>
      </c>
      <c r="K475" s="4">
        <f t="shared" si="23"/>
        <v>382</v>
      </c>
    </row>
    <row r="476" spans="1:11" x14ac:dyDescent="0.25">
      <c r="A476" s="6">
        <v>190</v>
      </c>
      <c r="B476" s="6">
        <v>41</v>
      </c>
      <c r="C476" s="6">
        <v>57</v>
      </c>
      <c r="D476" s="2" t="s">
        <v>880</v>
      </c>
      <c r="E476" s="2" t="s">
        <v>177</v>
      </c>
      <c r="F476" t="str">
        <f t="array" ref="F476">IF(OR(EXACT(A476,VALUE('ESO Dungeon constants'!$H$3:$H$1000))),"X","")</f>
        <v/>
      </c>
      <c r="G476" t="str">
        <f t="shared" si="24"/>
        <v/>
      </c>
      <c r="H476" t="str">
        <f>IF(A476&lt;&gt;C476,VLOOKUP(C476,$A$3:$E$903,4,FALSE),"")</f>
        <v>Deshaan</v>
      </c>
      <c r="I476" t="str">
        <f>IF(A476&lt;&gt;C476,VLOOKUP(C476,$A$3:$E$903,5,FALSE),"")</f>
        <v>Deshaan</v>
      </c>
      <c r="J476" s="4">
        <f t="shared" si="22"/>
        <v>190</v>
      </c>
      <c r="K476" s="4">
        <f t="shared" si="23"/>
        <v>57</v>
      </c>
    </row>
    <row r="477" spans="1:11" x14ac:dyDescent="0.25">
      <c r="A477" s="6">
        <v>761</v>
      </c>
      <c r="B477" s="6">
        <v>422</v>
      </c>
      <c r="C477" s="6">
        <v>103</v>
      </c>
      <c r="D477" s="2" t="s">
        <v>1209</v>
      </c>
      <c r="E477" s="2" t="s">
        <v>543</v>
      </c>
      <c r="F477" t="str">
        <f t="array" ref="F477">IF(OR(EXACT(A477,VALUE('ESO Dungeon constants'!$H$3:$H$1000))),"X","")</f>
        <v/>
      </c>
      <c r="G477" t="str">
        <f t="shared" si="24"/>
        <v/>
      </c>
      <c r="H477" t="str">
        <f>IF(A477&lt;&gt;C477,VLOOKUP(C477,$A$3:$E$903,4,FALSE),"")</f>
        <v>Rift</v>
      </c>
      <c r="I477" t="str">
        <f>IF(A477&lt;&gt;C477,VLOOKUP(C477,$A$3:$E$903,5,FALSE),"")</f>
        <v>The Rift</v>
      </c>
      <c r="J477" s="4">
        <f t="shared" si="22"/>
        <v>761</v>
      </c>
      <c r="K477" s="4">
        <f t="shared" si="23"/>
        <v>103</v>
      </c>
    </row>
    <row r="478" spans="1:11" x14ac:dyDescent="0.25">
      <c r="A478" s="6">
        <v>20</v>
      </c>
      <c r="B478" s="6">
        <v>5</v>
      </c>
      <c r="C478" s="6">
        <v>20</v>
      </c>
      <c r="D478" s="2" t="s">
        <v>828</v>
      </c>
      <c r="E478" s="2" t="s">
        <v>153</v>
      </c>
      <c r="F478" t="str">
        <f t="array" ref="F478">IF(OR(EXACT(A478,VALUE('ESO Dungeon constants'!$H$3:$H$1000))),"X","")</f>
        <v/>
      </c>
      <c r="G478" t="str">
        <f t="shared" si="24"/>
        <v>X</v>
      </c>
      <c r="H478" t="str">
        <f>IF(A478&lt;&gt;C478,VLOOKUP(C478,$A$3:$E$903,4,FALSE),"")</f>
        <v/>
      </c>
      <c r="I478" t="str">
        <f>IF(A478&lt;&gt;C478,VLOOKUP(C478,$A$3:$E$903,5,FALSE),"")</f>
        <v/>
      </c>
      <c r="J478" s="4">
        <f t="shared" si="22"/>
        <v>20</v>
      </c>
      <c r="K478" s="4">
        <f t="shared" si="23"/>
        <v>20</v>
      </c>
    </row>
    <row r="479" spans="1:11" x14ac:dyDescent="0.25">
      <c r="A479" s="6">
        <v>895</v>
      </c>
      <c r="B479" s="6">
        <v>536</v>
      </c>
      <c r="C479" s="6">
        <v>888</v>
      </c>
      <c r="D479" s="2" t="s">
        <v>1286</v>
      </c>
      <c r="E479" s="2" t="s">
        <v>654</v>
      </c>
      <c r="F479" t="str">
        <f t="array" ref="F479">IF(OR(EXACT(A479,VALUE('ESO Dungeon constants'!$H$3:$H$1000))),"X","")</f>
        <v/>
      </c>
      <c r="G479" t="str">
        <f t="shared" si="24"/>
        <v/>
      </c>
      <c r="H479" t="str">
        <f>IF(A479&lt;&gt;C479,VLOOKUP(C479,$A$3:$E$903,4,FALSE),"")</f>
        <v>Kargstein</v>
      </c>
      <c r="I479" t="str">
        <f>IF(A479&lt;&gt;C479,VLOOKUP(C479,$A$3:$E$903,5,FALSE),"")</f>
        <v>Craglorn</v>
      </c>
      <c r="J479" s="4">
        <f t="shared" si="22"/>
        <v>895</v>
      </c>
      <c r="K479" s="4">
        <f t="shared" si="23"/>
        <v>888</v>
      </c>
    </row>
    <row r="480" spans="1:11" x14ac:dyDescent="0.25">
      <c r="A480" s="6">
        <v>705</v>
      </c>
      <c r="B480" s="6">
        <v>393</v>
      </c>
      <c r="C480" s="6">
        <v>684</v>
      </c>
      <c r="D480" s="2" t="s">
        <v>516</v>
      </c>
      <c r="E480" s="2" t="s">
        <v>516</v>
      </c>
      <c r="F480" t="str">
        <f t="array" ref="F480">IF(OR(EXACT(A480,VALUE('ESO Dungeon constants'!$H$3:$H$1000))),"X","")</f>
        <v/>
      </c>
      <c r="G480" t="str">
        <f t="shared" si="24"/>
        <v/>
      </c>
      <c r="H480" t="str">
        <f>IF(A480&lt;&gt;C480,VLOOKUP(C480,$A$3:$E$903,4,FALSE),"")</f>
        <v>Wrothgar</v>
      </c>
      <c r="I480" t="str">
        <f>IF(A480&lt;&gt;C480,VLOOKUP(C480,$A$3:$E$903,5,FALSE),"")</f>
        <v>Wrothgar</v>
      </c>
      <c r="J480" s="4">
        <f t="shared" si="22"/>
        <v>705</v>
      </c>
      <c r="K480" s="4">
        <f t="shared" si="23"/>
        <v>684</v>
      </c>
    </row>
    <row r="481" spans="1:11" x14ac:dyDescent="0.25">
      <c r="A481" s="6">
        <v>890</v>
      </c>
      <c r="B481" s="6">
        <v>531</v>
      </c>
      <c r="C481" s="6">
        <v>888</v>
      </c>
      <c r="D481" s="2" t="s">
        <v>649</v>
      </c>
      <c r="E481" s="2" t="s">
        <v>649</v>
      </c>
      <c r="F481" t="str">
        <f t="array" ref="F481">IF(OR(EXACT(A481,VALUE('ESO Dungeon constants'!$H$3:$H$1000))),"X","")</f>
        <v/>
      </c>
      <c r="G481" t="str">
        <f t="shared" si="24"/>
        <v/>
      </c>
      <c r="H481" t="str">
        <f>IF(A481&lt;&gt;C481,VLOOKUP(C481,$A$3:$E$903,4,FALSE),"")</f>
        <v>Kargstein</v>
      </c>
      <c r="I481" t="str">
        <f>IF(A481&lt;&gt;C481,VLOOKUP(C481,$A$3:$E$903,5,FALSE),"")</f>
        <v>Craglorn</v>
      </c>
      <c r="J481" s="4">
        <f t="shared" si="22"/>
        <v>890</v>
      </c>
      <c r="K481" s="4">
        <f t="shared" si="23"/>
        <v>888</v>
      </c>
    </row>
    <row r="482" spans="1:11" x14ac:dyDescent="0.25">
      <c r="A482" s="6">
        <v>124</v>
      </c>
      <c r="B482" s="6">
        <v>20</v>
      </c>
      <c r="C482" s="6">
        <v>383</v>
      </c>
      <c r="D482" s="2" t="s">
        <v>864</v>
      </c>
      <c r="E482" s="2" t="s">
        <v>163</v>
      </c>
      <c r="F482" t="str">
        <f t="array" ref="F482">IF(OR(EXACT(A482,VALUE('ESO Dungeon constants'!$H$3:$H$1000))),"X","")</f>
        <v/>
      </c>
      <c r="G482" t="str">
        <f t="shared" si="24"/>
        <v/>
      </c>
      <c r="H482" t="str">
        <f>IF(A482&lt;&gt;C482,VLOOKUP(C482,$A$3:$E$903,4,FALSE),"")</f>
        <v>Grahtwald</v>
      </c>
      <c r="I482" t="str">
        <f>IF(A482&lt;&gt;C482,VLOOKUP(C482,$A$3:$E$903,5,FALSE),"")</f>
        <v>Grahtwood</v>
      </c>
      <c r="J482" s="4">
        <f t="shared" si="22"/>
        <v>124</v>
      </c>
      <c r="K482" s="4">
        <f t="shared" si="23"/>
        <v>383</v>
      </c>
    </row>
    <row r="483" spans="1:11" x14ac:dyDescent="0.25">
      <c r="A483" s="6">
        <v>472</v>
      </c>
      <c r="B483" s="6">
        <v>257</v>
      </c>
      <c r="C483" s="6">
        <v>58</v>
      </c>
      <c r="D483" s="2" t="s">
        <v>1071</v>
      </c>
      <c r="E483" s="2" t="s">
        <v>390</v>
      </c>
      <c r="F483" t="str">
        <f t="array" ref="F483">IF(OR(EXACT(A483,VALUE('ESO Dungeon constants'!$H$3:$H$1000))),"X","")</f>
        <v/>
      </c>
      <c r="G483" t="str">
        <f t="shared" si="24"/>
        <v/>
      </c>
      <c r="H483" t="str">
        <f>IF(A483&lt;&gt;C483,VLOOKUP(C483,$A$3:$E$903,4,FALSE),"")</f>
        <v>Malabal Tor</v>
      </c>
      <c r="I483" t="str">
        <f>IF(A483&lt;&gt;C483,VLOOKUP(C483,$A$3:$E$903,5,FALSE),"")</f>
        <v>Malabal Tor</v>
      </c>
      <c r="J483" s="4">
        <f t="shared" si="22"/>
        <v>472</v>
      </c>
      <c r="K483" s="4">
        <f t="shared" si="23"/>
        <v>58</v>
      </c>
    </row>
    <row r="484" spans="1:11" x14ac:dyDescent="0.25">
      <c r="A484" s="6">
        <v>338</v>
      </c>
      <c r="B484" s="6">
        <v>150</v>
      </c>
      <c r="C484" s="6">
        <v>92</v>
      </c>
      <c r="D484" s="2" t="s">
        <v>974</v>
      </c>
      <c r="E484" s="2" t="s">
        <v>285</v>
      </c>
      <c r="F484" t="str">
        <f t="array" ref="F484">IF(OR(EXACT(A484,VALUE('ESO Dungeon constants'!$H$3:$H$1000))),"X","")</f>
        <v/>
      </c>
      <c r="G484" t="str">
        <f t="shared" si="24"/>
        <v/>
      </c>
      <c r="H484" t="str">
        <f>IF(A484&lt;&gt;C484,VLOOKUP(C484,$A$3:$E$903,4,FALSE),"")</f>
        <v>Bangkorai</v>
      </c>
      <c r="I484" t="str">
        <f>IF(A484&lt;&gt;C484,VLOOKUP(C484,$A$3:$E$903,5,FALSE),"")</f>
        <v>Bangkorai</v>
      </c>
      <c r="J484" s="4">
        <f t="shared" si="22"/>
        <v>338</v>
      </c>
      <c r="K484" s="4">
        <f t="shared" si="23"/>
        <v>92</v>
      </c>
    </row>
    <row r="485" spans="1:11" x14ac:dyDescent="0.25">
      <c r="A485" s="6">
        <v>893</v>
      </c>
      <c r="B485" s="6">
        <v>534</v>
      </c>
      <c r="C485" s="6">
        <v>888</v>
      </c>
      <c r="D485" s="2" t="s">
        <v>1284</v>
      </c>
      <c r="E485" s="2" t="s">
        <v>652</v>
      </c>
      <c r="F485" t="str">
        <f t="array" ref="F485">IF(OR(EXACT(A485,VALUE('ESO Dungeon constants'!$H$3:$H$1000))),"X","")</f>
        <v/>
      </c>
      <c r="G485" t="str">
        <f t="shared" si="24"/>
        <v/>
      </c>
      <c r="H485" t="str">
        <f>IF(A485&lt;&gt;C485,VLOOKUP(C485,$A$3:$E$903,4,FALSE),"")</f>
        <v>Kargstein</v>
      </c>
      <c r="I485" t="str">
        <f>IF(A485&lt;&gt;C485,VLOOKUP(C485,$A$3:$E$903,5,FALSE),"")</f>
        <v>Craglorn</v>
      </c>
      <c r="J485" s="4">
        <f t="shared" si="22"/>
        <v>893</v>
      </c>
      <c r="K485" s="4">
        <f t="shared" si="23"/>
        <v>888</v>
      </c>
    </row>
    <row r="486" spans="1:11" x14ac:dyDescent="0.25">
      <c r="A486" s="6">
        <v>843</v>
      </c>
      <c r="B486" s="6">
        <v>492</v>
      </c>
      <c r="C486" s="6">
        <v>117</v>
      </c>
      <c r="D486" s="2" t="s">
        <v>1243</v>
      </c>
      <c r="E486" s="2" t="s">
        <v>53</v>
      </c>
      <c r="F486" t="str">
        <f t="array" ref="F486">IF(OR(EXACT(A486,VALUE('ESO Dungeon constants'!$H$3:$H$1000))),"X","")</f>
        <v>X</v>
      </c>
      <c r="G486" t="str">
        <f t="shared" si="24"/>
        <v/>
      </c>
      <c r="H486" t="str">
        <f>IF(A486&lt;&gt;C486,VLOOKUP(C486,$A$3:$E$903,4,FALSE),"")</f>
        <v>Schattenfenn</v>
      </c>
      <c r="I486" t="str">
        <f>IF(A486&lt;&gt;C486,VLOOKUP(C486,$A$3:$E$903,5,FALSE),"")</f>
        <v>Shadowfen</v>
      </c>
      <c r="J486" s="4">
        <f t="shared" si="22"/>
        <v>843</v>
      </c>
      <c r="K486" s="4">
        <f t="shared" si="23"/>
        <v>117</v>
      </c>
    </row>
    <row r="487" spans="1:11" x14ac:dyDescent="0.25">
      <c r="A487" s="6">
        <v>233</v>
      </c>
      <c r="B487" s="6">
        <v>68</v>
      </c>
      <c r="C487" s="6">
        <v>117</v>
      </c>
      <c r="D487" s="2" t="s">
        <v>905</v>
      </c>
      <c r="E487" s="2" t="s">
        <v>204</v>
      </c>
      <c r="F487" t="str">
        <f t="array" ref="F487">IF(OR(EXACT(A487,VALUE('ESO Dungeon constants'!$H$3:$H$1000))),"X","")</f>
        <v/>
      </c>
      <c r="G487" t="str">
        <f t="shared" si="24"/>
        <v/>
      </c>
      <c r="H487" t="str">
        <f>IF(A487&lt;&gt;C487,VLOOKUP(C487,$A$3:$E$903,4,FALSE),"")</f>
        <v>Schattenfenn</v>
      </c>
      <c r="I487" t="str">
        <f>IF(A487&lt;&gt;C487,VLOOKUP(C487,$A$3:$E$903,5,FALSE),"")</f>
        <v>Shadowfen</v>
      </c>
      <c r="J487" s="4">
        <f t="shared" si="22"/>
        <v>233</v>
      </c>
      <c r="K487" s="4">
        <f t="shared" si="23"/>
        <v>117</v>
      </c>
    </row>
    <row r="488" spans="1:11" x14ac:dyDescent="0.25">
      <c r="A488" s="6">
        <v>137</v>
      </c>
      <c r="B488" s="6">
        <v>25</v>
      </c>
      <c r="C488" s="6">
        <v>108</v>
      </c>
      <c r="D488" s="2" t="s">
        <v>869</v>
      </c>
      <c r="E488" s="2" t="s">
        <v>165</v>
      </c>
      <c r="F488" t="str">
        <f t="array" ref="F488">IF(OR(EXACT(A488,VALUE('ESO Dungeon constants'!$H$3:$H$1000))),"X","")</f>
        <v/>
      </c>
      <c r="G488" t="str">
        <f t="shared" si="24"/>
        <v/>
      </c>
      <c r="H488" t="str">
        <f>IF(A488&lt;&gt;C488,VLOOKUP(C488,$A$3:$E$903,4,FALSE),"")</f>
        <v>Grünschatten</v>
      </c>
      <c r="I488" t="str">
        <f>IF(A488&lt;&gt;C488,VLOOKUP(C488,$A$3:$E$903,5,FALSE),"")</f>
        <v>Greenshade</v>
      </c>
      <c r="J488" s="4">
        <f t="shared" si="22"/>
        <v>137</v>
      </c>
      <c r="K488" s="4">
        <f t="shared" si="23"/>
        <v>108</v>
      </c>
    </row>
    <row r="489" spans="1:11" x14ac:dyDescent="0.25">
      <c r="A489" s="6">
        <v>994</v>
      </c>
      <c r="B489" s="6">
        <v>631</v>
      </c>
      <c r="C489" s="6">
        <v>849</v>
      </c>
      <c r="D489" s="2" t="s">
        <v>1363</v>
      </c>
      <c r="E489" s="2" t="s">
        <v>738</v>
      </c>
      <c r="F489" t="str">
        <f t="array" ref="F489">IF(OR(EXACT(A489,VALUE('ESO Dungeon constants'!$H$3:$H$1000))),"X","")</f>
        <v/>
      </c>
      <c r="G489" t="str">
        <f t="shared" si="24"/>
        <v/>
      </c>
      <c r="H489" t="str">
        <f>IF(A489&lt;&gt;C489,VLOOKUP(C489,$A$3:$E$903,4,FALSE),"")</f>
        <v>Vvardenfell</v>
      </c>
      <c r="I489" t="str">
        <f>IF(A489&lt;&gt;C489,VLOOKUP(C489,$A$3:$E$903,5,FALSE),"")</f>
        <v>Vvardenfell</v>
      </c>
      <c r="J489" s="4">
        <f t="shared" si="22"/>
        <v>994</v>
      </c>
      <c r="K489" s="4">
        <f t="shared" si="23"/>
        <v>849</v>
      </c>
    </row>
    <row r="490" spans="1:11" x14ac:dyDescent="0.25">
      <c r="A490" s="6">
        <v>238</v>
      </c>
      <c r="B490" s="6">
        <v>73</v>
      </c>
      <c r="C490" s="6">
        <v>104</v>
      </c>
      <c r="D490" s="2" t="s">
        <v>209</v>
      </c>
      <c r="E490" s="2" t="s">
        <v>209</v>
      </c>
      <c r="F490" t="str">
        <f t="array" ref="F490">IF(OR(EXACT(A490,VALUE('ESO Dungeon constants'!$H$3:$H$1000))),"X","")</f>
        <v/>
      </c>
      <c r="G490" t="str">
        <f t="shared" si="24"/>
        <v/>
      </c>
      <c r="H490" t="str">
        <f>IF(A490&lt;&gt;C490,VLOOKUP(C490,$A$3:$E$903,4,FALSE),"")</f>
        <v>Die Alik'r-Wüste</v>
      </c>
      <c r="I490" t="str">
        <f>IF(A490&lt;&gt;C490,VLOOKUP(C490,$A$3:$E$903,5,FALSE),"")</f>
        <v>Alik'r Desert</v>
      </c>
      <c r="J490" s="4">
        <f t="shared" si="22"/>
        <v>238</v>
      </c>
      <c r="K490" s="4">
        <f t="shared" si="23"/>
        <v>104</v>
      </c>
    </row>
    <row r="491" spans="1:11" x14ac:dyDescent="0.25">
      <c r="A491" s="6">
        <v>1046</v>
      </c>
      <c r="B491" s="6">
        <v>679</v>
      </c>
      <c r="C491" s="6">
        <v>1011</v>
      </c>
      <c r="D491" s="2" t="s">
        <v>1348</v>
      </c>
      <c r="E491" s="2" t="s">
        <v>781</v>
      </c>
      <c r="F491" t="str">
        <f t="array" ref="F491">IF(OR(EXACT(A491,VALUE('ESO Dungeon constants'!$H$3:$H$1000))),"X","")</f>
        <v/>
      </c>
      <c r="G491" t="str">
        <f t="shared" si="24"/>
        <v/>
      </c>
      <c r="H491" t="str">
        <f>IF(A491&lt;&gt;C491,VLOOKUP(C491,$A$3:$E$903,4,FALSE),"")</f>
        <v>Sommersend</v>
      </c>
      <c r="I491" t="str">
        <f>IF(A491&lt;&gt;C491,VLOOKUP(C491,$A$3:$E$903,5,FALSE),"")</f>
        <v>Summerset</v>
      </c>
      <c r="J491" s="4">
        <f t="shared" si="22"/>
        <v>1046</v>
      </c>
      <c r="K491" s="4">
        <f t="shared" si="23"/>
        <v>1011</v>
      </c>
    </row>
    <row r="492" spans="1:11" x14ac:dyDescent="0.25">
      <c r="A492" s="6">
        <v>393</v>
      </c>
      <c r="B492" s="6">
        <v>188</v>
      </c>
      <c r="C492" s="6">
        <v>381</v>
      </c>
      <c r="D492" s="2" t="s">
        <v>1008</v>
      </c>
      <c r="E492" s="2" t="s">
        <v>322</v>
      </c>
      <c r="F492" t="str">
        <f t="array" ref="F492">IF(OR(EXACT(A492,VALUE('ESO Dungeon constants'!$H$3:$H$1000))),"X","")</f>
        <v/>
      </c>
      <c r="G492" t="str">
        <f t="shared" si="24"/>
        <v/>
      </c>
      <c r="H492" t="str">
        <f>IF(A492&lt;&gt;C492,VLOOKUP(C492,$A$3:$E$903,4,FALSE),"")</f>
        <v>Auridon</v>
      </c>
      <c r="I492" t="str">
        <f>IF(A492&lt;&gt;C492,VLOOKUP(C492,$A$3:$E$903,5,FALSE),"")</f>
        <v>Auridon</v>
      </c>
      <c r="J492" s="4">
        <f t="shared" si="22"/>
        <v>393</v>
      </c>
      <c r="K492" s="4">
        <f t="shared" si="23"/>
        <v>381</v>
      </c>
    </row>
    <row r="493" spans="1:11" x14ac:dyDescent="0.25">
      <c r="A493" s="6">
        <v>527</v>
      </c>
      <c r="B493" s="6">
        <v>296</v>
      </c>
      <c r="C493" s="6">
        <v>199</v>
      </c>
      <c r="D493" s="2" t="s">
        <v>428</v>
      </c>
      <c r="E493" s="2" t="s">
        <v>428</v>
      </c>
      <c r="F493" t="str">
        <f t="array" ref="F493">IF(OR(EXACT(A493,VALUE('ESO Dungeon constants'!$H$3:$H$1000))),"X","")</f>
        <v/>
      </c>
      <c r="G493" t="str">
        <f t="shared" si="24"/>
        <v/>
      </c>
      <c r="H493" t="str">
        <f>IF(A493&lt;&gt;C493,VLOOKUP(C493,$A$3:$E$903,4,FALSE),"")</f>
        <v>Die Zuflucht</v>
      </c>
      <c r="I493" t="str">
        <f>IF(A493&lt;&gt;C493,VLOOKUP(C493,$A$3:$E$903,5,FALSE),"")</f>
        <v>The Harborage</v>
      </c>
      <c r="J493" s="4">
        <f t="shared" si="22"/>
        <v>527</v>
      </c>
      <c r="K493" s="4">
        <f t="shared" si="23"/>
        <v>199</v>
      </c>
    </row>
    <row r="494" spans="1:11" x14ac:dyDescent="0.25">
      <c r="A494" s="6">
        <v>715</v>
      </c>
      <c r="B494" s="6">
        <v>400</v>
      </c>
      <c r="C494" s="6">
        <v>684</v>
      </c>
      <c r="D494" s="2" t="s">
        <v>1188</v>
      </c>
      <c r="E494" s="2" t="s">
        <v>523</v>
      </c>
      <c r="F494" t="str">
        <f t="array" ref="F494">IF(OR(EXACT(A494,VALUE('ESO Dungeon constants'!$H$3:$H$1000))),"X","")</f>
        <v/>
      </c>
      <c r="G494" t="str">
        <f t="shared" si="24"/>
        <v/>
      </c>
      <c r="H494" t="str">
        <f>IF(A494&lt;&gt;C494,VLOOKUP(C494,$A$3:$E$903,4,FALSE),"")</f>
        <v>Wrothgar</v>
      </c>
      <c r="I494" t="str">
        <f>IF(A494&lt;&gt;C494,VLOOKUP(C494,$A$3:$E$903,5,FALSE),"")</f>
        <v>Wrothgar</v>
      </c>
      <c r="J494" s="4">
        <f t="shared" si="22"/>
        <v>715</v>
      </c>
      <c r="K494" s="4">
        <f t="shared" si="23"/>
        <v>684</v>
      </c>
    </row>
    <row r="495" spans="1:11" x14ac:dyDescent="0.25">
      <c r="A495" s="6">
        <v>639</v>
      </c>
      <c r="B495" s="6">
        <v>367</v>
      </c>
      <c r="C495" s="6">
        <v>888</v>
      </c>
      <c r="D495" s="2" t="s">
        <v>1159</v>
      </c>
      <c r="E495" s="2" t="s">
        <v>494</v>
      </c>
      <c r="F495" t="str">
        <f t="array" ref="F495">IF(OR(EXACT(A495,VALUE('ESO Dungeon constants'!$H$3:$H$1000))),"X","")</f>
        <v>X</v>
      </c>
      <c r="G495" t="str">
        <f t="shared" si="24"/>
        <v/>
      </c>
      <c r="H495" t="str">
        <f>IF(A495&lt;&gt;C495,VLOOKUP(C495,$A$3:$E$903,4,FALSE),"")</f>
        <v>Kargstein</v>
      </c>
      <c r="I495" t="str">
        <f>IF(A495&lt;&gt;C495,VLOOKUP(C495,$A$3:$E$903,5,FALSE),"")</f>
        <v>Craglorn</v>
      </c>
      <c r="J495" s="4">
        <f t="shared" si="22"/>
        <v>639</v>
      </c>
      <c r="K495" s="4">
        <f t="shared" si="23"/>
        <v>888</v>
      </c>
    </row>
    <row r="496" spans="1:11" x14ac:dyDescent="0.25">
      <c r="A496" s="6">
        <v>331</v>
      </c>
      <c r="B496" s="6">
        <v>143</v>
      </c>
      <c r="C496" s="6">
        <v>104</v>
      </c>
      <c r="D496" s="2" t="s">
        <v>969</v>
      </c>
      <c r="E496" s="2" t="s">
        <v>278</v>
      </c>
      <c r="F496" t="str">
        <f t="array" ref="F496">IF(OR(EXACT(A496,VALUE('ESO Dungeon constants'!$H$3:$H$1000))),"X","")</f>
        <v/>
      </c>
      <c r="G496" t="str">
        <f t="shared" si="24"/>
        <v/>
      </c>
      <c r="H496" t="str">
        <f>IF(A496&lt;&gt;C496,VLOOKUP(C496,$A$3:$E$903,4,FALSE),"")</f>
        <v>Die Alik'r-Wüste</v>
      </c>
      <c r="I496" t="str">
        <f>IF(A496&lt;&gt;C496,VLOOKUP(C496,$A$3:$E$903,5,FALSE),"")</f>
        <v>Alik'r Desert</v>
      </c>
      <c r="J496" s="4">
        <f t="shared" si="22"/>
        <v>331</v>
      </c>
      <c r="K496" s="4">
        <f t="shared" si="23"/>
        <v>104</v>
      </c>
    </row>
    <row r="497" spans="1:11" x14ac:dyDescent="0.25">
      <c r="A497" s="6">
        <v>134</v>
      </c>
      <c r="B497" s="6">
        <v>24</v>
      </c>
      <c r="C497" s="6">
        <v>117</v>
      </c>
      <c r="D497" s="2" t="s">
        <v>868</v>
      </c>
      <c r="E497" s="2" t="s">
        <v>164</v>
      </c>
      <c r="F497" t="str">
        <f t="array" ref="F497">IF(OR(EXACT(A497,VALUE('ESO Dungeon constants'!$H$3:$H$1000))),"X","")</f>
        <v/>
      </c>
      <c r="G497" t="str">
        <f t="shared" si="24"/>
        <v/>
      </c>
      <c r="H497" t="str">
        <f>IF(A497&lt;&gt;C497,VLOOKUP(C497,$A$3:$E$903,4,FALSE),"")</f>
        <v>Schattenfenn</v>
      </c>
      <c r="I497" t="str">
        <f>IF(A497&lt;&gt;C497,VLOOKUP(C497,$A$3:$E$903,5,FALSE),"")</f>
        <v>Shadowfen</v>
      </c>
      <c r="J497" s="4">
        <f t="shared" si="22"/>
        <v>134</v>
      </c>
      <c r="K497" s="4">
        <f t="shared" si="23"/>
        <v>117</v>
      </c>
    </row>
    <row r="498" spans="1:11" x14ac:dyDescent="0.25">
      <c r="A498" s="6">
        <v>327</v>
      </c>
      <c r="B498" s="6">
        <v>139</v>
      </c>
      <c r="C498" s="6">
        <v>104</v>
      </c>
      <c r="D498" s="2" t="s">
        <v>274</v>
      </c>
      <c r="E498" s="2" t="s">
        <v>274</v>
      </c>
      <c r="F498" t="str">
        <f t="array" ref="F498">IF(OR(EXACT(A498,VALUE('ESO Dungeon constants'!$H$3:$H$1000))),"X","")</f>
        <v/>
      </c>
      <c r="G498" t="str">
        <f t="shared" si="24"/>
        <v/>
      </c>
      <c r="H498" t="str">
        <f>IF(A498&lt;&gt;C498,VLOOKUP(C498,$A$3:$E$903,4,FALSE),"")</f>
        <v>Die Alik'r-Wüste</v>
      </c>
      <c r="I498" t="str">
        <f>IF(A498&lt;&gt;C498,VLOOKUP(C498,$A$3:$E$903,5,FALSE),"")</f>
        <v>Alik'r Desert</v>
      </c>
      <c r="J498" s="4">
        <f t="shared" si="22"/>
        <v>327</v>
      </c>
      <c r="K498" s="4">
        <f t="shared" si="23"/>
        <v>104</v>
      </c>
    </row>
    <row r="499" spans="1:11" x14ac:dyDescent="0.25">
      <c r="A499" s="6">
        <v>1010</v>
      </c>
      <c r="B499" s="6">
        <v>644</v>
      </c>
      <c r="C499" s="6">
        <v>19</v>
      </c>
      <c r="D499" s="2" t="s">
        <v>1375</v>
      </c>
      <c r="E499" s="2" t="s">
        <v>74</v>
      </c>
      <c r="F499" t="str">
        <f t="array" ref="F499">IF(OR(EXACT(A499,VALUE('ESO Dungeon constants'!$H$3:$H$1000))),"X","")</f>
        <v>X</v>
      </c>
      <c r="G499" t="str">
        <f t="shared" si="24"/>
        <v/>
      </c>
      <c r="H499" t="str">
        <f>IF(A499&lt;&gt;C499,VLOOKUP(C499,$A$3:$E$903,4,FALSE),"")</f>
        <v>Sturmhafen</v>
      </c>
      <c r="I499" t="str">
        <f>IF(A499&lt;&gt;C499,VLOOKUP(C499,$A$3:$E$903,5,FALSE),"")</f>
        <v>Stormhaven</v>
      </c>
      <c r="J499" s="4">
        <f t="shared" si="22"/>
        <v>1010</v>
      </c>
      <c r="K499" s="4">
        <f t="shared" si="23"/>
        <v>19</v>
      </c>
    </row>
    <row r="500" spans="1:11" x14ac:dyDescent="0.25">
      <c r="A500" s="6">
        <v>815</v>
      </c>
      <c r="B500" s="6">
        <v>470</v>
      </c>
      <c r="C500" s="6">
        <v>684</v>
      </c>
      <c r="D500" s="2" t="s">
        <v>1222</v>
      </c>
      <c r="E500" s="2" t="s">
        <v>590</v>
      </c>
      <c r="F500" t="str">
        <f t="array" ref="F500">IF(OR(EXACT(A500,VALUE('ESO Dungeon constants'!$H$3:$H$1000))),"X","")</f>
        <v/>
      </c>
      <c r="G500" t="str">
        <f t="shared" si="24"/>
        <v/>
      </c>
      <c r="H500" t="str">
        <f>IF(A500&lt;&gt;C500,VLOOKUP(C500,$A$3:$E$903,4,FALSE),"")</f>
        <v>Wrothgar</v>
      </c>
      <c r="I500" t="str">
        <f>IF(A500&lt;&gt;C500,VLOOKUP(C500,$A$3:$E$903,5,FALSE),"")</f>
        <v>Wrothgar</v>
      </c>
      <c r="J500" s="4">
        <f t="shared" si="22"/>
        <v>815</v>
      </c>
      <c r="K500" s="4">
        <f t="shared" si="23"/>
        <v>684</v>
      </c>
    </row>
    <row r="501" spans="1:11" x14ac:dyDescent="0.25">
      <c r="A501" s="6">
        <v>1032</v>
      </c>
      <c r="B501" s="6">
        <v>666</v>
      </c>
      <c r="C501" s="6">
        <v>1011</v>
      </c>
      <c r="D501" s="2" t="s">
        <v>817</v>
      </c>
      <c r="E501" s="2" t="s">
        <v>770</v>
      </c>
      <c r="F501" t="str">
        <f t="array" ref="F501">IF(OR(EXACT(A501,VALUE('ESO Dungeon constants'!$H$3:$H$1000))),"X","")</f>
        <v/>
      </c>
      <c r="G501" t="str">
        <f t="shared" si="24"/>
        <v/>
      </c>
      <c r="H501" t="str">
        <f>IF(A501&lt;&gt;C501,VLOOKUP(C501,$A$3:$E$903,4,FALSE),"")</f>
        <v>Sommersend</v>
      </c>
      <c r="I501" t="str">
        <f>IF(A501&lt;&gt;C501,VLOOKUP(C501,$A$3:$E$903,5,FALSE),"")</f>
        <v>Summerset</v>
      </c>
      <c r="J501" s="4">
        <f t="shared" si="22"/>
        <v>1032</v>
      </c>
      <c r="K501" s="4">
        <f t="shared" si="23"/>
        <v>1011</v>
      </c>
    </row>
    <row r="502" spans="1:11" x14ac:dyDescent="0.25">
      <c r="A502" s="6">
        <v>763</v>
      </c>
      <c r="B502" s="6">
        <v>423</v>
      </c>
      <c r="C502" s="6">
        <v>816</v>
      </c>
      <c r="D502" s="2" t="s">
        <v>1210</v>
      </c>
      <c r="E502" s="2" t="s">
        <v>544</v>
      </c>
      <c r="F502" t="str">
        <f t="array" ref="F502">IF(OR(EXACT(A502,VALUE('ESO Dungeon constants'!$H$3:$H$1000))),"X","")</f>
        <v/>
      </c>
      <c r="G502" t="str">
        <f t="shared" si="24"/>
        <v/>
      </c>
      <c r="H502" t="str">
        <f>IF(A502&lt;&gt;C502,VLOOKUP(C502,$A$3:$E$903,4,FALSE),"")</f>
        <v>Hews Fluch</v>
      </c>
      <c r="I502" t="str">
        <f>IF(A502&lt;&gt;C502,VLOOKUP(C502,$A$3:$E$903,5,FALSE),"")</f>
        <v>Hew's Bane</v>
      </c>
      <c r="J502" s="4">
        <f t="shared" si="22"/>
        <v>763</v>
      </c>
      <c r="K502" s="4">
        <f t="shared" si="23"/>
        <v>816</v>
      </c>
    </row>
    <row r="503" spans="1:11" x14ac:dyDescent="0.25">
      <c r="A503" s="6">
        <v>909</v>
      </c>
      <c r="B503" s="6">
        <v>550</v>
      </c>
      <c r="C503" s="6">
        <v>888</v>
      </c>
      <c r="D503" s="2" t="s">
        <v>1298</v>
      </c>
      <c r="E503" s="2" t="s">
        <v>668</v>
      </c>
      <c r="F503" t="str">
        <f t="array" ref="F503">IF(OR(EXACT(A503,VALUE('ESO Dungeon constants'!$H$3:$H$1000))),"X","")</f>
        <v/>
      </c>
      <c r="G503" t="str">
        <f t="shared" si="24"/>
        <v/>
      </c>
      <c r="H503" t="str">
        <f>IF(A503&lt;&gt;C503,VLOOKUP(C503,$A$3:$E$903,4,FALSE),"")</f>
        <v>Kargstein</v>
      </c>
      <c r="I503" t="str">
        <f>IF(A503&lt;&gt;C503,VLOOKUP(C503,$A$3:$E$903,5,FALSE),"")</f>
        <v>Craglorn</v>
      </c>
      <c r="J503" s="4">
        <f t="shared" si="22"/>
        <v>909</v>
      </c>
      <c r="K503" s="4">
        <f t="shared" si="23"/>
        <v>888</v>
      </c>
    </row>
    <row r="504" spans="1:11" x14ac:dyDescent="0.25">
      <c r="A504" s="6">
        <v>31</v>
      </c>
      <c r="B504" s="6">
        <v>7</v>
      </c>
      <c r="C504" s="6">
        <v>382</v>
      </c>
      <c r="D504" s="2" t="s">
        <v>124</v>
      </c>
      <c r="E504" s="2" t="s">
        <v>59</v>
      </c>
      <c r="F504" t="str">
        <f t="array" ref="F504">IF(OR(EXACT(A504,VALUE('ESO Dungeon constants'!$H$3:$H$1000))),"X","")</f>
        <v>X</v>
      </c>
      <c r="G504" t="str">
        <f t="shared" si="24"/>
        <v/>
      </c>
      <c r="H504" t="str">
        <f>IF(A504&lt;&gt;C504,VLOOKUP(C504,$A$3:$E$903,4,FALSE),"")</f>
        <v>Schnittermark</v>
      </c>
      <c r="I504" t="str">
        <f>IF(A504&lt;&gt;C504,VLOOKUP(C504,$A$3:$E$903,5,FALSE),"")</f>
        <v>Reaper's March</v>
      </c>
      <c r="J504" s="4">
        <f t="shared" si="22"/>
        <v>31</v>
      </c>
      <c r="K504" s="4">
        <f t="shared" si="23"/>
        <v>382</v>
      </c>
    </row>
    <row r="505" spans="1:11" x14ac:dyDescent="0.25">
      <c r="A505" s="6">
        <v>451</v>
      </c>
      <c r="B505" s="6">
        <v>236</v>
      </c>
      <c r="C505" s="6">
        <v>382</v>
      </c>
      <c r="D505" s="2" t="s">
        <v>369</v>
      </c>
      <c r="E505" s="2" t="s">
        <v>369</v>
      </c>
      <c r="F505" t="str">
        <f t="array" ref="F505">IF(OR(EXACT(A505,VALUE('ESO Dungeon constants'!$H$3:$H$1000))),"X","")</f>
        <v/>
      </c>
      <c r="G505" t="str">
        <f t="shared" si="24"/>
        <v/>
      </c>
      <c r="H505" t="str">
        <f>IF(A505&lt;&gt;C505,VLOOKUP(C505,$A$3:$E$903,4,FALSE),"")</f>
        <v>Schnittermark</v>
      </c>
      <c r="I505" t="str">
        <f>IF(A505&lt;&gt;C505,VLOOKUP(C505,$A$3:$E$903,5,FALSE),"")</f>
        <v>Reaper's March</v>
      </c>
      <c r="J505" s="4">
        <f t="shared" si="22"/>
        <v>451</v>
      </c>
      <c r="K505" s="4">
        <f t="shared" si="23"/>
        <v>382</v>
      </c>
    </row>
    <row r="506" spans="1:11" x14ac:dyDescent="0.25">
      <c r="A506" s="6">
        <v>756</v>
      </c>
      <c r="B506" s="6">
        <v>417</v>
      </c>
      <c r="C506" s="6">
        <v>104</v>
      </c>
      <c r="D506" s="2" t="s">
        <v>1204</v>
      </c>
      <c r="E506" s="2" t="s">
        <v>538</v>
      </c>
      <c r="F506" t="str">
        <f t="array" ref="F506">IF(OR(EXACT(A506,VALUE('ESO Dungeon constants'!$H$3:$H$1000))),"X","")</f>
        <v/>
      </c>
      <c r="G506" t="str">
        <f t="shared" si="24"/>
        <v/>
      </c>
      <c r="H506" t="str">
        <f>IF(A506&lt;&gt;C506,VLOOKUP(C506,$A$3:$E$903,4,FALSE),"")</f>
        <v>Die Alik'r-Wüste</v>
      </c>
      <c r="I506" t="str">
        <f>IF(A506&lt;&gt;C506,VLOOKUP(C506,$A$3:$E$903,5,FALSE),"")</f>
        <v>Alik'r Desert</v>
      </c>
      <c r="J506" s="4">
        <f t="shared" si="22"/>
        <v>756</v>
      </c>
      <c r="K506" s="4">
        <f t="shared" si="23"/>
        <v>104</v>
      </c>
    </row>
    <row r="507" spans="1:11" x14ac:dyDescent="0.25">
      <c r="A507" s="6">
        <v>944</v>
      </c>
      <c r="B507" s="6">
        <v>584</v>
      </c>
      <c r="C507" s="6">
        <v>382</v>
      </c>
      <c r="D507" s="2" t="s">
        <v>1327</v>
      </c>
      <c r="E507" s="2" t="s">
        <v>695</v>
      </c>
      <c r="F507" t="str">
        <f t="array" ref="F507">IF(OR(EXACT(A507,VALUE('ESO Dungeon constants'!$H$3:$H$1000))),"X","")</f>
        <v/>
      </c>
      <c r="G507" t="str">
        <f t="shared" si="24"/>
        <v/>
      </c>
      <c r="H507" t="str">
        <f>IF(A507&lt;&gt;C507,VLOOKUP(C507,$A$3:$E$903,4,FALSE),"")</f>
        <v>Schnittermark</v>
      </c>
      <c r="I507" t="str">
        <f>IF(A507&lt;&gt;C507,VLOOKUP(C507,$A$3:$E$903,5,FALSE),"")</f>
        <v>Reaper's March</v>
      </c>
      <c r="J507" s="4">
        <f t="shared" si="22"/>
        <v>944</v>
      </c>
      <c r="K507" s="4">
        <f t="shared" si="23"/>
        <v>382</v>
      </c>
    </row>
    <row r="508" spans="1:11" x14ac:dyDescent="0.25">
      <c r="A508" s="6">
        <v>506</v>
      </c>
      <c r="B508" s="6">
        <v>283</v>
      </c>
      <c r="C508" s="6">
        <v>181</v>
      </c>
      <c r="D508" s="2" t="s">
        <v>1096</v>
      </c>
      <c r="E508" s="2" t="s">
        <v>416</v>
      </c>
      <c r="F508" t="str">
        <f t="array" ref="F508">IF(OR(EXACT(A508,VALUE('ESO Dungeon constants'!$H$3:$H$1000))),"X","")</f>
        <v/>
      </c>
      <c r="G508" t="str">
        <f t="shared" si="24"/>
        <v/>
      </c>
      <c r="H508" t="str">
        <f>IF(A508&lt;&gt;C508,VLOOKUP(C508,$A$3:$E$903,4,FALSE),"")</f>
        <v>Cyrodiil</v>
      </c>
      <c r="I508" t="str">
        <f>IF(A508&lt;&gt;C508,VLOOKUP(C508,$A$3:$E$903,5,FALSE),"")</f>
        <v>Cyrodiil</v>
      </c>
      <c r="J508" s="4">
        <f t="shared" si="22"/>
        <v>506</v>
      </c>
      <c r="K508" s="4">
        <f t="shared" si="23"/>
        <v>181</v>
      </c>
    </row>
    <row r="509" spans="1:11" x14ac:dyDescent="0.25">
      <c r="A509" s="6">
        <v>554</v>
      </c>
      <c r="B509" s="6">
        <v>318</v>
      </c>
      <c r="C509" s="6">
        <v>108</v>
      </c>
      <c r="D509" s="2" t="s">
        <v>1118</v>
      </c>
      <c r="E509" s="2" t="s">
        <v>450</v>
      </c>
      <c r="F509" t="str">
        <f t="array" ref="F509">IF(OR(EXACT(A509,VALUE('ESO Dungeon constants'!$H$3:$H$1000))),"X","")</f>
        <v/>
      </c>
      <c r="G509" t="str">
        <f t="shared" si="24"/>
        <v/>
      </c>
      <c r="H509" t="str">
        <f>IF(A509&lt;&gt;C509,VLOOKUP(C509,$A$3:$E$903,4,FALSE),"")</f>
        <v>Grünschatten</v>
      </c>
      <c r="I509" t="str">
        <f>IF(A509&lt;&gt;C509,VLOOKUP(C509,$A$3:$E$903,5,FALSE),"")</f>
        <v>Greenshade</v>
      </c>
      <c r="J509" s="4">
        <f t="shared" si="22"/>
        <v>554</v>
      </c>
      <c r="K509" s="4">
        <f t="shared" si="23"/>
        <v>108</v>
      </c>
    </row>
    <row r="510" spans="1:11" x14ac:dyDescent="0.25">
      <c r="A510" s="6">
        <v>891</v>
      </c>
      <c r="B510" s="6">
        <v>532</v>
      </c>
      <c r="C510" s="6">
        <v>888</v>
      </c>
      <c r="D510" s="2" t="s">
        <v>1282</v>
      </c>
      <c r="E510" s="2" t="s">
        <v>650</v>
      </c>
      <c r="F510" t="str">
        <f t="array" ref="F510">IF(OR(EXACT(A510,VALUE('ESO Dungeon constants'!$H$3:$H$1000))),"X","")</f>
        <v/>
      </c>
      <c r="G510" t="str">
        <f t="shared" si="24"/>
        <v/>
      </c>
      <c r="H510" t="str">
        <f>IF(A510&lt;&gt;C510,VLOOKUP(C510,$A$3:$E$903,4,FALSE),"")</f>
        <v>Kargstein</v>
      </c>
      <c r="I510" t="str">
        <f>IF(A510&lt;&gt;C510,VLOOKUP(C510,$A$3:$E$903,5,FALSE),"")</f>
        <v>Craglorn</v>
      </c>
      <c r="J510" s="4">
        <f t="shared" si="22"/>
        <v>891</v>
      </c>
      <c r="K510" s="4">
        <f t="shared" si="23"/>
        <v>888</v>
      </c>
    </row>
    <row r="511" spans="1:11" x14ac:dyDescent="0.25">
      <c r="A511" s="6">
        <v>769</v>
      </c>
      <c r="B511" s="6">
        <v>428</v>
      </c>
      <c r="C511" s="6">
        <v>823</v>
      </c>
      <c r="D511" s="2" t="s">
        <v>1215</v>
      </c>
      <c r="E511" s="2" t="s">
        <v>549</v>
      </c>
      <c r="F511" t="str">
        <f t="array" ref="F511">IF(OR(EXACT(A511,VALUE('ESO Dungeon constants'!$H$3:$H$1000))),"X","")</f>
        <v/>
      </c>
      <c r="G511" t="str">
        <f t="shared" si="24"/>
        <v/>
      </c>
      <c r="H511" t="str">
        <f>IF(A511&lt;&gt;C511,VLOOKUP(C511,$A$3:$E$903,4,FALSE),"")</f>
        <v>Die Goldküste</v>
      </c>
      <c r="I511" t="str">
        <f>IF(A511&lt;&gt;C511,VLOOKUP(C511,$A$3:$E$903,5,FALSE),"")</f>
        <v>Gold Coast</v>
      </c>
      <c r="J511" s="4">
        <f t="shared" si="22"/>
        <v>769</v>
      </c>
      <c r="K511" s="4">
        <f t="shared" si="23"/>
        <v>823</v>
      </c>
    </row>
    <row r="512" spans="1:11" x14ac:dyDescent="0.25">
      <c r="A512" s="6">
        <v>253</v>
      </c>
      <c r="B512" s="6">
        <v>85</v>
      </c>
      <c r="C512" s="6">
        <v>57</v>
      </c>
      <c r="D512" s="2" t="s">
        <v>920</v>
      </c>
      <c r="E512" s="2" t="s">
        <v>221</v>
      </c>
      <c r="F512" t="str">
        <f t="array" ref="F512">IF(OR(EXACT(A512,VALUE('ESO Dungeon constants'!$H$3:$H$1000))),"X","")</f>
        <v/>
      </c>
      <c r="G512" t="str">
        <f t="shared" si="24"/>
        <v/>
      </c>
      <c r="H512" t="str">
        <f>IF(A512&lt;&gt;C512,VLOOKUP(C512,$A$3:$E$903,4,FALSE),"")</f>
        <v>Deshaan</v>
      </c>
      <c r="I512" t="str">
        <f>IF(A512&lt;&gt;C512,VLOOKUP(C512,$A$3:$E$903,5,FALSE),"")</f>
        <v>Deshaan</v>
      </c>
      <c r="J512" s="4">
        <f t="shared" si="22"/>
        <v>253</v>
      </c>
      <c r="K512" s="4">
        <f t="shared" si="23"/>
        <v>57</v>
      </c>
    </row>
    <row r="513" spans="1:11" x14ac:dyDescent="0.25">
      <c r="A513" s="6">
        <v>908</v>
      </c>
      <c r="B513" s="6">
        <v>549</v>
      </c>
      <c r="C513" s="6">
        <v>888</v>
      </c>
      <c r="D513" s="2" t="s">
        <v>1297</v>
      </c>
      <c r="E513" s="2" t="s">
        <v>667</v>
      </c>
      <c r="F513" t="str">
        <f t="array" ref="F513">IF(OR(EXACT(A513,VALUE('ESO Dungeon constants'!$H$3:$H$1000))),"X","")</f>
        <v/>
      </c>
      <c r="G513" t="str">
        <f t="shared" si="24"/>
        <v/>
      </c>
      <c r="H513" t="str">
        <f>IF(A513&lt;&gt;C513,VLOOKUP(C513,$A$3:$E$903,4,FALSE),"")</f>
        <v>Kargstein</v>
      </c>
      <c r="I513" t="str">
        <f>IF(A513&lt;&gt;C513,VLOOKUP(C513,$A$3:$E$903,5,FALSE),"")</f>
        <v>Craglorn</v>
      </c>
      <c r="J513" s="4">
        <f t="shared" si="22"/>
        <v>908</v>
      </c>
      <c r="K513" s="4">
        <f t="shared" si="23"/>
        <v>888</v>
      </c>
    </row>
    <row r="514" spans="1:11" x14ac:dyDescent="0.25">
      <c r="A514" s="6">
        <v>552</v>
      </c>
      <c r="B514" s="6">
        <v>316</v>
      </c>
      <c r="C514" s="6">
        <v>108</v>
      </c>
      <c r="D514" s="2" t="s">
        <v>1117</v>
      </c>
      <c r="E514" s="2" t="s">
        <v>448</v>
      </c>
      <c r="F514" t="str">
        <f t="array" ref="F514">IF(OR(EXACT(A514,VALUE('ESO Dungeon constants'!$H$3:$H$1000))),"X","")</f>
        <v/>
      </c>
      <c r="G514" t="str">
        <f t="shared" si="24"/>
        <v/>
      </c>
      <c r="H514" t="str">
        <f>IF(A514&lt;&gt;C514,VLOOKUP(C514,$A$3:$E$903,4,FALSE),"")</f>
        <v>Grünschatten</v>
      </c>
      <c r="I514" t="str">
        <f>IF(A514&lt;&gt;C514,VLOOKUP(C514,$A$3:$E$903,5,FALSE),"")</f>
        <v>Greenshade</v>
      </c>
      <c r="J514" s="4">
        <f t="shared" si="22"/>
        <v>552</v>
      </c>
      <c r="K514" s="4">
        <f t="shared" si="23"/>
        <v>108</v>
      </c>
    </row>
    <row r="515" spans="1:11" x14ac:dyDescent="0.25">
      <c r="A515" s="6">
        <v>592</v>
      </c>
      <c r="B515" s="6">
        <v>352</v>
      </c>
      <c r="C515" s="6">
        <v>20</v>
      </c>
      <c r="D515" s="2" t="s">
        <v>1147</v>
      </c>
      <c r="E515" s="2" t="s">
        <v>481</v>
      </c>
      <c r="F515" t="str">
        <f t="array" ref="F515">IF(OR(EXACT(A515,VALUE('ESO Dungeon constants'!$H$3:$H$1000))),"X","")</f>
        <v/>
      </c>
      <c r="G515" t="str">
        <f t="shared" si="24"/>
        <v/>
      </c>
      <c r="H515" t="str">
        <f>IF(A515&lt;&gt;C515,VLOOKUP(C515,$A$3:$E$903,4,FALSE),"")</f>
        <v>Kluftspitze</v>
      </c>
      <c r="I515" t="str">
        <f>IF(A515&lt;&gt;C515,VLOOKUP(C515,$A$3:$E$903,5,FALSE),"")</f>
        <v>Rivenspire</v>
      </c>
      <c r="J515" s="4">
        <f t="shared" si="22"/>
        <v>592</v>
      </c>
      <c r="K515" s="4">
        <f t="shared" si="23"/>
        <v>20</v>
      </c>
    </row>
    <row r="516" spans="1:11" x14ac:dyDescent="0.25">
      <c r="A516" s="6">
        <v>117</v>
      </c>
      <c r="B516" s="6">
        <v>19</v>
      </c>
      <c r="C516" s="6">
        <v>117</v>
      </c>
      <c r="D516" s="2" t="s">
        <v>863</v>
      </c>
      <c r="E516" s="2" t="s">
        <v>162</v>
      </c>
      <c r="F516" t="str">
        <f t="array" ref="F516">IF(OR(EXACT(A516,VALUE('ESO Dungeon constants'!$H$3:$H$1000))),"X","")</f>
        <v/>
      </c>
      <c r="G516" t="str">
        <f t="shared" si="24"/>
        <v>X</v>
      </c>
      <c r="H516" t="str">
        <f>IF(A516&lt;&gt;C516,VLOOKUP(C516,$A$3:$E$903,4,FALSE),"")</f>
        <v/>
      </c>
      <c r="I516" t="str">
        <f>IF(A516&lt;&gt;C516,VLOOKUP(C516,$A$3:$E$903,5,FALSE),"")</f>
        <v/>
      </c>
      <c r="J516" s="4">
        <f t="shared" si="22"/>
        <v>117</v>
      </c>
      <c r="K516" s="4">
        <f t="shared" si="23"/>
        <v>117</v>
      </c>
    </row>
    <row r="517" spans="1:11" x14ac:dyDescent="0.25">
      <c r="A517" s="6">
        <v>471</v>
      </c>
      <c r="B517" s="6">
        <v>256</v>
      </c>
      <c r="C517" s="6">
        <v>58</v>
      </c>
      <c r="D517" s="2" t="s">
        <v>1070</v>
      </c>
      <c r="E517" s="2" t="s">
        <v>389</v>
      </c>
      <c r="F517" t="str">
        <f t="array" ref="F517">IF(OR(EXACT(A517,VALUE('ESO Dungeon constants'!$H$3:$H$1000))),"X","")</f>
        <v/>
      </c>
      <c r="G517" t="str">
        <f t="shared" si="24"/>
        <v/>
      </c>
      <c r="H517" t="str">
        <f>IF(A517&lt;&gt;C517,VLOOKUP(C517,$A$3:$E$903,4,FALSE),"")</f>
        <v>Malabal Tor</v>
      </c>
      <c r="I517" t="str">
        <f>IF(A517&lt;&gt;C517,VLOOKUP(C517,$A$3:$E$903,5,FALSE),"")</f>
        <v>Malabal Tor</v>
      </c>
      <c r="J517" s="4">
        <f t="shared" ref="J517:J581" si="25">A517</f>
        <v>471</v>
      </c>
      <c r="K517" s="4">
        <f t="shared" ref="K517:K581" si="26">C517</f>
        <v>58</v>
      </c>
    </row>
    <row r="518" spans="1:11" x14ac:dyDescent="0.25">
      <c r="A518" s="6">
        <v>676</v>
      </c>
      <c r="B518" s="6">
        <v>373</v>
      </c>
      <c r="C518" s="6">
        <v>816</v>
      </c>
      <c r="D518" s="2" t="s">
        <v>1164</v>
      </c>
      <c r="E518" s="2" t="s">
        <v>499</v>
      </c>
      <c r="F518" t="str">
        <f t="array" ref="F518">IF(OR(EXACT(A518,VALUE('ESO Dungeon constants'!$H$3:$H$1000))),"X","")</f>
        <v/>
      </c>
      <c r="G518" t="str">
        <f t="shared" si="24"/>
        <v/>
      </c>
      <c r="H518" t="str">
        <f>IF(A518&lt;&gt;C518,VLOOKUP(C518,$A$3:$E$903,4,FALSE),"")</f>
        <v>Hews Fluch</v>
      </c>
      <c r="I518" t="str">
        <f>IF(A518&lt;&gt;C518,VLOOKUP(C518,$A$3:$E$903,5,FALSE),"")</f>
        <v>Hew's Bane</v>
      </c>
      <c r="J518" s="4">
        <f t="shared" si="25"/>
        <v>676</v>
      </c>
      <c r="K518" s="4">
        <f t="shared" si="26"/>
        <v>816</v>
      </c>
    </row>
    <row r="519" spans="1:11" x14ac:dyDescent="0.25">
      <c r="A519" s="6">
        <v>291</v>
      </c>
      <c r="B519" s="6">
        <v>117</v>
      </c>
      <c r="C519" s="6">
        <v>41</v>
      </c>
      <c r="D519" s="2" t="s">
        <v>947</v>
      </c>
      <c r="E519" s="2" t="s">
        <v>252</v>
      </c>
      <c r="F519" t="str">
        <f t="array" ref="F519">IF(OR(EXACT(A519,VALUE('ESO Dungeon constants'!$H$3:$H$1000))),"X","")</f>
        <v/>
      </c>
      <c r="G519" t="str">
        <f t="shared" si="24"/>
        <v/>
      </c>
      <c r="H519" t="str">
        <f>IF(A519&lt;&gt;C519,VLOOKUP(C519,$A$3:$E$903,4,FALSE),"")</f>
        <v>Steinfälle</v>
      </c>
      <c r="I519" t="str">
        <f>IF(A519&lt;&gt;C519,VLOOKUP(C519,$A$3:$E$903,5,FALSE),"")</f>
        <v>Stonefalls</v>
      </c>
      <c r="J519" s="4">
        <f t="shared" si="25"/>
        <v>291</v>
      </c>
      <c r="K519" s="4">
        <f t="shared" si="26"/>
        <v>41</v>
      </c>
    </row>
    <row r="520" spans="1:11" x14ac:dyDescent="0.25">
      <c r="A520" s="6">
        <v>1023</v>
      </c>
      <c r="B520" s="6">
        <v>657</v>
      </c>
      <c r="C520" s="6">
        <v>1011</v>
      </c>
      <c r="D520" s="2" t="s">
        <v>1385</v>
      </c>
      <c r="E520" s="2" t="s">
        <v>761</v>
      </c>
      <c r="F520" t="str">
        <f t="array" ref="F520">IF(OR(EXACT(A520,VALUE('ESO Dungeon constants'!$H$3:$H$1000))),"X","")</f>
        <v/>
      </c>
      <c r="G520" t="str">
        <f t="shared" si="24"/>
        <v/>
      </c>
      <c r="H520" t="str">
        <f>IF(A520&lt;&gt;C520,VLOOKUP(C520,$A$3:$E$903,4,FALSE),"")</f>
        <v>Sommersend</v>
      </c>
      <c r="I520" t="str">
        <f>IF(A520&lt;&gt;C520,VLOOKUP(C520,$A$3:$E$903,5,FALSE),"")</f>
        <v>Summerset</v>
      </c>
      <c r="J520" s="4">
        <f t="shared" si="25"/>
        <v>1023</v>
      </c>
      <c r="K520" s="4">
        <f t="shared" si="26"/>
        <v>1011</v>
      </c>
    </row>
    <row r="521" spans="1:11" x14ac:dyDescent="0.25">
      <c r="A521" s="6">
        <v>755</v>
      </c>
      <c r="B521" s="6">
        <v>416</v>
      </c>
      <c r="C521" s="6">
        <v>20</v>
      </c>
      <c r="D521" s="2" t="s">
        <v>1203</v>
      </c>
      <c r="E521" s="2" t="s">
        <v>537</v>
      </c>
      <c r="F521" t="str">
        <f t="array" ref="F521">IF(OR(EXACT(A521,VALUE('ESO Dungeon constants'!$H$3:$H$1000))),"X","")</f>
        <v/>
      </c>
      <c r="G521" t="str">
        <f t="shared" si="24"/>
        <v/>
      </c>
      <c r="H521" t="str">
        <f>IF(A521&lt;&gt;C521,VLOOKUP(C521,$A$3:$E$903,4,FALSE),"")</f>
        <v>Kluftspitze</v>
      </c>
      <c r="I521" t="str">
        <f>IF(A521&lt;&gt;C521,VLOOKUP(C521,$A$3:$E$903,5,FALSE),"")</f>
        <v>Rivenspire</v>
      </c>
      <c r="J521" s="4">
        <f t="shared" si="25"/>
        <v>755</v>
      </c>
      <c r="K521" s="4">
        <f t="shared" si="26"/>
        <v>20</v>
      </c>
    </row>
    <row r="522" spans="1:11" x14ac:dyDescent="0.25">
      <c r="A522" s="6">
        <v>402</v>
      </c>
      <c r="B522" s="6">
        <v>197</v>
      </c>
      <c r="C522" s="6">
        <v>103</v>
      </c>
      <c r="D522" s="2" t="s">
        <v>1014</v>
      </c>
      <c r="E522" s="2" t="s">
        <v>331</v>
      </c>
      <c r="F522" t="str">
        <f t="array" ref="F522">IF(OR(EXACT(A522,VALUE('ESO Dungeon constants'!$H$3:$H$1000))),"X","")</f>
        <v/>
      </c>
      <c r="G522" t="str">
        <f t="shared" si="24"/>
        <v/>
      </c>
      <c r="H522" t="str">
        <f>IF(A522&lt;&gt;C522,VLOOKUP(C522,$A$3:$E$903,4,FALSE),"")</f>
        <v>Rift</v>
      </c>
      <c r="I522" t="str">
        <f>IF(A522&lt;&gt;C522,VLOOKUP(C522,$A$3:$E$903,5,FALSE),"")</f>
        <v>The Rift</v>
      </c>
      <c r="J522" s="4">
        <f t="shared" si="25"/>
        <v>402</v>
      </c>
      <c r="K522" s="4">
        <f t="shared" si="26"/>
        <v>103</v>
      </c>
    </row>
    <row r="523" spans="1:11" x14ac:dyDescent="0.25">
      <c r="A523" s="6">
        <v>378</v>
      </c>
      <c r="B523" s="6">
        <v>175</v>
      </c>
      <c r="C523" s="6">
        <v>58</v>
      </c>
      <c r="D523" s="2" t="s">
        <v>997</v>
      </c>
      <c r="E523" s="2" t="s">
        <v>310</v>
      </c>
      <c r="F523" t="str">
        <f t="array" ref="F523">IF(OR(EXACT(A523,VALUE('ESO Dungeon constants'!$H$3:$H$1000))),"X","")</f>
        <v/>
      </c>
      <c r="G523" t="str">
        <f t="shared" si="24"/>
        <v/>
      </c>
      <c r="H523" t="str">
        <f>IF(A523&lt;&gt;C523,VLOOKUP(C523,$A$3:$E$903,4,FALSE),"")</f>
        <v>Malabal Tor</v>
      </c>
      <c r="I523" t="str">
        <f>IF(A523&lt;&gt;C523,VLOOKUP(C523,$A$3:$E$903,5,FALSE),"")</f>
        <v>Malabal Tor</v>
      </c>
      <c r="J523" s="4">
        <f t="shared" si="25"/>
        <v>378</v>
      </c>
      <c r="K523" s="4">
        <f t="shared" si="26"/>
        <v>58</v>
      </c>
    </row>
    <row r="524" spans="1:11" x14ac:dyDescent="0.25">
      <c r="A524" s="6">
        <v>270</v>
      </c>
      <c r="B524" s="6">
        <v>102</v>
      </c>
      <c r="C524" s="6">
        <v>117</v>
      </c>
      <c r="D524" s="2" t="s">
        <v>934</v>
      </c>
      <c r="E524" s="2" t="s">
        <v>238</v>
      </c>
      <c r="F524" t="str">
        <f t="array" ref="F524">IF(OR(EXACT(A524,VALUE('ESO Dungeon constants'!$H$3:$H$1000))),"X","")</f>
        <v/>
      </c>
      <c r="G524" t="str">
        <f t="shared" si="24"/>
        <v/>
      </c>
      <c r="H524" t="str">
        <f>IF(A524&lt;&gt;C524,VLOOKUP(C524,$A$3:$E$903,4,FALSE),"")</f>
        <v>Schattenfenn</v>
      </c>
      <c r="I524" t="str">
        <f>IF(A524&lt;&gt;C524,VLOOKUP(C524,$A$3:$E$903,5,FALSE),"")</f>
        <v>Shadowfen</v>
      </c>
      <c r="J524" s="4">
        <f t="shared" si="25"/>
        <v>270</v>
      </c>
      <c r="K524" s="4">
        <f t="shared" si="26"/>
        <v>117</v>
      </c>
    </row>
    <row r="525" spans="1:11" x14ac:dyDescent="0.25">
      <c r="A525" s="6">
        <v>482</v>
      </c>
      <c r="B525" s="6">
        <v>264</v>
      </c>
      <c r="C525" s="6">
        <v>103</v>
      </c>
      <c r="D525" s="2" t="s">
        <v>1078</v>
      </c>
      <c r="E525" s="2" t="s">
        <v>397</v>
      </c>
      <c r="F525" t="str">
        <f t="array" ref="F525">IF(OR(EXACT(A525,VALUE('ESO Dungeon constants'!$H$3:$H$1000))),"X","")</f>
        <v/>
      </c>
      <c r="G525" t="str">
        <f t="shared" si="24"/>
        <v/>
      </c>
      <c r="H525" t="str">
        <f>IF(A525&lt;&gt;C525,VLOOKUP(C525,$A$3:$E$903,4,FALSE),"")</f>
        <v>Rift</v>
      </c>
      <c r="I525" t="str">
        <f>IF(A525&lt;&gt;C525,VLOOKUP(C525,$A$3:$E$903,5,FALSE),"")</f>
        <v>The Rift</v>
      </c>
      <c r="J525" s="4">
        <f t="shared" si="25"/>
        <v>482</v>
      </c>
      <c r="K525" s="4">
        <f t="shared" si="26"/>
        <v>103</v>
      </c>
    </row>
    <row r="526" spans="1:11" x14ac:dyDescent="0.25">
      <c r="A526" s="6">
        <v>547</v>
      </c>
      <c r="B526" s="6">
        <v>312</v>
      </c>
      <c r="C526" s="6">
        <v>108</v>
      </c>
      <c r="D526" s="2" t="s">
        <v>1114</v>
      </c>
      <c r="E526" s="2" t="s">
        <v>444</v>
      </c>
      <c r="F526" t="str">
        <f t="array" ref="F526">IF(OR(EXACT(A526,VALUE('ESO Dungeon constants'!$H$3:$H$1000))),"X","")</f>
        <v/>
      </c>
      <c r="G526" t="str">
        <f t="shared" si="24"/>
        <v/>
      </c>
      <c r="H526" t="str">
        <f>IF(A526&lt;&gt;C526,VLOOKUP(C526,$A$3:$E$903,4,FALSE),"")</f>
        <v>Grünschatten</v>
      </c>
      <c r="I526" t="str">
        <f>IF(A526&lt;&gt;C526,VLOOKUP(C526,$A$3:$E$903,5,FALSE),"")</f>
        <v>Greenshade</v>
      </c>
      <c r="J526" s="4">
        <f t="shared" si="25"/>
        <v>547</v>
      </c>
      <c r="K526" s="4">
        <f t="shared" si="26"/>
        <v>108</v>
      </c>
    </row>
    <row r="527" spans="1:11" x14ac:dyDescent="0.25">
      <c r="A527" s="6">
        <v>952</v>
      </c>
      <c r="B527" s="6">
        <v>592</v>
      </c>
      <c r="C527" s="6">
        <v>849</v>
      </c>
      <c r="D527" s="2" t="s">
        <v>1331</v>
      </c>
      <c r="E527" s="2" t="s">
        <v>703</v>
      </c>
      <c r="F527" t="str">
        <f t="array" ref="F527">IF(OR(EXACT(A527,VALUE('ESO Dungeon constants'!$H$3:$H$1000))),"X","")</f>
        <v/>
      </c>
      <c r="G527" t="str">
        <f t="shared" ref="G527:G591" si="27">IF(EXACT(A527,C527),"X","")</f>
        <v/>
      </c>
      <c r="H527" t="str">
        <f>IF(A527&lt;&gt;C527,VLOOKUP(C527,$A$3:$E$903,4,FALSE),"")</f>
        <v>Vvardenfell</v>
      </c>
      <c r="I527" t="str">
        <f>IF(A527&lt;&gt;C527,VLOOKUP(C527,$A$3:$E$903,5,FALSE),"")</f>
        <v>Vvardenfell</v>
      </c>
      <c r="J527" s="4">
        <f t="shared" si="25"/>
        <v>952</v>
      </c>
      <c r="K527" s="4">
        <f t="shared" si="26"/>
        <v>849</v>
      </c>
    </row>
    <row r="528" spans="1:11" x14ac:dyDescent="0.25">
      <c r="A528" s="6">
        <v>548</v>
      </c>
      <c r="B528" s="6">
        <v>313</v>
      </c>
      <c r="C528" s="6">
        <v>108</v>
      </c>
      <c r="D528" s="2" t="s">
        <v>445</v>
      </c>
      <c r="E528" s="2" t="s">
        <v>445</v>
      </c>
      <c r="F528" t="str">
        <f t="array" ref="F528">IF(OR(EXACT(A528,VALUE('ESO Dungeon constants'!$H$3:$H$1000))),"X","")</f>
        <v/>
      </c>
      <c r="G528" t="str">
        <f t="shared" si="27"/>
        <v/>
      </c>
      <c r="H528" t="str">
        <f>IF(A528&lt;&gt;C528,VLOOKUP(C528,$A$3:$E$903,4,FALSE),"")</f>
        <v>Grünschatten</v>
      </c>
      <c r="I528" t="str">
        <f>IF(A528&lt;&gt;C528,VLOOKUP(C528,$A$3:$E$903,5,FALSE),"")</f>
        <v>Greenshade</v>
      </c>
      <c r="J528" s="4">
        <f t="shared" si="25"/>
        <v>548</v>
      </c>
      <c r="K528" s="4">
        <f t="shared" si="26"/>
        <v>108</v>
      </c>
    </row>
    <row r="529" spans="1:11" x14ac:dyDescent="0.25">
      <c r="A529" s="6">
        <v>310</v>
      </c>
      <c r="B529" s="6">
        <v>122</v>
      </c>
      <c r="C529" s="6">
        <v>3</v>
      </c>
      <c r="D529" s="2" t="s">
        <v>257</v>
      </c>
      <c r="E529" s="2" t="s">
        <v>257</v>
      </c>
      <c r="F529" t="str">
        <f t="array" ref="F529">IF(OR(EXACT(A529,VALUE('ESO Dungeon constants'!$H$3:$H$1000))),"X","")</f>
        <v/>
      </c>
      <c r="G529" t="str">
        <f t="shared" si="27"/>
        <v/>
      </c>
      <c r="H529" t="str">
        <f>IF(A529&lt;&gt;C529,VLOOKUP(C529,$A$3:$E$903,4,FALSE),"")</f>
        <v>Glenumbra</v>
      </c>
      <c r="I529" t="str">
        <f>IF(A529&lt;&gt;C529,VLOOKUP(C529,$A$3:$E$903,5,FALSE),"")</f>
        <v>Glenumbra</v>
      </c>
      <c r="J529" s="4">
        <f t="shared" si="25"/>
        <v>310</v>
      </c>
      <c r="K529" s="4">
        <f t="shared" si="26"/>
        <v>3</v>
      </c>
    </row>
    <row r="530" spans="1:11" x14ac:dyDescent="0.25">
      <c r="A530" s="6">
        <v>379</v>
      </c>
      <c r="B530" s="6">
        <v>176</v>
      </c>
      <c r="C530" s="6">
        <v>58</v>
      </c>
      <c r="D530" s="2" t="s">
        <v>998</v>
      </c>
      <c r="E530" s="2" t="s">
        <v>311</v>
      </c>
      <c r="F530" t="str">
        <f t="array" ref="F530">IF(OR(EXACT(A530,VALUE('ESO Dungeon constants'!$H$3:$H$1000))),"X","")</f>
        <v/>
      </c>
      <c r="G530" t="str">
        <f t="shared" si="27"/>
        <v/>
      </c>
      <c r="H530" t="str">
        <f>IF(A530&lt;&gt;C530,VLOOKUP(C530,$A$3:$E$903,4,FALSE),"")</f>
        <v>Malabal Tor</v>
      </c>
      <c r="I530" t="str">
        <f>IF(A530&lt;&gt;C530,VLOOKUP(C530,$A$3:$E$903,5,FALSE),"")</f>
        <v>Malabal Tor</v>
      </c>
      <c r="J530" s="4">
        <f t="shared" si="25"/>
        <v>379</v>
      </c>
      <c r="K530" s="4">
        <f t="shared" si="26"/>
        <v>58</v>
      </c>
    </row>
    <row r="531" spans="1:11" x14ac:dyDescent="0.25">
      <c r="A531" s="6">
        <v>232</v>
      </c>
      <c r="B531" s="6">
        <v>67</v>
      </c>
      <c r="C531" s="6">
        <v>117</v>
      </c>
      <c r="D531" s="2" t="s">
        <v>904</v>
      </c>
      <c r="E531" s="2" t="s">
        <v>203</v>
      </c>
      <c r="F531" t="str">
        <f t="array" ref="F531">IF(OR(EXACT(A531,VALUE('ESO Dungeon constants'!$H$3:$H$1000))),"X","")</f>
        <v/>
      </c>
      <c r="G531" t="str">
        <f t="shared" si="27"/>
        <v/>
      </c>
      <c r="H531" t="str">
        <f>IF(A531&lt;&gt;C531,VLOOKUP(C531,$A$3:$E$903,4,FALSE),"")</f>
        <v>Schattenfenn</v>
      </c>
      <c r="I531" t="str">
        <f>IF(A531&lt;&gt;C531,VLOOKUP(C531,$A$3:$E$903,5,FALSE),"")</f>
        <v>Shadowfen</v>
      </c>
      <c r="J531" s="4">
        <f t="shared" si="25"/>
        <v>232</v>
      </c>
      <c r="K531" s="4">
        <f t="shared" si="26"/>
        <v>117</v>
      </c>
    </row>
    <row r="532" spans="1:11" x14ac:dyDescent="0.25">
      <c r="A532" s="6">
        <v>938</v>
      </c>
      <c r="B532" s="6">
        <v>578</v>
      </c>
      <c r="C532" s="6">
        <v>104</v>
      </c>
      <c r="D532" s="2" t="s">
        <v>1321</v>
      </c>
      <c r="E532" s="2" t="s">
        <v>689</v>
      </c>
      <c r="F532" t="str">
        <f t="array" ref="F532">IF(OR(EXACT(A532,VALUE('ESO Dungeon constants'!$H$3:$H$1000))),"X","")</f>
        <v/>
      </c>
      <c r="G532" t="str">
        <f t="shared" si="27"/>
        <v/>
      </c>
      <c r="H532" t="str">
        <f>IF(A532&lt;&gt;C532,VLOOKUP(C532,$A$3:$E$903,4,FALSE),"")</f>
        <v>Die Alik'r-Wüste</v>
      </c>
      <c r="I532" t="str">
        <f>IF(A532&lt;&gt;C532,VLOOKUP(C532,$A$3:$E$903,5,FALSE),"")</f>
        <v>Alik'r Desert</v>
      </c>
      <c r="J532" s="4">
        <f t="shared" si="25"/>
        <v>938</v>
      </c>
      <c r="K532" s="4">
        <f t="shared" si="26"/>
        <v>104</v>
      </c>
    </row>
    <row r="533" spans="1:11" x14ac:dyDescent="0.25">
      <c r="A533" s="6">
        <v>965</v>
      </c>
      <c r="B533" s="6">
        <v>605</v>
      </c>
      <c r="C533" s="6">
        <v>849</v>
      </c>
      <c r="D533" s="2" t="s">
        <v>716</v>
      </c>
      <c r="E533" s="2" t="s">
        <v>716</v>
      </c>
      <c r="F533" t="str">
        <f t="array" ref="F533">IF(OR(EXACT(A533,VALUE('ESO Dungeon constants'!$H$3:$H$1000))),"X","")</f>
        <v/>
      </c>
      <c r="G533" t="str">
        <f t="shared" si="27"/>
        <v/>
      </c>
      <c r="H533" t="str">
        <f>IF(A533&lt;&gt;C533,VLOOKUP(C533,$A$3:$E$903,4,FALSE),"")</f>
        <v>Vvardenfell</v>
      </c>
      <c r="I533" t="str">
        <f>IF(A533&lt;&gt;C533,VLOOKUP(C533,$A$3:$E$903,5,FALSE),"")</f>
        <v>Vvardenfell</v>
      </c>
      <c r="J533" s="4">
        <f t="shared" si="25"/>
        <v>965</v>
      </c>
      <c r="K533" s="4">
        <f t="shared" si="26"/>
        <v>849</v>
      </c>
    </row>
    <row r="534" spans="1:11" x14ac:dyDescent="0.25">
      <c r="A534" s="6">
        <v>346</v>
      </c>
      <c r="B534" s="6">
        <v>153</v>
      </c>
      <c r="C534" s="6">
        <v>101</v>
      </c>
      <c r="D534" s="2" t="s">
        <v>288</v>
      </c>
      <c r="E534" s="2" t="s">
        <v>288</v>
      </c>
      <c r="F534" t="str">
        <f t="array" ref="F534">IF(OR(EXACT(A534,VALUE('ESO Dungeon constants'!$H$3:$H$1000))),"X","")</f>
        <v/>
      </c>
      <c r="G534" t="str">
        <f t="shared" si="27"/>
        <v/>
      </c>
      <c r="H534" t="str">
        <f>IF(A534&lt;&gt;C534,VLOOKUP(C534,$A$3:$E$903,4,FALSE),"")</f>
        <v>Ostmarsch</v>
      </c>
      <c r="I534" t="str">
        <f>IF(A534&lt;&gt;C534,VLOOKUP(C534,$A$3:$E$903,5,FALSE),"")</f>
        <v>Eastmarch</v>
      </c>
      <c r="J534" s="4">
        <f t="shared" si="25"/>
        <v>346</v>
      </c>
      <c r="K534" s="4">
        <f t="shared" si="26"/>
        <v>101</v>
      </c>
    </row>
    <row r="535" spans="1:11" x14ac:dyDescent="0.25">
      <c r="A535" s="6">
        <v>914</v>
      </c>
      <c r="B535" s="6">
        <v>554</v>
      </c>
      <c r="C535" s="6">
        <v>888</v>
      </c>
      <c r="D535" s="2" t="s">
        <v>1303</v>
      </c>
      <c r="E535" s="2" t="s">
        <v>672</v>
      </c>
      <c r="F535" t="str">
        <f t="array" ref="F535">IF(OR(EXACT(A535,VALUE('ESO Dungeon constants'!$H$3:$H$1000))),"X","")</f>
        <v/>
      </c>
      <c r="G535" t="str">
        <f t="shared" si="27"/>
        <v/>
      </c>
      <c r="H535" t="str">
        <f>IF(A535&lt;&gt;C535,VLOOKUP(C535,$A$3:$E$903,4,FALSE),"")</f>
        <v>Kargstein</v>
      </c>
      <c r="I535" t="str">
        <f>IF(A535&lt;&gt;C535,VLOOKUP(C535,$A$3:$E$903,5,FALSE),"")</f>
        <v>Craglorn</v>
      </c>
      <c r="J535" s="4">
        <f t="shared" si="25"/>
        <v>914</v>
      </c>
      <c r="K535" s="4">
        <f t="shared" si="26"/>
        <v>888</v>
      </c>
    </row>
    <row r="536" spans="1:11" x14ac:dyDescent="0.25">
      <c r="A536" s="6">
        <v>632</v>
      </c>
      <c r="B536" s="6">
        <v>362</v>
      </c>
      <c r="C536" s="6">
        <v>888</v>
      </c>
      <c r="D536" s="2" t="s">
        <v>1154</v>
      </c>
      <c r="E536" s="2" t="s">
        <v>489</v>
      </c>
      <c r="F536" t="str">
        <f t="array" ref="F536">IF(OR(EXACT(A536,VALUE('ESO Dungeon constants'!$H$3:$H$1000))),"X","")</f>
        <v/>
      </c>
      <c r="G536" t="str">
        <f t="shared" si="27"/>
        <v/>
      </c>
      <c r="H536" t="str">
        <f>IF(A536&lt;&gt;C536,VLOOKUP(C536,$A$3:$E$903,4,FALSE),"")</f>
        <v>Kargstein</v>
      </c>
      <c r="I536" t="str">
        <f>IF(A536&lt;&gt;C536,VLOOKUP(C536,$A$3:$E$903,5,FALSE),"")</f>
        <v>Craglorn</v>
      </c>
      <c r="J536" s="4">
        <f t="shared" si="25"/>
        <v>632</v>
      </c>
      <c r="K536" s="4">
        <f t="shared" si="26"/>
        <v>888</v>
      </c>
    </row>
    <row r="537" spans="1:11" x14ac:dyDescent="0.25">
      <c r="A537" s="6">
        <v>916</v>
      </c>
      <c r="B537" s="6">
        <v>556</v>
      </c>
      <c r="C537" s="6">
        <v>888</v>
      </c>
      <c r="D537" s="2" t="s">
        <v>1305</v>
      </c>
      <c r="E537" s="2" t="s">
        <v>674</v>
      </c>
      <c r="F537" t="str">
        <f t="array" ref="F537">IF(OR(EXACT(A537,VALUE('ESO Dungeon constants'!$H$3:$H$1000))),"X","")</f>
        <v/>
      </c>
      <c r="G537" t="str">
        <f t="shared" si="27"/>
        <v/>
      </c>
      <c r="H537" t="str">
        <f>IF(A537&lt;&gt;C537,VLOOKUP(C537,$A$3:$E$903,4,FALSE),"")</f>
        <v>Kargstein</v>
      </c>
      <c r="I537" t="str">
        <f>IF(A537&lt;&gt;C537,VLOOKUP(C537,$A$3:$E$903,5,FALSE),"")</f>
        <v>Craglorn</v>
      </c>
      <c r="J537" s="4">
        <f t="shared" si="25"/>
        <v>916</v>
      </c>
      <c r="K537" s="4">
        <f t="shared" si="26"/>
        <v>888</v>
      </c>
    </row>
    <row r="538" spans="1:11" x14ac:dyDescent="0.25">
      <c r="A538" s="6">
        <v>915</v>
      </c>
      <c r="B538" s="6">
        <v>555</v>
      </c>
      <c r="C538" s="6">
        <v>888</v>
      </c>
      <c r="D538" s="2" t="s">
        <v>1304</v>
      </c>
      <c r="E538" s="2" t="s">
        <v>673</v>
      </c>
      <c r="F538" t="str">
        <f t="array" ref="F538">IF(OR(EXACT(A538,VALUE('ESO Dungeon constants'!$H$3:$H$1000))),"X","")</f>
        <v/>
      </c>
      <c r="G538" t="str">
        <f t="shared" si="27"/>
        <v/>
      </c>
      <c r="H538" t="str">
        <f>IF(A538&lt;&gt;C538,VLOOKUP(C538,$A$3:$E$903,4,FALSE),"")</f>
        <v>Kargstein</v>
      </c>
      <c r="I538" t="str">
        <f>IF(A538&lt;&gt;C538,VLOOKUP(C538,$A$3:$E$903,5,FALSE),"")</f>
        <v>Craglorn</v>
      </c>
      <c r="J538" s="4">
        <f t="shared" si="25"/>
        <v>915</v>
      </c>
      <c r="K538" s="4">
        <f t="shared" si="26"/>
        <v>888</v>
      </c>
    </row>
    <row r="539" spans="1:11" x14ac:dyDescent="0.25">
      <c r="A539" s="6">
        <v>982</v>
      </c>
      <c r="B539" s="6">
        <v>620</v>
      </c>
      <c r="C539" s="6">
        <v>980</v>
      </c>
      <c r="D539" s="2" t="s">
        <v>1353</v>
      </c>
      <c r="E539" s="2" t="s">
        <v>727</v>
      </c>
      <c r="F539" t="str">
        <f t="array" ref="F539">IF(OR(EXACT(A539,VALUE('ESO Dungeon constants'!$H$3:$H$1000))),"X","")</f>
        <v/>
      </c>
      <c r="G539" t="str">
        <f t="shared" si="27"/>
        <v/>
      </c>
      <c r="H539" t="str">
        <f>IF(A539&lt;&gt;C539,VLOOKUP(C539,$A$3:$E$903,4,FALSE),"")</f>
        <v>Die Stadt der Uhrwerke</v>
      </c>
      <c r="I539" t="str">
        <f>IF(A539&lt;&gt;C539,VLOOKUP(C539,$A$3:$E$903,5,FALSE),"")</f>
        <v>Clockwork City</v>
      </c>
      <c r="J539" s="4">
        <f t="shared" si="25"/>
        <v>982</v>
      </c>
      <c r="K539" s="4">
        <f t="shared" si="26"/>
        <v>980</v>
      </c>
    </row>
    <row r="540" spans="1:11" x14ac:dyDescent="0.25">
      <c r="A540" s="6">
        <v>862</v>
      </c>
      <c r="B540" s="6">
        <v>507</v>
      </c>
      <c r="C540" s="6">
        <v>382</v>
      </c>
      <c r="D540" s="2" t="s">
        <v>1257</v>
      </c>
      <c r="E540" s="2" t="s">
        <v>625</v>
      </c>
      <c r="F540" t="str">
        <f t="array" ref="F540">IF(OR(EXACT(A540,VALUE('ESO Dungeon constants'!$H$3:$H$1000))),"X","")</f>
        <v/>
      </c>
      <c r="G540" t="str">
        <f t="shared" si="27"/>
        <v/>
      </c>
      <c r="H540" t="str">
        <f>IF(A540&lt;&gt;C540,VLOOKUP(C540,$A$3:$E$903,4,FALSE),"")</f>
        <v>Schnittermark</v>
      </c>
      <c r="I540" t="str">
        <f>IF(A540&lt;&gt;C540,VLOOKUP(C540,$A$3:$E$903,5,FALSE),"")</f>
        <v>Reaper's March</v>
      </c>
      <c r="J540" s="4">
        <f t="shared" si="25"/>
        <v>862</v>
      </c>
      <c r="K540" s="4">
        <f t="shared" si="26"/>
        <v>382</v>
      </c>
    </row>
    <row r="541" spans="1:11" x14ac:dyDescent="0.25">
      <c r="A541" s="6">
        <v>765</v>
      </c>
      <c r="B541" s="6">
        <v>425</v>
      </c>
      <c r="C541" s="6">
        <v>823</v>
      </c>
      <c r="D541" s="2" t="s">
        <v>1212</v>
      </c>
      <c r="E541" s="2" t="s">
        <v>546</v>
      </c>
      <c r="F541" t="str">
        <f t="array" ref="F541">IF(OR(EXACT(A541,VALUE('ESO Dungeon constants'!$H$3:$H$1000))),"X","")</f>
        <v/>
      </c>
      <c r="G541" t="str">
        <f t="shared" si="27"/>
        <v/>
      </c>
      <c r="H541" t="str">
        <f>IF(A541&lt;&gt;C541,VLOOKUP(C541,$A$3:$E$903,4,FALSE),"")</f>
        <v>Die Goldküste</v>
      </c>
      <c r="I541" t="str">
        <f>IF(A541&lt;&gt;C541,VLOOKUP(C541,$A$3:$E$903,5,FALSE),"")</f>
        <v>Gold Coast</v>
      </c>
      <c r="J541" s="4">
        <f t="shared" si="25"/>
        <v>765</v>
      </c>
      <c r="K541" s="4">
        <f t="shared" si="26"/>
        <v>823</v>
      </c>
    </row>
    <row r="542" spans="1:11" x14ac:dyDescent="0.25">
      <c r="A542" s="6">
        <v>810</v>
      </c>
      <c r="B542" s="6">
        <v>467</v>
      </c>
      <c r="C542" s="6">
        <v>381</v>
      </c>
      <c r="D542" s="2" t="s">
        <v>1220</v>
      </c>
      <c r="E542" s="2" t="s">
        <v>587</v>
      </c>
      <c r="F542" t="str">
        <f t="array" ref="F542">IF(OR(EXACT(A542,VALUE('ESO Dungeon constants'!$H$3:$H$1000))),"X","")</f>
        <v/>
      </c>
      <c r="G542" t="str">
        <f t="shared" si="27"/>
        <v/>
      </c>
      <c r="H542" t="str">
        <f>IF(A542&lt;&gt;C542,VLOOKUP(C542,$A$3:$E$903,4,FALSE),"")</f>
        <v>Auridon</v>
      </c>
      <c r="I542" t="str">
        <f>IF(A542&lt;&gt;C542,VLOOKUP(C542,$A$3:$E$903,5,FALSE),"")</f>
        <v>Auridon</v>
      </c>
      <c r="J542" s="4">
        <f t="shared" si="25"/>
        <v>810</v>
      </c>
      <c r="K542" s="4">
        <f t="shared" si="26"/>
        <v>381</v>
      </c>
    </row>
    <row r="543" spans="1:11" x14ac:dyDescent="0.25">
      <c r="A543" s="6">
        <v>480</v>
      </c>
      <c r="B543" s="6">
        <v>262</v>
      </c>
      <c r="C543" s="6">
        <v>103</v>
      </c>
      <c r="D543" s="2" t="s">
        <v>1076</v>
      </c>
      <c r="E543" s="2" t="s">
        <v>395</v>
      </c>
      <c r="F543" t="str">
        <f t="array" ref="F543">IF(OR(EXACT(A543,VALUE('ESO Dungeon constants'!$H$3:$H$1000))),"X","")</f>
        <v/>
      </c>
      <c r="G543" t="str">
        <f t="shared" si="27"/>
        <v/>
      </c>
      <c r="H543" t="str">
        <f>IF(A543&lt;&gt;C543,VLOOKUP(C543,$A$3:$E$903,4,FALSE),"")</f>
        <v>Rift</v>
      </c>
      <c r="I543" t="str">
        <f>IF(A543&lt;&gt;C543,VLOOKUP(C543,$A$3:$E$903,5,FALSE),"")</f>
        <v>The Rift</v>
      </c>
      <c r="J543" s="4">
        <f t="shared" si="25"/>
        <v>480</v>
      </c>
      <c r="K543" s="4">
        <f t="shared" si="26"/>
        <v>103</v>
      </c>
    </row>
    <row r="544" spans="1:11" x14ac:dyDescent="0.25">
      <c r="A544" s="6">
        <v>860</v>
      </c>
      <c r="B544" s="6">
        <v>505</v>
      </c>
      <c r="C544" s="6">
        <v>383</v>
      </c>
      <c r="D544" s="2" t="s">
        <v>1255</v>
      </c>
      <c r="E544" s="2" t="s">
        <v>623</v>
      </c>
      <c r="F544" t="str">
        <f t="array" ref="F544">IF(OR(EXACT(A544,VALUE('ESO Dungeon constants'!$H$3:$H$1000))),"X","")</f>
        <v/>
      </c>
      <c r="G544" t="str">
        <f t="shared" si="27"/>
        <v/>
      </c>
      <c r="H544" t="str">
        <f>IF(A544&lt;&gt;C544,VLOOKUP(C544,$A$3:$E$903,4,FALSE),"")</f>
        <v>Grahtwald</v>
      </c>
      <c r="I544" t="str">
        <f>IF(A544&lt;&gt;C544,VLOOKUP(C544,$A$3:$E$903,5,FALSE),"")</f>
        <v>Grahtwood</v>
      </c>
      <c r="J544" s="4">
        <f t="shared" si="25"/>
        <v>860</v>
      </c>
      <c r="K544" s="4">
        <f t="shared" si="26"/>
        <v>383</v>
      </c>
    </row>
    <row r="545" spans="1:11" x14ac:dyDescent="0.25">
      <c r="A545" s="6">
        <v>289</v>
      </c>
      <c r="B545" s="6">
        <v>115</v>
      </c>
      <c r="C545" s="6">
        <v>41</v>
      </c>
      <c r="D545" s="2" t="s">
        <v>945</v>
      </c>
      <c r="E545" s="2" t="s">
        <v>250</v>
      </c>
      <c r="F545" t="str">
        <f t="array" ref="F545">IF(OR(EXACT(A545,VALUE('ESO Dungeon constants'!$H$3:$H$1000))),"X","")</f>
        <v/>
      </c>
      <c r="G545" t="str">
        <f t="shared" si="27"/>
        <v/>
      </c>
      <c r="H545" t="str">
        <f>IF(A545&lt;&gt;C545,VLOOKUP(C545,$A$3:$E$903,4,FALSE),"")</f>
        <v>Steinfälle</v>
      </c>
      <c r="I545" t="str">
        <f>IF(A545&lt;&gt;C545,VLOOKUP(C545,$A$3:$E$903,5,FALSE),"")</f>
        <v>Stonefalls</v>
      </c>
      <c r="J545" s="4">
        <f t="shared" si="25"/>
        <v>289</v>
      </c>
      <c r="K545" s="4">
        <f t="shared" si="26"/>
        <v>41</v>
      </c>
    </row>
    <row r="546" spans="1:11" x14ac:dyDescent="0.25">
      <c r="A546" s="6">
        <v>724</v>
      </c>
      <c r="B546" s="6">
        <v>403</v>
      </c>
      <c r="C546" s="6">
        <v>684</v>
      </c>
      <c r="D546" s="2" t="s">
        <v>1190</v>
      </c>
      <c r="E546" s="2" t="s">
        <v>525</v>
      </c>
      <c r="F546" t="str">
        <f t="array" ref="F546">IF(OR(EXACT(A546,VALUE('ESO Dungeon constants'!$H$3:$H$1000))),"X","")</f>
        <v/>
      </c>
      <c r="G546" t="str">
        <f t="shared" si="27"/>
        <v/>
      </c>
      <c r="H546" t="str">
        <f>IF(A546&lt;&gt;C546,VLOOKUP(C546,$A$3:$E$903,4,FALSE),"")</f>
        <v>Wrothgar</v>
      </c>
      <c r="I546" t="str">
        <f>IF(A546&lt;&gt;C546,VLOOKUP(C546,$A$3:$E$903,5,FALSE),"")</f>
        <v>Wrothgar</v>
      </c>
      <c r="J546" s="4">
        <f t="shared" si="25"/>
        <v>724</v>
      </c>
      <c r="K546" s="4">
        <f t="shared" si="26"/>
        <v>684</v>
      </c>
    </row>
    <row r="547" spans="1:11" x14ac:dyDescent="0.25">
      <c r="A547" s="6">
        <v>144</v>
      </c>
      <c r="B547" s="6">
        <v>28</v>
      </c>
      <c r="C547" s="6">
        <v>3</v>
      </c>
      <c r="D547" s="2" t="s">
        <v>872</v>
      </c>
      <c r="E547" s="2" t="s">
        <v>66</v>
      </c>
      <c r="F547" t="str">
        <f t="array" ref="F547">IF(OR(EXACT(A547,VALUE('ESO Dungeon constants'!$H$3:$H$1000))),"X","")</f>
        <v>X</v>
      </c>
      <c r="G547" t="str">
        <f t="shared" si="27"/>
        <v/>
      </c>
      <c r="H547" t="str">
        <f>IF(A547&lt;&gt;C547,VLOOKUP(C547,$A$3:$E$903,4,FALSE),"")</f>
        <v>Glenumbra</v>
      </c>
      <c r="I547" t="str">
        <f>IF(A547&lt;&gt;C547,VLOOKUP(C547,$A$3:$E$903,5,FALSE),"")</f>
        <v>Glenumbra</v>
      </c>
      <c r="J547" s="4">
        <f t="shared" si="25"/>
        <v>144</v>
      </c>
      <c r="K547" s="4">
        <f t="shared" si="26"/>
        <v>3</v>
      </c>
    </row>
    <row r="548" spans="1:11" x14ac:dyDescent="0.25">
      <c r="A548" s="6">
        <v>936</v>
      </c>
      <c r="B548" s="6">
        <v>576</v>
      </c>
      <c r="C548" s="6">
        <v>3</v>
      </c>
      <c r="D548" s="2" t="s">
        <v>1319</v>
      </c>
      <c r="E548" s="2" t="s">
        <v>42</v>
      </c>
      <c r="F548" t="str">
        <f t="array" ref="F548">IF(OR(EXACT(A548,VALUE('ESO Dungeon constants'!$H$3:$H$1000))),"X","")</f>
        <v>X</v>
      </c>
      <c r="G548" t="str">
        <f t="shared" si="27"/>
        <v/>
      </c>
      <c r="H548" t="str">
        <f>IF(A548&lt;&gt;C548,VLOOKUP(C548,$A$3:$E$903,4,FALSE),"")</f>
        <v>Glenumbra</v>
      </c>
      <c r="I548" t="str">
        <f>IF(A548&lt;&gt;C548,VLOOKUP(C548,$A$3:$E$903,5,FALSE),"")</f>
        <v>Glenumbra</v>
      </c>
      <c r="J548" s="4">
        <f t="shared" si="25"/>
        <v>936</v>
      </c>
      <c r="K548" s="4">
        <f t="shared" si="26"/>
        <v>3</v>
      </c>
    </row>
    <row r="549" spans="1:11" x14ac:dyDescent="0.25">
      <c r="A549" s="6">
        <v>873</v>
      </c>
      <c r="B549" s="6">
        <v>518</v>
      </c>
      <c r="C549" s="6">
        <v>117</v>
      </c>
      <c r="D549" s="2" t="s">
        <v>1267</v>
      </c>
      <c r="E549" s="2" t="s">
        <v>636</v>
      </c>
      <c r="F549" t="str">
        <f t="array" ref="F549">IF(OR(EXACT(A549,VALUE('ESO Dungeon constants'!$H$3:$H$1000))),"X","")</f>
        <v/>
      </c>
      <c r="G549" t="str">
        <f t="shared" si="27"/>
        <v/>
      </c>
      <c r="H549" t="str">
        <f>IF(A549&lt;&gt;C549,VLOOKUP(C549,$A$3:$E$903,4,FALSE),"")</f>
        <v>Schattenfenn</v>
      </c>
      <c r="I549" t="str">
        <f>IF(A549&lt;&gt;C549,VLOOKUP(C549,$A$3:$E$903,5,FALSE),"")</f>
        <v>Shadowfen</v>
      </c>
      <c r="J549" s="4">
        <f t="shared" si="25"/>
        <v>873</v>
      </c>
      <c r="K549" s="4">
        <f t="shared" si="26"/>
        <v>117</v>
      </c>
    </row>
    <row r="550" spans="1:11" x14ac:dyDescent="0.25">
      <c r="A550" s="6">
        <v>572</v>
      </c>
      <c r="B550" s="6">
        <v>333</v>
      </c>
      <c r="C550" s="6">
        <v>572</v>
      </c>
      <c r="D550" s="2" t="s">
        <v>463</v>
      </c>
      <c r="E550" s="2" t="s">
        <v>463</v>
      </c>
      <c r="F550" t="str">
        <f t="array" ref="F550">IF(OR(EXACT(A550,VALUE('ESO Dungeon constants'!$H$3:$H$1000))),"X","")</f>
        <v/>
      </c>
      <c r="G550" t="str">
        <f t="shared" si="27"/>
        <v>X</v>
      </c>
      <c r="H550" t="str">
        <f>IF(A550&lt;&gt;C550,VLOOKUP(C550,$A$3:$E$903,4,FALSE),"")</f>
        <v/>
      </c>
      <c r="I550" t="str">
        <f>IF(A550&lt;&gt;C550,VLOOKUP(C550,$A$3:$E$903,5,FALSE),"")</f>
        <v/>
      </c>
      <c r="J550" s="4">
        <f t="shared" si="25"/>
        <v>572</v>
      </c>
      <c r="K550" s="4">
        <f t="shared" si="26"/>
        <v>572</v>
      </c>
    </row>
    <row r="551" spans="1:11" x14ac:dyDescent="0.25">
      <c r="A551" s="6">
        <v>41</v>
      </c>
      <c r="B551" s="6">
        <v>9</v>
      </c>
      <c r="C551" s="6">
        <v>41</v>
      </c>
      <c r="D551" s="2" t="s">
        <v>840</v>
      </c>
      <c r="E551" s="2" t="s">
        <v>154</v>
      </c>
      <c r="F551" t="str">
        <f t="array" ref="F551">IF(OR(EXACT(A551,VALUE('ESO Dungeon constants'!$H$3:$H$1000))),"X","")</f>
        <v/>
      </c>
      <c r="G551" t="str">
        <f t="shared" si="27"/>
        <v>X</v>
      </c>
      <c r="H551" t="str">
        <f>IF(A551&lt;&gt;C551,VLOOKUP(C551,$A$3:$E$903,4,FALSE),"")</f>
        <v/>
      </c>
      <c r="I551" t="str">
        <f>IF(A551&lt;&gt;C551,VLOOKUP(C551,$A$3:$E$903,5,FALSE),"")</f>
        <v/>
      </c>
      <c r="J551" s="4">
        <f t="shared" si="25"/>
        <v>41</v>
      </c>
      <c r="K551" s="4">
        <f t="shared" si="26"/>
        <v>41</v>
      </c>
    </row>
    <row r="552" spans="1:11" x14ac:dyDescent="0.25">
      <c r="A552" s="6">
        <v>544</v>
      </c>
      <c r="B552" s="6">
        <v>309</v>
      </c>
      <c r="C552" s="6">
        <v>208</v>
      </c>
      <c r="D552" s="2" t="s">
        <v>1111</v>
      </c>
      <c r="E552" s="2" t="s">
        <v>441</v>
      </c>
      <c r="F552" t="str">
        <f t="array" ref="F552">IF(OR(EXACT(A552,VALUE('ESO Dungeon constants'!$H$3:$H$1000))),"X","")</f>
        <v/>
      </c>
      <c r="G552" t="str">
        <f t="shared" si="27"/>
        <v/>
      </c>
      <c r="H552" t="str">
        <f>IF(A552&lt;&gt;C552,VLOOKUP(C552,$A$3:$E$903,4,FALSE),"")</f>
        <v>Die Erdschmiede</v>
      </c>
      <c r="I552" t="str">
        <f>IF(A552&lt;&gt;C552,VLOOKUP(C552,$A$3:$E$903,5,FALSE),"")</f>
        <v>The Earth Forge</v>
      </c>
      <c r="J552" s="4">
        <f t="shared" si="25"/>
        <v>544</v>
      </c>
      <c r="K552" s="4">
        <f t="shared" si="26"/>
        <v>208</v>
      </c>
    </row>
    <row r="553" spans="1:11" x14ac:dyDescent="0.25">
      <c r="A553" s="6">
        <v>363</v>
      </c>
      <c r="B553" s="6">
        <v>161</v>
      </c>
      <c r="C553" s="6">
        <v>101</v>
      </c>
      <c r="D553" s="2" t="s">
        <v>984</v>
      </c>
      <c r="E553" s="2" t="s">
        <v>296</v>
      </c>
      <c r="F553" t="str">
        <f t="array" ref="F553">IF(OR(EXACT(A553,VALUE('ESO Dungeon constants'!$H$3:$H$1000))),"X","")</f>
        <v/>
      </c>
      <c r="G553" t="str">
        <f t="shared" si="27"/>
        <v/>
      </c>
      <c r="H553" t="str">
        <f>IF(A553&lt;&gt;C553,VLOOKUP(C553,$A$3:$E$903,4,FALSE),"")</f>
        <v>Ostmarsch</v>
      </c>
      <c r="I553" t="str">
        <f>IF(A553&lt;&gt;C553,VLOOKUP(C553,$A$3:$E$903,5,FALSE),"")</f>
        <v>Eastmarch</v>
      </c>
      <c r="J553" s="4">
        <f t="shared" si="25"/>
        <v>363</v>
      </c>
      <c r="K553" s="4">
        <f t="shared" si="26"/>
        <v>101</v>
      </c>
    </row>
    <row r="554" spans="1:11" x14ac:dyDescent="0.25">
      <c r="A554" s="6">
        <v>19</v>
      </c>
      <c r="B554" s="6">
        <v>4</v>
      </c>
      <c r="C554" s="6">
        <v>19</v>
      </c>
      <c r="D554" s="2" t="s">
        <v>827</v>
      </c>
      <c r="E554" s="2" t="s">
        <v>152</v>
      </c>
      <c r="F554" t="str">
        <f t="array" ref="F554">IF(OR(EXACT(A554,VALUE('ESO Dungeon constants'!$H$3:$H$1000))),"X","")</f>
        <v/>
      </c>
      <c r="G554" t="str">
        <f t="shared" si="27"/>
        <v>X</v>
      </c>
      <c r="H554" t="str">
        <f>IF(A554&lt;&gt;C554,VLOOKUP(C554,$A$3:$E$903,4,FALSE),"")</f>
        <v/>
      </c>
      <c r="I554" t="str">
        <f>IF(A554&lt;&gt;C554,VLOOKUP(C554,$A$3:$E$903,5,FALSE),"")</f>
        <v/>
      </c>
      <c r="J554" s="4">
        <f t="shared" si="25"/>
        <v>19</v>
      </c>
      <c r="K554" s="4">
        <f t="shared" si="26"/>
        <v>19</v>
      </c>
    </row>
    <row r="555" spans="1:11" x14ac:dyDescent="0.25">
      <c r="A555" s="6">
        <v>759</v>
      </c>
      <c r="B555" s="6">
        <v>420</v>
      </c>
      <c r="C555" s="6">
        <v>117</v>
      </c>
      <c r="D555" s="2" t="s">
        <v>1207</v>
      </c>
      <c r="E555" s="2" t="s">
        <v>541</v>
      </c>
      <c r="F555" t="str">
        <f t="array" ref="F555">IF(OR(EXACT(A555,VALUE('ESO Dungeon constants'!$H$3:$H$1000))),"X","")</f>
        <v/>
      </c>
      <c r="G555" t="str">
        <f t="shared" si="27"/>
        <v/>
      </c>
      <c r="H555" t="str">
        <f>IF(A555&lt;&gt;C555,VLOOKUP(C555,$A$3:$E$903,4,FALSE),"")</f>
        <v>Schattenfenn</v>
      </c>
      <c r="I555" t="str">
        <f>IF(A555&lt;&gt;C555,VLOOKUP(C555,$A$3:$E$903,5,FALSE),"")</f>
        <v>Shadowfen</v>
      </c>
      <c r="J555" s="4">
        <f t="shared" si="25"/>
        <v>759</v>
      </c>
      <c r="K555" s="4">
        <f t="shared" si="26"/>
        <v>117</v>
      </c>
    </row>
    <row r="556" spans="1:11" x14ac:dyDescent="0.25">
      <c r="A556" s="6">
        <v>268</v>
      </c>
      <c r="B556" s="6">
        <v>100</v>
      </c>
      <c r="C556" s="6">
        <v>58</v>
      </c>
      <c r="D556" s="2" t="s">
        <v>932</v>
      </c>
      <c r="E556" s="2" t="s">
        <v>236</v>
      </c>
      <c r="F556" t="str">
        <f t="array" ref="F556">IF(OR(EXACT(A556,VALUE('ESO Dungeon constants'!$H$3:$H$1000))),"X","")</f>
        <v/>
      </c>
      <c r="G556" t="str">
        <f t="shared" si="27"/>
        <v/>
      </c>
      <c r="H556" t="str">
        <f>IF(A556&lt;&gt;C556,VLOOKUP(C556,$A$3:$E$903,4,FALSE),"")</f>
        <v>Malabal Tor</v>
      </c>
      <c r="I556" t="str">
        <f>IF(A556&lt;&gt;C556,VLOOKUP(C556,$A$3:$E$903,5,FALSE),"")</f>
        <v>Malabal Tor</v>
      </c>
      <c r="J556" s="4">
        <f t="shared" si="25"/>
        <v>268</v>
      </c>
      <c r="K556" s="4">
        <f t="shared" si="26"/>
        <v>58</v>
      </c>
    </row>
    <row r="557" spans="1:11" x14ac:dyDescent="0.25">
      <c r="A557" s="6">
        <v>872</v>
      </c>
      <c r="B557" s="6">
        <v>517</v>
      </c>
      <c r="C557" s="6">
        <v>382</v>
      </c>
      <c r="D557" s="2" t="s">
        <v>1266</v>
      </c>
      <c r="E557" s="2" t="s">
        <v>635</v>
      </c>
      <c r="F557" t="str">
        <f t="array" ref="F557">IF(OR(EXACT(A557,VALUE('ESO Dungeon constants'!$H$3:$H$1000))),"X","")</f>
        <v/>
      </c>
      <c r="G557" t="str">
        <f t="shared" si="27"/>
        <v/>
      </c>
      <c r="H557" t="str">
        <f>IF(A557&lt;&gt;C557,VLOOKUP(C557,$A$3:$E$903,4,FALSE),"")</f>
        <v>Schnittermark</v>
      </c>
      <c r="I557" t="str">
        <f>IF(A557&lt;&gt;C557,VLOOKUP(C557,$A$3:$E$903,5,FALSE),"")</f>
        <v>Reaper's March</v>
      </c>
      <c r="J557" s="4">
        <f t="shared" si="25"/>
        <v>872</v>
      </c>
      <c r="K557" s="4">
        <f t="shared" si="26"/>
        <v>382</v>
      </c>
    </row>
    <row r="558" spans="1:11" x14ac:dyDescent="0.25">
      <c r="A558" s="6">
        <v>534</v>
      </c>
      <c r="B558" s="6">
        <v>302</v>
      </c>
      <c r="C558" s="6">
        <v>534</v>
      </c>
      <c r="D558" s="2" t="s">
        <v>434</v>
      </c>
      <c r="E558" s="2" t="s">
        <v>434</v>
      </c>
      <c r="F558" t="str">
        <f t="array" ref="F558">IF(OR(EXACT(A558,VALUE('ESO Dungeon constants'!$H$3:$H$1000))),"X","")</f>
        <v/>
      </c>
      <c r="G558" t="str">
        <f t="shared" si="27"/>
        <v>X</v>
      </c>
      <c r="H558" t="str">
        <f>IF(A558&lt;&gt;C558,VLOOKUP(C558,$A$3:$E$903,4,FALSE),"")</f>
        <v/>
      </c>
      <c r="I558" t="str">
        <f>IF(A558&lt;&gt;C558,VLOOKUP(C558,$A$3:$E$903,5,FALSE),"")</f>
        <v/>
      </c>
      <c r="J558" s="4">
        <f t="shared" si="25"/>
        <v>534</v>
      </c>
      <c r="K558" s="4">
        <f t="shared" si="26"/>
        <v>534</v>
      </c>
    </row>
    <row r="559" spans="1:11" x14ac:dyDescent="0.25">
      <c r="A559" s="6">
        <v>844</v>
      </c>
      <c r="B559" s="6">
        <v>493</v>
      </c>
      <c r="C559" s="6">
        <v>816</v>
      </c>
      <c r="D559" s="2" t="s">
        <v>1244</v>
      </c>
      <c r="E559" s="2" t="s">
        <v>612</v>
      </c>
      <c r="F559" t="str">
        <f t="array" ref="F559">IF(OR(EXACT(A559,VALUE('ESO Dungeon constants'!$H$3:$H$1000))),"X","")</f>
        <v/>
      </c>
      <c r="G559" t="str">
        <f t="shared" si="27"/>
        <v/>
      </c>
      <c r="H559" t="str">
        <f>IF(A559&lt;&gt;C559,VLOOKUP(C559,$A$3:$E$903,4,FALSE),"")</f>
        <v>Hews Fluch</v>
      </c>
      <c r="I559" t="str">
        <f>IF(A559&lt;&gt;C559,VLOOKUP(C559,$A$3:$E$903,5,FALSE),"")</f>
        <v>Hew's Bane</v>
      </c>
      <c r="J559" s="4">
        <f t="shared" si="25"/>
        <v>844</v>
      </c>
      <c r="K559" s="4">
        <f t="shared" si="26"/>
        <v>816</v>
      </c>
    </row>
    <row r="560" spans="1:11" x14ac:dyDescent="0.25">
      <c r="A560" s="6">
        <v>1011</v>
      </c>
      <c r="B560" s="6">
        <v>645</v>
      </c>
      <c r="C560" s="6">
        <v>1011</v>
      </c>
      <c r="D560" s="2" t="s">
        <v>1376</v>
      </c>
      <c r="E560" s="2" t="s">
        <v>79</v>
      </c>
      <c r="F560" t="str">
        <f t="array" ref="F560">IF(OR(EXACT(A560,VALUE('ESO Dungeon constants'!$H$3:$H$1000))),"X","")</f>
        <v/>
      </c>
      <c r="G560" t="str">
        <f t="shared" si="27"/>
        <v>X</v>
      </c>
      <c r="H560" t="str">
        <f>IF(A560&lt;&gt;C560,VLOOKUP(C560,$A$3:$E$903,4,FALSE),"")</f>
        <v/>
      </c>
      <c r="I560" t="str">
        <f>IF(A560&lt;&gt;C560,VLOOKUP(C560,$A$3:$E$903,5,FALSE),"")</f>
        <v/>
      </c>
      <c r="J560" s="4">
        <f t="shared" si="25"/>
        <v>1011</v>
      </c>
      <c r="K560" s="4">
        <f t="shared" si="26"/>
        <v>1011</v>
      </c>
    </row>
    <row r="561" spans="1:11" x14ac:dyDescent="0.25">
      <c r="A561" s="6">
        <v>1021</v>
      </c>
      <c r="B561" s="6">
        <v>655</v>
      </c>
      <c r="C561" s="6">
        <v>1011</v>
      </c>
      <c r="D561" s="2" t="s">
        <v>1383</v>
      </c>
      <c r="E561" s="2" t="s">
        <v>759</v>
      </c>
      <c r="F561" t="str">
        <f t="array" ref="F561">IF(OR(EXACT(A561,VALUE('ESO Dungeon constants'!$H$3:$H$1000))),"X","")</f>
        <v/>
      </c>
      <c r="G561" t="str">
        <f t="shared" si="27"/>
        <v/>
      </c>
      <c r="H561" t="str">
        <f>IF(A561&lt;&gt;C561,VLOOKUP(C561,$A$3:$E$903,4,FALSE),"")</f>
        <v>Sommersend</v>
      </c>
      <c r="I561" t="str">
        <f>IF(A561&lt;&gt;C561,VLOOKUP(C561,$A$3:$E$903,5,FALSE),"")</f>
        <v>Summerset</v>
      </c>
      <c r="J561" s="4">
        <f t="shared" si="25"/>
        <v>1021</v>
      </c>
      <c r="K561" s="4">
        <f t="shared" si="26"/>
        <v>1011</v>
      </c>
    </row>
    <row r="562" spans="1:11" x14ac:dyDescent="0.25">
      <c r="A562" s="6">
        <v>213</v>
      </c>
      <c r="B562" s="6">
        <v>53</v>
      </c>
      <c r="C562" s="6">
        <v>117</v>
      </c>
      <c r="D562" s="2" t="s">
        <v>891</v>
      </c>
      <c r="E562" s="2" t="s">
        <v>189</v>
      </c>
      <c r="F562" t="str">
        <f t="array" ref="F562">IF(OR(EXACT(A562,VALUE('ESO Dungeon constants'!$H$3:$H$1000))),"X","")</f>
        <v/>
      </c>
      <c r="G562" t="str">
        <f t="shared" si="27"/>
        <v/>
      </c>
      <c r="H562" t="str">
        <f>IF(A562&lt;&gt;C562,VLOOKUP(C562,$A$3:$E$903,4,FALSE),"")</f>
        <v>Schattenfenn</v>
      </c>
      <c r="I562" t="str">
        <f>IF(A562&lt;&gt;C562,VLOOKUP(C562,$A$3:$E$903,5,FALSE),"")</f>
        <v>Shadowfen</v>
      </c>
      <c r="J562" s="4">
        <f t="shared" si="25"/>
        <v>213</v>
      </c>
      <c r="K562" s="4">
        <f t="shared" si="26"/>
        <v>117</v>
      </c>
    </row>
    <row r="563" spans="1:11" s="27" customFormat="1" x14ac:dyDescent="0.25">
      <c r="A563" s="27" t="s">
        <v>2549</v>
      </c>
      <c r="B563" s="27" t="s">
        <v>2549</v>
      </c>
      <c r="C563" s="27" t="s">
        <v>2549</v>
      </c>
      <c r="D563" s="28" t="s">
        <v>2561</v>
      </c>
      <c r="E563" s="28" t="s">
        <v>2548</v>
      </c>
      <c r="F563" s="27" t="str">
        <f t="array" ref="F563">IF(OR(EXACT(A563,VALUE('ESO Dungeon constants'!$H$3:$H$1000))),"X","")</f>
        <v/>
      </c>
      <c r="H563" s="27" t="str">
        <f>IF(A563&lt;&gt;C563,VLOOKUP(C563,$A$3:$E$903,4,FALSE),"")</f>
        <v/>
      </c>
      <c r="I563" s="27" t="str">
        <f>IF(A563&lt;&gt;C563,VLOOKUP(C563,$A$3:$E$903,5,FALSE),"")</f>
        <v/>
      </c>
      <c r="J563" s="29"/>
      <c r="K563" s="29"/>
    </row>
    <row r="564" spans="1:11" x14ac:dyDescent="0.25">
      <c r="A564" s="6">
        <v>571</v>
      </c>
      <c r="B564" s="6">
        <v>332</v>
      </c>
      <c r="C564" s="6">
        <v>104</v>
      </c>
      <c r="D564" s="2" t="s">
        <v>1130</v>
      </c>
      <c r="E564" s="2" t="s">
        <v>462</v>
      </c>
      <c r="F564" t="str">
        <f t="array" ref="F564">IF(OR(EXACT(A564,VALUE('ESO Dungeon constants'!$H$3:$H$1000))),"X","")</f>
        <v/>
      </c>
      <c r="G564" t="str">
        <f t="shared" si="27"/>
        <v/>
      </c>
      <c r="H564" t="str">
        <f>IF(A564&lt;&gt;C564,VLOOKUP(C564,$A$3:$E$903,4,FALSE),"")</f>
        <v>Die Alik'r-Wüste</v>
      </c>
      <c r="I564" t="str">
        <f>IF(A564&lt;&gt;C564,VLOOKUP(C564,$A$3:$E$903,5,FALSE),"")</f>
        <v>Alik'r Desert</v>
      </c>
      <c r="J564" s="4">
        <f t="shared" si="25"/>
        <v>571</v>
      </c>
      <c r="K564" s="4">
        <f t="shared" si="26"/>
        <v>104</v>
      </c>
    </row>
    <row r="565" spans="1:11" x14ac:dyDescent="0.25">
      <c r="A565" s="6">
        <v>431</v>
      </c>
      <c r="B565" s="6">
        <v>223</v>
      </c>
      <c r="C565" s="6">
        <v>103</v>
      </c>
      <c r="D565" s="2" t="s">
        <v>1039</v>
      </c>
      <c r="E565" s="2" t="s">
        <v>357</v>
      </c>
      <c r="F565" t="str">
        <f t="array" ref="F565">IF(OR(EXACT(A565,VALUE('ESO Dungeon constants'!$H$3:$H$1000))),"X","")</f>
        <v/>
      </c>
      <c r="G565" t="str">
        <f t="shared" si="27"/>
        <v/>
      </c>
      <c r="H565" t="str">
        <f>IF(A565&lt;&gt;C565,VLOOKUP(C565,$A$3:$E$903,4,FALSE),"")</f>
        <v>Rift</v>
      </c>
      <c r="I565" t="str">
        <f>IF(A565&lt;&gt;C565,VLOOKUP(C565,$A$3:$E$903,5,FALSE),"")</f>
        <v>The Rift</v>
      </c>
      <c r="J565" s="4">
        <f t="shared" si="25"/>
        <v>431</v>
      </c>
      <c r="K565" s="4">
        <f t="shared" si="26"/>
        <v>103</v>
      </c>
    </row>
    <row r="566" spans="1:11" x14ac:dyDescent="0.25">
      <c r="A566" s="6">
        <v>249</v>
      </c>
      <c r="B566" s="6">
        <v>82</v>
      </c>
      <c r="C566" s="6">
        <v>57</v>
      </c>
      <c r="D566" s="2" t="s">
        <v>917</v>
      </c>
      <c r="E566" s="2" t="s">
        <v>218</v>
      </c>
      <c r="F566" t="str">
        <f t="array" ref="F566">IF(OR(EXACT(A566,VALUE('ESO Dungeon constants'!$H$3:$H$1000))),"X","")</f>
        <v/>
      </c>
      <c r="G566" t="str">
        <f t="shared" si="27"/>
        <v/>
      </c>
      <c r="H566" t="str">
        <f>IF(A566&lt;&gt;C566,VLOOKUP(C566,$A$3:$E$903,4,FALSE),"")</f>
        <v>Deshaan</v>
      </c>
      <c r="I566" t="str">
        <f>IF(A566&lt;&gt;C566,VLOOKUP(C566,$A$3:$E$903,5,FALSE),"")</f>
        <v>Deshaan</v>
      </c>
      <c r="J566" s="4">
        <f t="shared" si="25"/>
        <v>249</v>
      </c>
      <c r="K566" s="4">
        <f t="shared" si="26"/>
        <v>57</v>
      </c>
    </row>
    <row r="567" spans="1:11" x14ac:dyDescent="0.25">
      <c r="A567" s="6">
        <v>408</v>
      </c>
      <c r="B567" s="6">
        <v>203</v>
      </c>
      <c r="C567" s="6">
        <v>57</v>
      </c>
      <c r="D567" s="2" t="s">
        <v>1020</v>
      </c>
      <c r="E567" s="2" t="s">
        <v>337</v>
      </c>
      <c r="F567" t="str">
        <f t="array" ref="F567">IF(OR(EXACT(A567,VALUE('ESO Dungeon constants'!$H$3:$H$1000))),"X","")</f>
        <v/>
      </c>
      <c r="G567" t="str">
        <f t="shared" si="27"/>
        <v/>
      </c>
      <c r="H567" t="str">
        <f>IF(A567&lt;&gt;C567,VLOOKUP(C567,$A$3:$E$903,4,FALSE),"")</f>
        <v>Deshaan</v>
      </c>
      <c r="I567" t="str">
        <f>IF(A567&lt;&gt;C567,VLOOKUP(C567,$A$3:$E$903,5,FALSE),"")</f>
        <v>Deshaan</v>
      </c>
      <c r="J567" s="4">
        <f t="shared" si="25"/>
        <v>408</v>
      </c>
      <c r="K567" s="4">
        <f t="shared" si="26"/>
        <v>57</v>
      </c>
    </row>
    <row r="568" spans="1:11" x14ac:dyDescent="0.25">
      <c r="A568" s="6">
        <v>1073</v>
      </c>
      <c r="B568" s="6">
        <v>698</v>
      </c>
      <c r="C568" s="6">
        <v>726</v>
      </c>
      <c r="D568" s="2" t="s">
        <v>846</v>
      </c>
      <c r="E568" s="2" t="s">
        <v>800</v>
      </c>
      <c r="F568" t="str">
        <f t="array" ref="F568">IF(OR(EXACT(A568,VALUE('ESO Dungeon constants'!$H$3:$H$1000))),"X","")</f>
        <v/>
      </c>
      <c r="G568" t="str">
        <f t="shared" si="27"/>
        <v/>
      </c>
      <c r="H568" t="str">
        <f>IF(A568&lt;&gt;C568,VLOOKUP(C568,$A$3:$E$903,4,FALSE),"")</f>
        <v>Trübmoor</v>
      </c>
      <c r="I568" t="str">
        <f>IF(A568&lt;&gt;C568,VLOOKUP(C568,$A$3:$E$903,5,FALSE),"")</f>
        <v>Murkmire</v>
      </c>
      <c r="J568" s="4">
        <f t="shared" si="25"/>
        <v>1073</v>
      </c>
      <c r="K568" s="4">
        <f t="shared" si="26"/>
        <v>726</v>
      </c>
    </row>
    <row r="569" spans="1:11" x14ac:dyDescent="0.25">
      <c r="A569" s="6">
        <v>996</v>
      </c>
      <c r="B569" s="6">
        <v>633</v>
      </c>
      <c r="C569" s="6">
        <v>849</v>
      </c>
      <c r="D569" s="2" t="s">
        <v>740</v>
      </c>
      <c r="E569" s="2" t="s">
        <v>740</v>
      </c>
      <c r="F569" t="str">
        <f t="array" ref="F569">IF(OR(EXACT(A569,VALUE('ESO Dungeon constants'!$H$3:$H$1000))),"X","")</f>
        <v/>
      </c>
      <c r="G569" t="str">
        <f t="shared" si="27"/>
        <v/>
      </c>
      <c r="H569" t="str">
        <f>IF(A569&lt;&gt;C569,VLOOKUP(C569,$A$3:$E$903,4,FALSE),"")</f>
        <v>Vvardenfell</v>
      </c>
      <c r="I569" t="str">
        <f>IF(A569&lt;&gt;C569,VLOOKUP(C569,$A$3:$E$903,5,FALSE),"")</f>
        <v>Vvardenfell</v>
      </c>
      <c r="J569" s="4">
        <f t="shared" si="25"/>
        <v>996</v>
      </c>
      <c r="K569" s="4">
        <f t="shared" si="26"/>
        <v>849</v>
      </c>
    </row>
    <row r="570" spans="1:11" x14ac:dyDescent="0.25">
      <c r="A570" s="6">
        <v>131</v>
      </c>
      <c r="B570" s="6">
        <v>23</v>
      </c>
      <c r="C570" s="6">
        <v>58</v>
      </c>
      <c r="D570" s="2" t="s">
        <v>867</v>
      </c>
      <c r="E570" s="2" t="s">
        <v>65</v>
      </c>
      <c r="F570" t="str">
        <f t="array" ref="F570">IF(OR(EXACT(A570,VALUE('ESO Dungeon constants'!$H$3:$H$1000))),"X","")</f>
        <v>X</v>
      </c>
      <c r="G570" t="str">
        <f t="shared" si="27"/>
        <v/>
      </c>
      <c r="H570" t="str">
        <f>IF(A570&lt;&gt;C570,VLOOKUP(C570,$A$3:$E$903,4,FALSE),"")</f>
        <v>Malabal Tor</v>
      </c>
      <c r="I570" t="str">
        <f>IF(A570&lt;&gt;C570,VLOOKUP(C570,$A$3:$E$903,5,FALSE),"")</f>
        <v>Malabal Tor</v>
      </c>
      <c r="J570" s="4">
        <f t="shared" si="25"/>
        <v>131</v>
      </c>
      <c r="K570" s="4">
        <f t="shared" si="26"/>
        <v>58</v>
      </c>
    </row>
    <row r="571" spans="1:11" x14ac:dyDescent="0.25">
      <c r="A571" s="6">
        <v>708</v>
      </c>
      <c r="B571" s="6">
        <v>396</v>
      </c>
      <c r="C571" s="6">
        <v>684</v>
      </c>
      <c r="D571" s="2" t="s">
        <v>1184</v>
      </c>
      <c r="E571" s="2" t="s">
        <v>519</v>
      </c>
      <c r="F571" t="str">
        <f t="array" ref="F571">IF(OR(EXACT(A571,VALUE('ESO Dungeon constants'!$H$3:$H$1000))),"X","")</f>
        <v/>
      </c>
      <c r="G571" t="str">
        <f t="shared" si="27"/>
        <v/>
      </c>
      <c r="H571" t="str">
        <f>IF(A571&lt;&gt;C571,VLOOKUP(C571,$A$3:$E$903,4,FALSE),"")</f>
        <v>Wrothgar</v>
      </c>
      <c r="I571" t="str">
        <f>IF(A571&lt;&gt;C571,VLOOKUP(C571,$A$3:$E$903,5,FALSE),"")</f>
        <v>Wrothgar</v>
      </c>
      <c r="J571" s="4">
        <f t="shared" si="25"/>
        <v>708</v>
      </c>
      <c r="K571" s="4">
        <f t="shared" si="26"/>
        <v>684</v>
      </c>
    </row>
    <row r="572" spans="1:11" x14ac:dyDescent="0.25">
      <c r="A572" s="6">
        <v>582</v>
      </c>
      <c r="B572" s="6">
        <v>343</v>
      </c>
      <c r="C572" s="6">
        <v>381</v>
      </c>
      <c r="D572" s="2" t="s">
        <v>1138</v>
      </c>
      <c r="E572" s="2" t="s">
        <v>473</v>
      </c>
      <c r="F572" t="str">
        <f t="array" ref="F572">IF(OR(EXACT(A572,VALUE('ESO Dungeon constants'!$H$3:$H$1000))),"X","")</f>
        <v/>
      </c>
      <c r="G572" t="str">
        <f t="shared" si="27"/>
        <v/>
      </c>
      <c r="H572" t="str">
        <f>IF(A572&lt;&gt;C572,VLOOKUP(C572,$A$3:$E$903,4,FALSE),"")</f>
        <v>Auridon</v>
      </c>
      <c r="I572" t="str">
        <f>IF(A572&lt;&gt;C572,VLOOKUP(C572,$A$3:$E$903,5,FALSE),"")</f>
        <v>Auridon</v>
      </c>
      <c r="J572" s="4">
        <f t="shared" si="25"/>
        <v>582</v>
      </c>
      <c r="K572" s="4">
        <f t="shared" si="26"/>
        <v>381</v>
      </c>
    </row>
    <row r="573" spans="1:11" x14ac:dyDescent="0.25">
      <c r="A573" s="6">
        <v>814</v>
      </c>
      <c r="B573" s="6">
        <v>469</v>
      </c>
      <c r="C573" s="6">
        <v>684</v>
      </c>
      <c r="D573" s="2" t="s">
        <v>1221</v>
      </c>
      <c r="E573" s="2" t="s">
        <v>589</v>
      </c>
      <c r="F573" t="str">
        <f t="array" ref="F573">IF(OR(EXACT(A573,VALUE('ESO Dungeon constants'!$H$3:$H$1000))),"X","")</f>
        <v/>
      </c>
      <c r="G573" t="str">
        <f t="shared" si="27"/>
        <v/>
      </c>
      <c r="H573" t="str">
        <f>IF(A573&lt;&gt;C573,VLOOKUP(C573,$A$3:$E$903,4,FALSE),"")</f>
        <v>Wrothgar</v>
      </c>
      <c r="I573" t="str">
        <f>IF(A573&lt;&gt;C573,VLOOKUP(C573,$A$3:$E$903,5,FALSE),"")</f>
        <v>Wrothgar</v>
      </c>
      <c r="J573" s="4">
        <f t="shared" si="25"/>
        <v>814</v>
      </c>
      <c r="K573" s="4">
        <f t="shared" si="26"/>
        <v>684</v>
      </c>
    </row>
    <row r="574" spans="1:11" x14ac:dyDescent="0.25">
      <c r="A574" s="6">
        <v>235</v>
      </c>
      <c r="B574" s="6">
        <v>70</v>
      </c>
      <c r="C574" s="6">
        <v>117</v>
      </c>
      <c r="D574" s="2" t="s">
        <v>907</v>
      </c>
      <c r="E574" s="2" t="s">
        <v>206</v>
      </c>
      <c r="F574" t="str">
        <f t="array" ref="F574">IF(OR(EXACT(A574,VALUE('ESO Dungeon constants'!$H$3:$H$1000))),"X","")</f>
        <v/>
      </c>
      <c r="G574" t="str">
        <f t="shared" si="27"/>
        <v/>
      </c>
      <c r="H574" t="str">
        <f>IF(A574&lt;&gt;C574,VLOOKUP(C574,$A$3:$E$903,4,FALSE),"")</f>
        <v>Schattenfenn</v>
      </c>
      <c r="I574" t="str">
        <f>IF(A574&lt;&gt;C574,VLOOKUP(C574,$A$3:$E$903,5,FALSE),"")</f>
        <v>Shadowfen</v>
      </c>
      <c r="J574" s="4">
        <f t="shared" si="25"/>
        <v>235</v>
      </c>
      <c r="K574" s="4">
        <f t="shared" si="26"/>
        <v>117</v>
      </c>
    </row>
    <row r="575" spans="1:11" x14ac:dyDescent="0.25">
      <c r="A575" s="6">
        <v>711</v>
      </c>
      <c r="B575" s="6">
        <v>398</v>
      </c>
      <c r="C575" s="6">
        <v>684</v>
      </c>
      <c r="D575" s="2" t="s">
        <v>1186</v>
      </c>
      <c r="E575" s="2" t="s">
        <v>521</v>
      </c>
      <c r="F575" t="str">
        <f t="array" ref="F575">IF(OR(EXACT(A575,VALUE('ESO Dungeon constants'!$H$3:$H$1000))),"X","")</f>
        <v/>
      </c>
      <c r="G575" t="str">
        <f t="shared" si="27"/>
        <v/>
      </c>
      <c r="H575" t="str">
        <f>IF(A575&lt;&gt;C575,VLOOKUP(C575,$A$3:$E$903,4,FALSE),"")</f>
        <v>Wrothgar</v>
      </c>
      <c r="I575" t="str">
        <f>IF(A575&lt;&gt;C575,VLOOKUP(C575,$A$3:$E$903,5,FALSE),"")</f>
        <v>Wrothgar</v>
      </c>
      <c r="J575" s="4">
        <f t="shared" si="25"/>
        <v>711</v>
      </c>
      <c r="K575" s="4">
        <f t="shared" si="26"/>
        <v>684</v>
      </c>
    </row>
    <row r="576" spans="1:11" x14ac:dyDescent="0.25">
      <c r="A576" s="6">
        <v>452</v>
      </c>
      <c r="B576" s="6">
        <v>237</v>
      </c>
      <c r="C576" s="6">
        <v>382</v>
      </c>
      <c r="D576" s="2" t="s">
        <v>1051</v>
      </c>
      <c r="E576" s="2" t="s">
        <v>370</v>
      </c>
      <c r="F576" t="str">
        <f t="array" ref="F576">IF(OR(EXACT(A576,VALUE('ESO Dungeon constants'!$H$3:$H$1000))),"X","")</f>
        <v/>
      </c>
      <c r="G576" t="str">
        <f t="shared" si="27"/>
        <v/>
      </c>
      <c r="H576" t="str">
        <f>IF(A576&lt;&gt;C576,VLOOKUP(C576,$A$3:$E$903,4,FALSE),"")</f>
        <v>Schnittermark</v>
      </c>
      <c r="I576" t="str">
        <f>IF(A576&lt;&gt;C576,VLOOKUP(C576,$A$3:$E$903,5,FALSE),"")</f>
        <v>Reaper's March</v>
      </c>
      <c r="J576" s="4">
        <f t="shared" si="25"/>
        <v>452</v>
      </c>
      <c r="K576" s="4">
        <f t="shared" si="26"/>
        <v>382</v>
      </c>
    </row>
    <row r="577" spans="1:11" x14ac:dyDescent="0.25">
      <c r="A577" s="6">
        <v>869</v>
      </c>
      <c r="B577" s="6">
        <v>514</v>
      </c>
      <c r="C577" s="6">
        <v>117</v>
      </c>
      <c r="D577" s="2" t="s">
        <v>1264</v>
      </c>
      <c r="E577" s="2" t="s">
        <v>632</v>
      </c>
      <c r="F577" t="str">
        <f t="array" ref="F577">IF(OR(EXACT(A577,VALUE('ESO Dungeon constants'!$H$3:$H$1000))),"X","")</f>
        <v/>
      </c>
      <c r="G577" t="str">
        <f t="shared" si="27"/>
        <v/>
      </c>
      <c r="H577" t="str">
        <f>IF(A577&lt;&gt;C577,VLOOKUP(C577,$A$3:$E$903,4,FALSE),"")</f>
        <v>Schattenfenn</v>
      </c>
      <c r="I577" t="str">
        <f>IF(A577&lt;&gt;C577,VLOOKUP(C577,$A$3:$E$903,5,FALSE),"")</f>
        <v>Shadowfen</v>
      </c>
      <c r="J577" s="4">
        <f t="shared" si="25"/>
        <v>869</v>
      </c>
      <c r="K577" s="4">
        <f t="shared" si="26"/>
        <v>117</v>
      </c>
    </row>
    <row r="578" spans="1:11" x14ac:dyDescent="0.25">
      <c r="A578" s="6">
        <v>188</v>
      </c>
      <c r="B578" s="6">
        <v>39</v>
      </c>
      <c r="C578" s="6">
        <v>57</v>
      </c>
      <c r="D578" s="2" t="s">
        <v>878</v>
      </c>
      <c r="E578" s="2" t="s">
        <v>175</v>
      </c>
      <c r="F578" t="str">
        <f t="array" ref="F578">IF(OR(EXACT(A578,VALUE('ESO Dungeon constants'!$H$3:$H$1000))),"X","")</f>
        <v/>
      </c>
      <c r="G578" t="str">
        <f t="shared" si="27"/>
        <v/>
      </c>
      <c r="H578" t="str">
        <f>IF(A578&lt;&gt;C578,VLOOKUP(C578,$A$3:$E$903,4,FALSE),"")</f>
        <v>Deshaan</v>
      </c>
      <c r="I578" t="str">
        <f>IF(A578&lt;&gt;C578,VLOOKUP(C578,$A$3:$E$903,5,FALSE),"")</f>
        <v>Deshaan</v>
      </c>
      <c r="J578" s="4">
        <f t="shared" si="25"/>
        <v>188</v>
      </c>
      <c r="K578" s="4">
        <f t="shared" si="26"/>
        <v>57</v>
      </c>
    </row>
    <row r="579" spans="1:11" x14ac:dyDescent="0.25">
      <c r="A579" s="6">
        <v>440</v>
      </c>
      <c r="B579" s="6">
        <v>231</v>
      </c>
      <c r="C579" s="6">
        <v>383</v>
      </c>
      <c r="D579" s="2" t="s">
        <v>1047</v>
      </c>
      <c r="E579" s="2" t="s">
        <v>365</v>
      </c>
      <c r="F579" t="str">
        <f t="array" ref="F579">IF(OR(EXACT(A579,VALUE('ESO Dungeon constants'!$H$3:$H$1000))),"X","")</f>
        <v/>
      </c>
      <c r="G579" t="str">
        <f t="shared" si="27"/>
        <v/>
      </c>
      <c r="H579" t="str">
        <f>IF(A579&lt;&gt;C579,VLOOKUP(C579,$A$3:$E$903,4,FALSE),"")</f>
        <v>Grahtwald</v>
      </c>
      <c r="I579" t="str">
        <f>IF(A579&lt;&gt;C579,VLOOKUP(C579,$A$3:$E$903,5,FALSE),"")</f>
        <v>Grahtwood</v>
      </c>
      <c r="J579" s="4">
        <f t="shared" si="25"/>
        <v>440</v>
      </c>
      <c r="K579" s="4">
        <f t="shared" si="26"/>
        <v>383</v>
      </c>
    </row>
    <row r="580" spans="1:11" x14ac:dyDescent="0.25">
      <c r="A580" s="6">
        <v>380</v>
      </c>
      <c r="B580" s="6">
        <v>177</v>
      </c>
      <c r="C580" s="6">
        <v>381</v>
      </c>
      <c r="D580" s="2" t="s">
        <v>999</v>
      </c>
      <c r="E580" s="2" t="s">
        <v>143</v>
      </c>
      <c r="F580" t="str">
        <f t="array" ref="F580">IF(OR(EXACT(A580,VALUE('ESO Dungeon constants'!$H$3:$H$1000))),"X","")</f>
        <v>X</v>
      </c>
      <c r="G580" t="str">
        <f t="shared" si="27"/>
        <v/>
      </c>
      <c r="H580" t="str">
        <f>IF(A580&lt;&gt;C580,VLOOKUP(C580,$A$3:$E$903,4,FALSE),"")</f>
        <v>Auridon</v>
      </c>
      <c r="I580" t="str">
        <f>IF(A580&lt;&gt;C580,VLOOKUP(C580,$A$3:$E$903,5,FALSE),"")</f>
        <v>Auridon</v>
      </c>
      <c r="J580" s="4">
        <f t="shared" si="25"/>
        <v>380</v>
      </c>
      <c r="K580" s="4">
        <f t="shared" si="26"/>
        <v>381</v>
      </c>
    </row>
    <row r="581" spans="1:11" x14ac:dyDescent="0.25">
      <c r="A581" s="6">
        <v>935</v>
      </c>
      <c r="B581" s="6">
        <v>575</v>
      </c>
      <c r="C581" s="6">
        <v>381</v>
      </c>
      <c r="D581" s="2" t="s">
        <v>1318</v>
      </c>
      <c r="E581" s="2" t="s">
        <v>144</v>
      </c>
      <c r="F581" t="str">
        <f t="array" ref="F581">IF(OR(EXACT(A581,VALUE('ESO Dungeon constants'!$H$3:$H$1000))),"X","")</f>
        <v>X</v>
      </c>
      <c r="G581" t="str">
        <f t="shared" si="27"/>
        <v/>
      </c>
      <c r="H581" t="str">
        <f>IF(A581&lt;&gt;C581,VLOOKUP(C581,$A$3:$E$903,4,FALSE),"")</f>
        <v>Auridon</v>
      </c>
      <c r="I581" t="str">
        <f>IF(A581&lt;&gt;C581,VLOOKUP(C581,$A$3:$E$903,5,FALSE),"")</f>
        <v>Auridon</v>
      </c>
      <c r="J581" s="4">
        <f t="shared" si="25"/>
        <v>935</v>
      </c>
      <c r="K581" s="4">
        <f t="shared" si="26"/>
        <v>381</v>
      </c>
    </row>
    <row r="582" spans="1:11" x14ac:dyDescent="0.25">
      <c r="A582" s="6">
        <v>364</v>
      </c>
      <c r="B582" s="6">
        <v>162</v>
      </c>
      <c r="C582" s="6">
        <v>101</v>
      </c>
      <c r="D582" s="2" t="s">
        <v>985</v>
      </c>
      <c r="E582" s="2" t="s">
        <v>297</v>
      </c>
      <c r="F582" t="str">
        <f t="array" ref="F582">IF(OR(EXACT(A582,VALUE('ESO Dungeon constants'!$H$3:$H$1000))),"X","")</f>
        <v/>
      </c>
      <c r="G582" t="str">
        <f t="shared" si="27"/>
        <v/>
      </c>
      <c r="H582" t="str">
        <f>IF(A582&lt;&gt;C582,VLOOKUP(C582,$A$3:$E$903,4,FALSE),"")</f>
        <v>Ostmarsch</v>
      </c>
      <c r="I582" t="str">
        <f>IF(A582&lt;&gt;C582,VLOOKUP(C582,$A$3:$E$903,5,FALSE),"")</f>
        <v>Eastmarch</v>
      </c>
      <c r="J582" s="4">
        <f t="shared" ref="J582:J645" si="28">A582</f>
        <v>364</v>
      </c>
      <c r="K582" s="4">
        <f t="shared" ref="K582:K645" si="29">C582</f>
        <v>101</v>
      </c>
    </row>
    <row r="583" spans="1:11" x14ac:dyDescent="0.25">
      <c r="A583" s="6">
        <v>368</v>
      </c>
      <c r="B583" s="6">
        <v>166</v>
      </c>
      <c r="C583" s="6">
        <v>347</v>
      </c>
      <c r="D583" s="2" t="s">
        <v>989</v>
      </c>
      <c r="E583" s="2" t="s">
        <v>301</v>
      </c>
      <c r="F583" t="str">
        <f t="array" ref="F583">IF(OR(EXACT(A583,VALUE('ESO Dungeon constants'!$H$3:$H$1000))),"X","")</f>
        <v/>
      </c>
      <c r="G583" t="str">
        <f t="shared" si="27"/>
        <v/>
      </c>
      <c r="H583" t="str">
        <f>IF(A583&lt;&gt;C583,VLOOKUP(C583,$A$3:$E$903,4,FALSE),"")</f>
        <v>Kalthafen</v>
      </c>
      <c r="I583" t="str">
        <f>IF(A583&lt;&gt;C583,VLOOKUP(C583,$A$3:$E$903,5,FALSE),"")</f>
        <v>Coldharbour</v>
      </c>
      <c r="J583" s="4">
        <f t="shared" si="28"/>
        <v>368</v>
      </c>
      <c r="K583" s="4">
        <f t="shared" si="29"/>
        <v>347</v>
      </c>
    </row>
    <row r="584" spans="1:11" x14ac:dyDescent="0.25">
      <c r="A584" s="6">
        <v>981</v>
      </c>
      <c r="B584" s="6">
        <v>619</v>
      </c>
      <c r="C584" s="6">
        <v>980</v>
      </c>
      <c r="D584" s="2" t="s">
        <v>1352</v>
      </c>
      <c r="E584" s="2" t="s">
        <v>726</v>
      </c>
      <c r="F584" t="str">
        <f t="array" ref="F584">IF(OR(EXACT(A584,VALUE('ESO Dungeon constants'!$H$3:$H$1000))),"X","")</f>
        <v/>
      </c>
      <c r="G584" t="str">
        <f t="shared" si="27"/>
        <v/>
      </c>
      <c r="H584" t="str">
        <f>IF(A584&lt;&gt;C584,VLOOKUP(C584,$A$3:$E$903,4,FALSE),"")</f>
        <v>Die Stadt der Uhrwerke</v>
      </c>
      <c r="I584" t="str">
        <f>IF(A584&lt;&gt;C584,VLOOKUP(C584,$A$3:$E$903,5,FALSE),"")</f>
        <v>Clockwork City</v>
      </c>
      <c r="J584" s="4">
        <f t="shared" si="28"/>
        <v>981</v>
      </c>
      <c r="K584" s="4">
        <f t="shared" si="29"/>
        <v>980</v>
      </c>
    </row>
    <row r="585" spans="1:11" x14ac:dyDescent="0.25">
      <c r="A585" s="6">
        <v>359</v>
      </c>
      <c r="B585" s="6">
        <v>157</v>
      </c>
      <c r="C585" s="6">
        <v>101</v>
      </c>
      <c r="D585" s="2" t="s">
        <v>980</v>
      </c>
      <c r="E585" s="2" t="s">
        <v>292</v>
      </c>
      <c r="F585" t="str">
        <f t="array" ref="F585">IF(OR(EXACT(A585,VALUE('ESO Dungeon constants'!$H$3:$H$1000))),"X","")</f>
        <v/>
      </c>
      <c r="G585" t="str">
        <f t="shared" si="27"/>
        <v/>
      </c>
      <c r="H585" t="str">
        <f>IF(A585&lt;&gt;C585,VLOOKUP(C585,$A$3:$E$903,4,FALSE),"")</f>
        <v>Ostmarsch</v>
      </c>
      <c r="I585" t="str">
        <f>IF(A585&lt;&gt;C585,VLOOKUP(C585,$A$3:$E$903,5,FALSE),"")</f>
        <v>Eastmarch</v>
      </c>
      <c r="J585" s="4">
        <f t="shared" si="28"/>
        <v>359</v>
      </c>
      <c r="K585" s="4">
        <f t="shared" si="29"/>
        <v>101</v>
      </c>
    </row>
    <row r="586" spans="1:11" x14ac:dyDescent="0.25">
      <c r="A586" s="6">
        <v>598</v>
      </c>
      <c r="B586" s="6">
        <v>357</v>
      </c>
      <c r="C586" s="6">
        <v>199</v>
      </c>
      <c r="D586" s="2" t="s">
        <v>1150</v>
      </c>
      <c r="E586" s="2" t="s">
        <v>485</v>
      </c>
      <c r="F586" t="str">
        <f t="array" ref="F586">IF(OR(EXACT(A586,VALUE('ESO Dungeon constants'!$H$3:$H$1000))),"X","")</f>
        <v/>
      </c>
      <c r="G586" t="str">
        <f t="shared" si="27"/>
        <v/>
      </c>
      <c r="H586" t="str">
        <f>IF(A586&lt;&gt;C586,VLOOKUP(C586,$A$3:$E$903,4,FALSE),"")</f>
        <v>Die Zuflucht</v>
      </c>
      <c r="I586" t="str">
        <f>IF(A586&lt;&gt;C586,VLOOKUP(C586,$A$3:$E$903,5,FALSE),"")</f>
        <v>The Harborage</v>
      </c>
      <c r="J586" s="4">
        <f t="shared" si="28"/>
        <v>598</v>
      </c>
      <c r="K586" s="4">
        <f t="shared" si="29"/>
        <v>199</v>
      </c>
    </row>
    <row r="587" spans="1:11" x14ac:dyDescent="0.25">
      <c r="A587" s="6">
        <v>410</v>
      </c>
      <c r="B587" s="6">
        <v>205</v>
      </c>
      <c r="C587" s="6">
        <v>57</v>
      </c>
      <c r="D587" s="2" t="s">
        <v>1022</v>
      </c>
      <c r="E587" s="2" t="s">
        <v>339</v>
      </c>
      <c r="F587" t="str">
        <f t="array" ref="F587">IF(OR(EXACT(A587,VALUE('ESO Dungeon constants'!$H$3:$H$1000))),"X","")</f>
        <v/>
      </c>
      <c r="G587" t="str">
        <f t="shared" si="27"/>
        <v/>
      </c>
      <c r="H587" t="str">
        <f>IF(A587&lt;&gt;C587,VLOOKUP(C587,$A$3:$E$903,4,FALSE),"")</f>
        <v>Deshaan</v>
      </c>
      <c r="I587" t="str">
        <f>IF(A587&lt;&gt;C587,VLOOKUP(C587,$A$3:$E$903,5,FALSE),"")</f>
        <v>Deshaan</v>
      </c>
      <c r="J587" s="4">
        <f t="shared" si="28"/>
        <v>410</v>
      </c>
      <c r="K587" s="4">
        <f t="shared" si="29"/>
        <v>57</v>
      </c>
    </row>
    <row r="588" spans="1:11" x14ac:dyDescent="0.25">
      <c r="A588" s="6">
        <v>1037</v>
      </c>
      <c r="B588" s="6">
        <v>671</v>
      </c>
      <c r="C588" s="6">
        <v>1011</v>
      </c>
      <c r="D588" s="2" t="s">
        <v>822</v>
      </c>
      <c r="E588" s="2" t="s">
        <v>774</v>
      </c>
      <c r="F588" t="str">
        <f t="array" ref="F588">IF(OR(EXACT(A588,VALUE('ESO Dungeon constants'!$H$3:$H$1000))),"X","")</f>
        <v/>
      </c>
      <c r="G588" t="str">
        <f t="shared" si="27"/>
        <v/>
      </c>
      <c r="H588" t="str">
        <f>IF(A588&lt;&gt;C588,VLOOKUP(C588,$A$3:$E$903,4,FALSE),"")</f>
        <v>Sommersend</v>
      </c>
      <c r="I588" t="str">
        <f>IF(A588&lt;&gt;C588,VLOOKUP(C588,$A$3:$E$903,5,FALSE),"")</f>
        <v>Summerset</v>
      </c>
      <c r="J588" s="4">
        <f t="shared" si="28"/>
        <v>1037</v>
      </c>
      <c r="K588" s="4">
        <f t="shared" si="29"/>
        <v>1011</v>
      </c>
    </row>
    <row r="589" spans="1:11" x14ac:dyDescent="0.25">
      <c r="A589" s="6">
        <v>460</v>
      </c>
      <c r="B589" s="6">
        <v>245</v>
      </c>
      <c r="C589" s="6">
        <v>382</v>
      </c>
      <c r="D589" s="2" t="s">
        <v>1059</v>
      </c>
      <c r="E589" s="2" t="s">
        <v>378</v>
      </c>
      <c r="F589" t="str">
        <f t="array" ref="F589">IF(OR(EXACT(A589,VALUE('ESO Dungeon constants'!$H$3:$H$1000))),"X","")</f>
        <v/>
      </c>
      <c r="G589" t="str">
        <f t="shared" si="27"/>
        <v/>
      </c>
      <c r="H589" t="str">
        <f>IF(A589&lt;&gt;C589,VLOOKUP(C589,$A$3:$E$903,4,FALSE),"")</f>
        <v>Schnittermark</v>
      </c>
      <c r="I589" t="str">
        <f>IF(A589&lt;&gt;C589,VLOOKUP(C589,$A$3:$E$903,5,FALSE),"")</f>
        <v>Reaper's March</v>
      </c>
      <c r="J589" s="4">
        <f t="shared" si="28"/>
        <v>460</v>
      </c>
      <c r="K589" s="4">
        <f t="shared" si="29"/>
        <v>382</v>
      </c>
    </row>
    <row r="590" spans="1:11" x14ac:dyDescent="0.25">
      <c r="A590" s="6">
        <v>649</v>
      </c>
      <c r="B590" s="6">
        <v>372</v>
      </c>
      <c r="C590" s="6">
        <v>584</v>
      </c>
      <c r="D590" s="2" t="s">
        <v>1163</v>
      </c>
      <c r="E590" s="2" t="s">
        <v>498</v>
      </c>
      <c r="F590" t="str">
        <f t="array" ref="F590">IF(OR(EXACT(A590,VALUE('ESO Dungeon constants'!$H$3:$H$1000))),"X","")</f>
        <v/>
      </c>
      <c r="G590" t="str">
        <f t="shared" si="27"/>
        <v/>
      </c>
      <c r="H590" t="str">
        <f>IF(A590&lt;&gt;C590,VLOOKUP(C590,$A$3:$E$903,4,FALSE),"")</f>
        <v>Die Kaiserstadt</v>
      </c>
      <c r="I590" t="str">
        <f>IF(A590&lt;&gt;C590,VLOOKUP(C590,$A$3:$E$903,5,FALSE),"")</f>
        <v>Imperial City</v>
      </c>
      <c r="J590" s="4">
        <f t="shared" si="28"/>
        <v>649</v>
      </c>
      <c r="K590" s="4">
        <f t="shared" si="29"/>
        <v>584</v>
      </c>
    </row>
    <row r="591" spans="1:11" x14ac:dyDescent="0.25">
      <c r="A591" s="6">
        <v>1067</v>
      </c>
      <c r="B591" s="6">
        <v>692</v>
      </c>
      <c r="C591" s="6">
        <v>726</v>
      </c>
      <c r="D591" s="2" t="s">
        <v>842</v>
      </c>
      <c r="E591" s="2" t="s">
        <v>794</v>
      </c>
      <c r="F591" t="str">
        <f t="array" ref="F591">IF(OR(EXACT(A591,VALUE('ESO Dungeon constants'!$H$3:$H$1000))),"X","")</f>
        <v/>
      </c>
      <c r="G591" t="str">
        <f t="shared" si="27"/>
        <v/>
      </c>
      <c r="H591" t="str">
        <f>IF(A591&lt;&gt;C591,VLOOKUP(C591,$A$3:$E$903,4,FALSE),"")</f>
        <v>Trübmoor</v>
      </c>
      <c r="I591" t="str">
        <f>IF(A591&lt;&gt;C591,VLOOKUP(C591,$A$3:$E$903,5,FALSE),"")</f>
        <v>Murkmire</v>
      </c>
      <c r="J591" s="4">
        <f t="shared" si="28"/>
        <v>1067</v>
      </c>
      <c r="K591" s="4">
        <f t="shared" si="29"/>
        <v>726</v>
      </c>
    </row>
    <row r="592" spans="1:11" x14ac:dyDescent="0.25">
      <c r="A592" s="6">
        <v>208</v>
      </c>
      <c r="B592" s="6">
        <v>50</v>
      </c>
      <c r="C592" s="6">
        <v>208</v>
      </c>
      <c r="D592" s="2" t="s">
        <v>888</v>
      </c>
      <c r="E592" s="2" t="s">
        <v>186</v>
      </c>
      <c r="F592" t="str">
        <f t="array" ref="F592">IF(OR(EXACT(A592,VALUE('ESO Dungeon constants'!$H$3:$H$1000))),"X","")</f>
        <v/>
      </c>
      <c r="G592" t="str">
        <f t="shared" ref="G592:G655" si="30">IF(EXACT(A592,C592),"X","")</f>
        <v>X</v>
      </c>
      <c r="H592" t="str">
        <f>IF(A592&lt;&gt;C592,VLOOKUP(C592,$A$3:$E$903,4,FALSE),"")</f>
        <v/>
      </c>
      <c r="I592" t="str">
        <f>IF(A592&lt;&gt;C592,VLOOKUP(C592,$A$3:$E$903,5,FALSE),"")</f>
        <v/>
      </c>
      <c r="J592" s="4">
        <f t="shared" si="28"/>
        <v>208</v>
      </c>
      <c r="K592" s="4">
        <f t="shared" si="29"/>
        <v>208</v>
      </c>
    </row>
    <row r="593" spans="1:11" x14ac:dyDescent="0.25">
      <c r="A593" s="6">
        <v>642</v>
      </c>
      <c r="B593" s="6">
        <v>370</v>
      </c>
      <c r="C593" s="6">
        <v>642</v>
      </c>
      <c r="D593" s="2" t="s">
        <v>888</v>
      </c>
      <c r="E593" s="2" t="s">
        <v>186</v>
      </c>
      <c r="F593" t="str">
        <f t="array" ref="F593">IF(OR(EXACT(A593,VALUE('ESO Dungeon constants'!$H$3:$H$1000))),"X","")</f>
        <v/>
      </c>
      <c r="G593" t="str">
        <f t="shared" si="30"/>
        <v>X</v>
      </c>
      <c r="H593" t="str">
        <f>IF(A593&lt;&gt;C593,VLOOKUP(C593,$A$3:$E$903,4,FALSE),"")</f>
        <v/>
      </c>
      <c r="I593" t="str">
        <f>IF(A593&lt;&gt;C593,VLOOKUP(C593,$A$3:$E$903,5,FALSE),"")</f>
        <v/>
      </c>
      <c r="J593" s="4">
        <f t="shared" si="28"/>
        <v>642</v>
      </c>
      <c r="K593" s="4">
        <f t="shared" si="29"/>
        <v>642</v>
      </c>
    </row>
    <row r="594" spans="1:11" x14ac:dyDescent="0.25">
      <c r="A594" s="6">
        <v>941</v>
      </c>
      <c r="B594" s="6">
        <v>581</v>
      </c>
      <c r="C594" s="6">
        <v>41</v>
      </c>
      <c r="D594" s="2" t="s">
        <v>1324</v>
      </c>
      <c r="E594" s="2" t="s">
        <v>692</v>
      </c>
      <c r="F594" t="str">
        <f t="array" ref="F594">IF(OR(EXACT(A594,VALUE('ESO Dungeon constants'!$H$3:$H$1000))),"X","")</f>
        <v/>
      </c>
      <c r="G594" t="str">
        <f t="shared" si="30"/>
        <v/>
      </c>
      <c r="H594" t="str">
        <f>IF(A594&lt;&gt;C594,VLOOKUP(C594,$A$3:$E$903,4,FALSE),"")</f>
        <v>Steinfälle</v>
      </c>
      <c r="I594" t="str">
        <f>IF(A594&lt;&gt;C594,VLOOKUP(C594,$A$3:$E$903,5,FALSE),"")</f>
        <v>Stonefalls</v>
      </c>
      <c r="J594" s="4">
        <f t="shared" si="28"/>
        <v>941</v>
      </c>
      <c r="K594" s="4">
        <f t="shared" si="29"/>
        <v>41</v>
      </c>
    </row>
    <row r="595" spans="1:11" x14ac:dyDescent="0.25">
      <c r="A595" s="6">
        <v>374</v>
      </c>
      <c r="B595" s="6">
        <v>171</v>
      </c>
      <c r="C595" s="6">
        <v>347</v>
      </c>
      <c r="D595" s="2" t="s">
        <v>994</v>
      </c>
      <c r="E595" s="2" t="s">
        <v>306</v>
      </c>
      <c r="F595" t="str">
        <f t="array" ref="F595">IF(OR(EXACT(A595,VALUE('ESO Dungeon constants'!$H$3:$H$1000))),"X","")</f>
        <v/>
      </c>
      <c r="G595" t="str">
        <f t="shared" si="30"/>
        <v/>
      </c>
      <c r="H595" t="str">
        <f>IF(A595&lt;&gt;C595,VLOOKUP(C595,$A$3:$E$903,4,FALSE),"")</f>
        <v>Kalthafen</v>
      </c>
      <c r="I595" t="str">
        <f>IF(A595&lt;&gt;C595,VLOOKUP(C595,$A$3:$E$903,5,FALSE),"")</f>
        <v>Coldharbour</v>
      </c>
      <c r="J595" s="4">
        <f t="shared" si="28"/>
        <v>374</v>
      </c>
      <c r="K595" s="4">
        <f t="shared" si="29"/>
        <v>347</v>
      </c>
    </row>
    <row r="596" spans="1:11" x14ac:dyDescent="0.25">
      <c r="A596" s="6">
        <v>1044</v>
      </c>
      <c r="B596" s="6">
        <v>677</v>
      </c>
      <c r="C596" s="6">
        <v>823</v>
      </c>
      <c r="D596" s="2" t="s">
        <v>1350</v>
      </c>
      <c r="E596" s="2" t="s">
        <v>779</v>
      </c>
      <c r="F596" t="str">
        <f t="array" ref="F596">IF(OR(EXACT(A596,VALUE('ESO Dungeon constants'!$H$3:$H$1000))),"X","")</f>
        <v/>
      </c>
      <c r="G596" t="str">
        <f t="shared" si="30"/>
        <v/>
      </c>
      <c r="H596" t="str">
        <f>IF(A596&lt;&gt;C596,VLOOKUP(C596,$A$3:$E$903,4,FALSE),"")</f>
        <v>Die Goldküste</v>
      </c>
      <c r="I596" t="str">
        <f>IF(A596&lt;&gt;C596,VLOOKUP(C596,$A$3:$E$903,5,FALSE),"")</f>
        <v>Gold Coast</v>
      </c>
      <c r="J596" s="4">
        <f t="shared" si="28"/>
        <v>1044</v>
      </c>
      <c r="K596" s="4">
        <f t="shared" si="29"/>
        <v>823</v>
      </c>
    </row>
    <row r="597" spans="1:11" x14ac:dyDescent="0.25">
      <c r="A597" s="6">
        <v>594</v>
      </c>
      <c r="B597" s="6">
        <v>354</v>
      </c>
      <c r="C597" s="6">
        <v>92</v>
      </c>
      <c r="D597" s="2" t="s">
        <v>1148</v>
      </c>
      <c r="E597" s="2" t="s">
        <v>482</v>
      </c>
      <c r="F597" t="str">
        <f t="array" ref="F597">IF(OR(EXACT(A597,VALUE('ESO Dungeon constants'!$H$3:$H$1000))),"X","")</f>
        <v/>
      </c>
      <c r="G597" t="str">
        <f t="shared" si="30"/>
        <v/>
      </c>
      <c r="H597" t="str">
        <f>IF(A597&lt;&gt;C597,VLOOKUP(C597,$A$3:$E$903,4,FALSE),"")</f>
        <v>Bangkorai</v>
      </c>
      <c r="I597" t="str">
        <f>IF(A597&lt;&gt;C597,VLOOKUP(C597,$A$3:$E$903,5,FALSE),"")</f>
        <v>Bangkorai</v>
      </c>
      <c r="J597" s="4">
        <f t="shared" si="28"/>
        <v>594</v>
      </c>
      <c r="K597" s="4">
        <f t="shared" si="29"/>
        <v>92</v>
      </c>
    </row>
    <row r="598" spans="1:11" x14ac:dyDescent="0.25">
      <c r="A598" s="6">
        <v>200</v>
      </c>
      <c r="B598" s="6">
        <v>46</v>
      </c>
      <c r="C598" s="6">
        <v>199</v>
      </c>
      <c r="D598" s="2" t="s">
        <v>885</v>
      </c>
      <c r="E598" s="2" t="s">
        <v>182</v>
      </c>
      <c r="F598" t="str">
        <f t="array" ref="F598">IF(OR(EXACT(A598,VALUE('ESO Dungeon constants'!$H$3:$H$1000))),"X","")</f>
        <v/>
      </c>
      <c r="G598" t="str">
        <f t="shared" si="30"/>
        <v/>
      </c>
      <c r="H598" t="str">
        <f>IF(A598&lt;&gt;C598,VLOOKUP(C598,$A$3:$E$903,4,FALSE),"")</f>
        <v>Die Zuflucht</v>
      </c>
      <c r="I598" t="str">
        <f>IF(A598&lt;&gt;C598,VLOOKUP(C598,$A$3:$E$903,5,FALSE),"")</f>
        <v>The Harborage</v>
      </c>
      <c r="J598" s="4">
        <f t="shared" si="28"/>
        <v>200</v>
      </c>
      <c r="K598" s="4">
        <f t="shared" si="29"/>
        <v>199</v>
      </c>
    </row>
    <row r="599" spans="1:11" x14ac:dyDescent="0.25">
      <c r="A599" s="6">
        <v>362</v>
      </c>
      <c r="B599" s="6">
        <v>160</v>
      </c>
      <c r="C599" s="6">
        <v>101</v>
      </c>
      <c r="D599" s="2" t="s">
        <v>983</v>
      </c>
      <c r="E599" s="2" t="s">
        <v>295</v>
      </c>
      <c r="F599" t="str">
        <f t="array" ref="F599">IF(OR(EXACT(A599,VALUE('ESO Dungeon constants'!$H$3:$H$1000))),"X","")</f>
        <v/>
      </c>
      <c r="G599" t="str">
        <f t="shared" si="30"/>
        <v/>
      </c>
      <c r="H599" t="str">
        <f>IF(A599&lt;&gt;C599,VLOOKUP(C599,$A$3:$E$903,4,FALSE),"")</f>
        <v>Ostmarsch</v>
      </c>
      <c r="I599" t="str">
        <f>IF(A599&lt;&gt;C599,VLOOKUP(C599,$A$3:$E$903,5,FALSE),"")</f>
        <v>Eastmarch</v>
      </c>
      <c r="J599" s="4">
        <f t="shared" si="28"/>
        <v>362</v>
      </c>
      <c r="K599" s="4">
        <f t="shared" si="29"/>
        <v>101</v>
      </c>
    </row>
    <row r="600" spans="1:11" x14ac:dyDescent="0.25">
      <c r="A600" s="6">
        <v>877</v>
      </c>
      <c r="B600" s="6">
        <v>522</v>
      </c>
      <c r="C600" s="6">
        <v>383</v>
      </c>
      <c r="D600" s="2" t="s">
        <v>1270</v>
      </c>
      <c r="E600" s="2" t="s">
        <v>640</v>
      </c>
      <c r="F600" t="str">
        <f t="array" ref="F600">IF(OR(EXACT(A600,VALUE('ESO Dungeon constants'!$H$3:$H$1000))),"X","")</f>
        <v/>
      </c>
      <c r="G600" t="str">
        <f t="shared" si="30"/>
        <v/>
      </c>
      <c r="H600" t="str">
        <f>IF(A600&lt;&gt;C600,VLOOKUP(C600,$A$3:$E$903,4,FALSE),"")</f>
        <v>Grahtwald</v>
      </c>
      <c r="I600" t="str">
        <f>IF(A600&lt;&gt;C600,VLOOKUP(C600,$A$3:$E$903,5,FALSE),"")</f>
        <v>Grahtwood</v>
      </c>
      <c r="J600" s="4">
        <f t="shared" si="28"/>
        <v>877</v>
      </c>
      <c r="K600" s="4">
        <f t="shared" si="29"/>
        <v>383</v>
      </c>
    </row>
    <row r="601" spans="1:11" x14ac:dyDescent="0.25">
      <c r="A601" s="6">
        <v>419</v>
      </c>
      <c r="B601" s="6">
        <v>214</v>
      </c>
      <c r="C601" s="6">
        <v>347</v>
      </c>
      <c r="D601" s="2" t="s">
        <v>1030</v>
      </c>
      <c r="E601" s="2" t="s">
        <v>348</v>
      </c>
      <c r="F601" t="str">
        <f t="array" ref="F601">IF(OR(EXACT(A601,VALUE('ESO Dungeon constants'!$H$3:$H$1000))),"X","")</f>
        <v/>
      </c>
      <c r="G601" t="str">
        <f t="shared" si="30"/>
        <v/>
      </c>
      <c r="H601" t="str">
        <f>IF(A601&lt;&gt;C601,VLOOKUP(C601,$A$3:$E$903,4,FALSE),"")</f>
        <v>Kalthafen</v>
      </c>
      <c r="I601" t="str">
        <f>IF(A601&lt;&gt;C601,VLOOKUP(C601,$A$3:$E$903,5,FALSE),"")</f>
        <v>Coldharbour</v>
      </c>
      <c r="J601" s="4">
        <f t="shared" si="28"/>
        <v>419</v>
      </c>
      <c r="K601" s="4">
        <f t="shared" si="29"/>
        <v>347</v>
      </c>
    </row>
    <row r="602" spans="1:11" x14ac:dyDescent="0.25">
      <c r="A602" s="6">
        <v>217</v>
      </c>
      <c r="B602" s="6">
        <v>57</v>
      </c>
      <c r="C602" s="6">
        <v>199</v>
      </c>
      <c r="D602" s="2" t="s">
        <v>895</v>
      </c>
      <c r="E602" s="2" t="s">
        <v>193</v>
      </c>
      <c r="F602" t="str">
        <f t="array" ref="F602">IF(OR(EXACT(A602,VALUE('ESO Dungeon constants'!$H$3:$H$1000))),"X","")</f>
        <v/>
      </c>
      <c r="G602" t="str">
        <f t="shared" si="30"/>
        <v/>
      </c>
      <c r="H602" t="str">
        <f>IF(A602&lt;&gt;C602,VLOOKUP(C602,$A$3:$E$903,4,FALSE),"")</f>
        <v>Die Zuflucht</v>
      </c>
      <c r="I602" t="str">
        <f>IF(A602&lt;&gt;C602,VLOOKUP(C602,$A$3:$E$903,5,FALSE),"")</f>
        <v>The Harborage</v>
      </c>
      <c r="J602" s="4">
        <f t="shared" si="28"/>
        <v>217</v>
      </c>
      <c r="K602" s="4">
        <f t="shared" si="29"/>
        <v>199</v>
      </c>
    </row>
    <row r="603" spans="1:11" x14ac:dyDescent="0.25">
      <c r="A603" s="6">
        <v>199</v>
      </c>
      <c r="B603" s="6">
        <v>45</v>
      </c>
      <c r="C603" s="6">
        <v>199</v>
      </c>
      <c r="D603" s="2" t="s">
        <v>884</v>
      </c>
      <c r="E603" s="2" t="s">
        <v>181</v>
      </c>
      <c r="F603" t="str">
        <f t="array" ref="F603">IF(OR(EXACT(A603,VALUE('ESO Dungeon constants'!$H$3:$H$1000))),"X","")</f>
        <v/>
      </c>
      <c r="G603" t="str">
        <f t="shared" si="30"/>
        <v>X</v>
      </c>
      <c r="H603" t="str">
        <f>IF(A603&lt;&gt;C603,VLOOKUP(C603,$A$3:$E$903,4,FALSE),"")</f>
        <v/>
      </c>
      <c r="I603" t="str">
        <f>IF(A603&lt;&gt;C603,VLOOKUP(C603,$A$3:$E$903,5,FALSE),"")</f>
        <v/>
      </c>
      <c r="J603" s="4">
        <f t="shared" si="28"/>
        <v>199</v>
      </c>
      <c r="K603" s="4">
        <f t="shared" si="29"/>
        <v>199</v>
      </c>
    </row>
    <row r="604" spans="1:11" x14ac:dyDescent="0.25">
      <c r="A604" s="6">
        <v>770</v>
      </c>
      <c r="B604" s="6">
        <v>429</v>
      </c>
      <c r="C604" s="6">
        <v>816</v>
      </c>
      <c r="D604" s="2" t="s">
        <v>1216</v>
      </c>
      <c r="E604" s="2" t="s">
        <v>550</v>
      </c>
      <c r="F604" t="str">
        <f t="array" ref="F604">IF(OR(EXACT(A604,VALUE('ESO Dungeon constants'!$H$3:$H$1000))),"X","")</f>
        <v/>
      </c>
      <c r="G604" t="str">
        <f t="shared" si="30"/>
        <v/>
      </c>
      <c r="H604" t="str">
        <f>IF(A604&lt;&gt;C604,VLOOKUP(C604,$A$3:$E$903,4,FALSE),"")</f>
        <v>Hews Fluch</v>
      </c>
      <c r="I604" t="str">
        <f>IF(A604&lt;&gt;C604,VLOOKUP(C604,$A$3:$E$903,5,FALSE),"")</f>
        <v>Hew's Bane</v>
      </c>
      <c r="J604" s="4">
        <f t="shared" si="28"/>
        <v>770</v>
      </c>
      <c r="K604" s="4">
        <f t="shared" si="29"/>
        <v>816</v>
      </c>
    </row>
    <row r="605" spans="1:11" x14ac:dyDescent="0.25">
      <c r="A605" s="6">
        <v>252</v>
      </c>
      <c r="B605" s="6">
        <v>84</v>
      </c>
      <c r="C605" s="6">
        <v>57</v>
      </c>
      <c r="D605" s="2" t="s">
        <v>919</v>
      </c>
      <c r="E605" s="2" t="s">
        <v>220</v>
      </c>
      <c r="F605" t="str">
        <f t="array" ref="F605">IF(OR(EXACT(A605,VALUE('ESO Dungeon constants'!$H$3:$H$1000))),"X","")</f>
        <v/>
      </c>
      <c r="G605" t="str">
        <f t="shared" si="30"/>
        <v/>
      </c>
      <c r="H605" t="str">
        <f>IF(A605&lt;&gt;C605,VLOOKUP(C605,$A$3:$E$903,4,FALSE),"")</f>
        <v>Deshaan</v>
      </c>
      <c r="I605" t="str">
        <f>IF(A605&lt;&gt;C605,VLOOKUP(C605,$A$3:$E$903,5,FALSE),"")</f>
        <v>Deshaan</v>
      </c>
      <c r="J605" s="4">
        <f t="shared" si="28"/>
        <v>252</v>
      </c>
      <c r="K605" s="4">
        <f t="shared" si="29"/>
        <v>57</v>
      </c>
    </row>
    <row r="606" spans="1:11" x14ac:dyDescent="0.25">
      <c r="A606" s="6">
        <v>900</v>
      </c>
      <c r="B606" s="6">
        <v>541</v>
      </c>
      <c r="C606" s="6">
        <v>888</v>
      </c>
      <c r="D606" s="2" t="s">
        <v>1290</v>
      </c>
      <c r="E606" s="2" t="s">
        <v>659</v>
      </c>
      <c r="F606" t="str">
        <f t="array" ref="F606">IF(OR(EXACT(A606,VALUE('ESO Dungeon constants'!$H$3:$H$1000))),"X","")</f>
        <v/>
      </c>
      <c r="G606" t="str">
        <f t="shared" si="30"/>
        <v/>
      </c>
      <c r="H606" t="str">
        <f>IF(A606&lt;&gt;C606,VLOOKUP(C606,$A$3:$E$903,4,FALSE),"")</f>
        <v>Kargstein</v>
      </c>
      <c r="I606" t="str">
        <f>IF(A606&lt;&gt;C606,VLOOKUP(C606,$A$3:$E$903,5,FALSE),"")</f>
        <v>Craglorn</v>
      </c>
      <c r="J606" s="4">
        <f t="shared" si="28"/>
        <v>900</v>
      </c>
      <c r="K606" s="4">
        <f t="shared" si="29"/>
        <v>888</v>
      </c>
    </row>
    <row r="607" spans="1:11" x14ac:dyDescent="0.25">
      <c r="A607" s="6">
        <v>411</v>
      </c>
      <c r="B607" s="6">
        <v>206</v>
      </c>
      <c r="C607" s="6">
        <v>58</v>
      </c>
      <c r="D607" s="2" t="s">
        <v>1023</v>
      </c>
      <c r="E607" s="2" t="s">
        <v>340</v>
      </c>
      <c r="F607" t="str">
        <f t="array" ref="F607">IF(OR(EXACT(A607,VALUE('ESO Dungeon constants'!$H$3:$H$1000))),"X","")</f>
        <v/>
      </c>
      <c r="G607" t="str">
        <f t="shared" si="30"/>
        <v/>
      </c>
      <c r="H607" t="str">
        <f>IF(A607&lt;&gt;C607,VLOOKUP(C607,$A$3:$E$903,4,FALSE),"")</f>
        <v>Malabal Tor</v>
      </c>
      <c r="I607" t="str">
        <f>IF(A607&lt;&gt;C607,VLOOKUP(C607,$A$3:$E$903,5,FALSE),"")</f>
        <v>Malabal Tor</v>
      </c>
      <c r="J607" s="4">
        <f t="shared" si="28"/>
        <v>411</v>
      </c>
      <c r="K607" s="4">
        <f t="shared" si="29"/>
        <v>58</v>
      </c>
    </row>
    <row r="608" spans="1:11" x14ac:dyDescent="0.25">
      <c r="A608" s="6">
        <v>567</v>
      </c>
      <c r="B608" s="6">
        <v>329</v>
      </c>
      <c r="C608" s="6">
        <v>103</v>
      </c>
      <c r="D608" s="2" t="s">
        <v>1023</v>
      </c>
      <c r="E608" s="2" t="s">
        <v>340</v>
      </c>
      <c r="F608" t="str">
        <f t="array" ref="F608">IF(OR(EXACT(A608,VALUE('ESO Dungeon constants'!$H$3:$H$1000))),"X","")</f>
        <v/>
      </c>
      <c r="G608" t="str">
        <f t="shared" si="30"/>
        <v/>
      </c>
      <c r="H608" t="str">
        <f>IF(A608&lt;&gt;C608,VLOOKUP(C608,$A$3:$E$903,4,FALSE),"")</f>
        <v>Rift</v>
      </c>
      <c r="I608" t="str">
        <f>IF(A608&lt;&gt;C608,VLOOKUP(C608,$A$3:$E$903,5,FALSE),"")</f>
        <v>The Rift</v>
      </c>
      <c r="J608" s="4">
        <f t="shared" si="28"/>
        <v>567</v>
      </c>
      <c r="K608" s="4">
        <f t="shared" si="29"/>
        <v>103</v>
      </c>
    </row>
    <row r="609" spans="1:11" x14ac:dyDescent="0.25">
      <c r="A609" s="6">
        <v>341</v>
      </c>
      <c r="B609" s="6">
        <v>152</v>
      </c>
      <c r="C609" s="6">
        <v>103</v>
      </c>
      <c r="D609" s="2" t="s">
        <v>976</v>
      </c>
      <c r="E609" s="2" t="s">
        <v>287</v>
      </c>
      <c r="F609" t="str">
        <f t="array" ref="F609">IF(OR(EXACT(A609,VALUE('ESO Dungeon constants'!$H$3:$H$1000))),"X","")</f>
        <v/>
      </c>
      <c r="G609" t="str">
        <f t="shared" si="30"/>
        <v/>
      </c>
      <c r="H609" t="str">
        <f>IF(A609&lt;&gt;C609,VLOOKUP(C609,$A$3:$E$903,4,FALSE),"")</f>
        <v>Rift</v>
      </c>
      <c r="I609" t="str">
        <f>IF(A609&lt;&gt;C609,VLOOKUP(C609,$A$3:$E$903,5,FALSE),"")</f>
        <v>The Rift</v>
      </c>
      <c r="J609" s="4">
        <f t="shared" si="28"/>
        <v>341</v>
      </c>
      <c r="K609" s="4">
        <f t="shared" si="29"/>
        <v>103</v>
      </c>
    </row>
    <row r="610" spans="1:11" x14ac:dyDescent="0.25">
      <c r="A610" s="6">
        <v>913</v>
      </c>
      <c r="B610" s="6">
        <v>553</v>
      </c>
      <c r="C610" s="6">
        <v>888</v>
      </c>
      <c r="D610" s="2" t="s">
        <v>1302</v>
      </c>
      <c r="E610" s="2" t="s">
        <v>671</v>
      </c>
      <c r="F610" t="str">
        <f t="array" ref="F610">IF(OR(EXACT(A610,VALUE('ESO Dungeon constants'!$H$3:$H$1000))),"X","")</f>
        <v/>
      </c>
      <c r="G610" t="str">
        <f t="shared" si="30"/>
        <v/>
      </c>
      <c r="H610" t="str">
        <f>IF(A610&lt;&gt;C610,VLOOKUP(C610,$A$3:$E$903,4,FALSE),"")</f>
        <v>Kargstein</v>
      </c>
      <c r="I610" t="str">
        <f>IF(A610&lt;&gt;C610,VLOOKUP(C610,$A$3:$E$903,5,FALSE),"")</f>
        <v>Craglorn</v>
      </c>
      <c r="J610" s="4">
        <f t="shared" si="28"/>
        <v>913</v>
      </c>
      <c r="K610" s="4">
        <f t="shared" si="29"/>
        <v>888</v>
      </c>
    </row>
    <row r="611" spans="1:11" x14ac:dyDescent="0.25">
      <c r="A611" s="6">
        <v>549</v>
      </c>
      <c r="B611" s="6">
        <v>314</v>
      </c>
      <c r="C611" s="6">
        <v>383</v>
      </c>
      <c r="D611" s="2" t="s">
        <v>1115</v>
      </c>
      <c r="E611" s="2" t="s">
        <v>446</v>
      </c>
      <c r="F611" t="str">
        <f t="array" ref="F611">IF(OR(EXACT(A611,VALUE('ESO Dungeon constants'!$H$3:$H$1000))),"X","")</f>
        <v/>
      </c>
      <c r="G611" t="str">
        <f t="shared" si="30"/>
        <v/>
      </c>
      <c r="H611" t="str">
        <f>IF(A611&lt;&gt;C611,VLOOKUP(C611,$A$3:$E$903,4,FALSE),"")</f>
        <v>Grahtwald</v>
      </c>
      <c r="I611" t="str">
        <f>IF(A611&lt;&gt;C611,VLOOKUP(C611,$A$3:$E$903,5,FALSE),"")</f>
        <v>Grahtwood</v>
      </c>
      <c r="J611" s="4">
        <f t="shared" si="28"/>
        <v>549</v>
      </c>
      <c r="K611" s="4">
        <f t="shared" si="29"/>
        <v>383</v>
      </c>
    </row>
    <row r="612" spans="1:11" x14ac:dyDescent="0.25">
      <c r="A612" s="6">
        <v>311</v>
      </c>
      <c r="B612" s="6">
        <v>123</v>
      </c>
      <c r="C612" s="6">
        <v>3</v>
      </c>
      <c r="D612" s="2" t="s">
        <v>952</v>
      </c>
      <c r="E612" s="2" t="s">
        <v>258</v>
      </c>
      <c r="F612" t="str">
        <f t="array" ref="F612">IF(OR(EXACT(A612,VALUE('ESO Dungeon constants'!$H$3:$H$1000))),"X","")</f>
        <v/>
      </c>
      <c r="G612" t="str">
        <f t="shared" si="30"/>
        <v/>
      </c>
      <c r="H612" t="str">
        <f>IF(A612&lt;&gt;C612,VLOOKUP(C612,$A$3:$E$903,4,FALSE),"")</f>
        <v>Glenumbra</v>
      </c>
      <c r="I612" t="str">
        <f>IF(A612&lt;&gt;C612,VLOOKUP(C612,$A$3:$E$903,5,FALSE),"")</f>
        <v>Glenumbra</v>
      </c>
      <c r="J612" s="4">
        <f t="shared" si="28"/>
        <v>311</v>
      </c>
      <c r="K612" s="4">
        <f t="shared" si="29"/>
        <v>3</v>
      </c>
    </row>
    <row r="613" spans="1:11" x14ac:dyDescent="0.25">
      <c r="A613" s="6">
        <v>371</v>
      </c>
      <c r="B613" s="6">
        <v>169</v>
      </c>
      <c r="C613" s="6">
        <v>347</v>
      </c>
      <c r="D613" s="2" t="s">
        <v>992</v>
      </c>
      <c r="E613" s="2" t="s">
        <v>304</v>
      </c>
      <c r="F613" t="str">
        <f t="array" ref="F613">IF(OR(EXACT(A613,VALUE('ESO Dungeon constants'!$H$3:$H$1000))),"X","")</f>
        <v/>
      </c>
      <c r="G613" t="str">
        <f t="shared" si="30"/>
        <v/>
      </c>
      <c r="H613" t="str">
        <f>IF(A613&lt;&gt;C613,VLOOKUP(C613,$A$3:$E$903,4,FALSE),"")</f>
        <v>Kalthafen</v>
      </c>
      <c r="I613" t="str">
        <f>IF(A613&lt;&gt;C613,VLOOKUP(C613,$A$3:$E$903,5,FALSE),"")</f>
        <v>Coldharbour</v>
      </c>
      <c r="J613" s="4">
        <f t="shared" si="28"/>
        <v>371</v>
      </c>
      <c r="K613" s="4">
        <f t="shared" si="29"/>
        <v>347</v>
      </c>
    </row>
    <row r="614" spans="1:11" x14ac:dyDescent="0.25">
      <c r="A614" s="6">
        <v>1043</v>
      </c>
      <c r="B614" s="6">
        <v>676</v>
      </c>
      <c r="C614" s="6">
        <v>980</v>
      </c>
      <c r="D614" s="2" t="s">
        <v>1358</v>
      </c>
      <c r="E614" s="2" t="s">
        <v>778</v>
      </c>
      <c r="F614" t="str">
        <f t="array" ref="F614">IF(OR(EXACT(A614,VALUE('ESO Dungeon constants'!$H$3:$H$1000))),"X","")</f>
        <v/>
      </c>
      <c r="G614" t="str">
        <f t="shared" si="30"/>
        <v/>
      </c>
      <c r="H614" t="str">
        <f>IF(A614&lt;&gt;C614,VLOOKUP(C614,$A$3:$E$903,4,FALSE),"")</f>
        <v>Die Stadt der Uhrwerke</v>
      </c>
      <c r="I614" t="str">
        <f>IF(A614&lt;&gt;C614,VLOOKUP(C614,$A$3:$E$903,5,FALSE),"")</f>
        <v>Clockwork City</v>
      </c>
      <c r="J614" s="4">
        <f t="shared" si="28"/>
        <v>1043</v>
      </c>
      <c r="K614" s="4">
        <f t="shared" si="29"/>
        <v>980</v>
      </c>
    </row>
    <row r="615" spans="1:11" x14ac:dyDescent="0.25">
      <c r="A615" s="6">
        <v>434</v>
      </c>
      <c r="B615" s="6">
        <v>225</v>
      </c>
      <c r="C615" s="6">
        <v>383</v>
      </c>
      <c r="D615" s="2" t="s">
        <v>1041</v>
      </c>
      <c r="E615" s="2" t="s">
        <v>359</v>
      </c>
      <c r="F615" t="str">
        <f t="array" ref="F615">IF(OR(EXACT(A615,VALUE('ESO Dungeon constants'!$H$3:$H$1000))),"X","")</f>
        <v/>
      </c>
      <c r="G615" t="str">
        <f t="shared" si="30"/>
        <v/>
      </c>
      <c r="H615" t="str">
        <f>IF(A615&lt;&gt;C615,VLOOKUP(C615,$A$3:$E$903,4,FALSE),"")</f>
        <v>Grahtwald</v>
      </c>
      <c r="I615" t="str">
        <f>IF(A615&lt;&gt;C615,VLOOKUP(C615,$A$3:$E$903,5,FALSE),"")</f>
        <v>Grahtwood</v>
      </c>
      <c r="J615" s="4">
        <f t="shared" si="28"/>
        <v>434</v>
      </c>
      <c r="K615" s="4">
        <f t="shared" si="29"/>
        <v>383</v>
      </c>
    </row>
    <row r="616" spans="1:11" x14ac:dyDescent="0.25">
      <c r="A616" s="6">
        <v>395</v>
      </c>
      <c r="B616" s="6">
        <v>190</v>
      </c>
      <c r="C616" s="6">
        <v>381</v>
      </c>
      <c r="D616" s="2" t="s">
        <v>1010</v>
      </c>
      <c r="E616" s="2" t="s">
        <v>324</v>
      </c>
      <c r="F616" t="str">
        <f t="array" ref="F616">IF(OR(EXACT(A616,VALUE('ESO Dungeon constants'!$H$3:$H$1000))),"X","")</f>
        <v/>
      </c>
      <c r="G616" t="str">
        <f t="shared" si="30"/>
        <v/>
      </c>
      <c r="H616" t="str">
        <f>IF(A616&lt;&gt;C616,VLOOKUP(C616,$A$3:$E$903,4,FALSE),"")</f>
        <v>Auridon</v>
      </c>
      <c r="I616" t="str">
        <f>IF(A616&lt;&gt;C616,VLOOKUP(C616,$A$3:$E$903,5,FALSE),"")</f>
        <v>Auridon</v>
      </c>
      <c r="J616" s="4">
        <f t="shared" si="28"/>
        <v>395</v>
      </c>
      <c r="K616" s="4">
        <f t="shared" si="29"/>
        <v>381</v>
      </c>
    </row>
    <row r="617" spans="1:11" x14ac:dyDescent="0.25">
      <c r="A617" s="6">
        <v>103</v>
      </c>
      <c r="B617" s="6">
        <v>16</v>
      </c>
      <c r="C617" s="6">
        <v>103</v>
      </c>
      <c r="D617" s="2" t="s">
        <v>860</v>
      </c>
      <c r="E617" s="2" t="s">
        <v>159</v>
      </c>
      <c r="F617" t="str">
        <f t="array" ref="F617">IF(OR(EXACT(A617,VALUE('ESO Dungeon constants'!$H$3:$H$1000))),"X","")</f>
        <v/>
      </c>
      <c r="G617" t="str">
        <f t="shared" si="30"/>
        <v>X</v>
      </c>
      <c r="H617" t="str">
        <f>IF(A617&lt;&gt;C617,VLOOKUP(C617,$A$3:$E$903,4,FALSE),"")</f>
        <v/>
      </c>
      <c r="I617" t="str">
        <f>IF(A617&lt;&gt;C617,VLOOKUP(C617,$A$3:$E$903,5,FALSE),"")</f>
        <v/>
      </c>
      <c r="J617" s="4">
        <f t="shared" si="28"/>
        <v>103</v>
      </c>
      <c r="K617" s="4">
        <f t="shared" si="29"/>
        <v>103</v>
      </c>
    </row>
    <row r="618" spans="1:11" x14ac:dyDescent="0.25">
      <c r="A618" s="6">
        <v>942</v>
      </c>
      <c r="B618" s="6">
        <v>582</v>
      </c>
      <c r="C618" s="6">
        <v>3</v>
      </c>
      <c r="D618" s="2" t="s">
        <v>1325</v>
      </c>
      <c r="E618" s="2" t="s">
        <v>693</v>
      </c>
      <c r="F618" t="str">
        <f t="array" ref="F618">IF(OR(EXACT(A618,VALUE('ESO Dungeon constants'!$H$3:$H$1000))),"X","")</f>
        <v/>
      </c>
      <c r="G618" t="str">
        <f t="shared" si="30"/>
        <v/>
      </c>
      <c r="H618" t="str">
        <f>IF(A618&lt;&gt;C618,VLOOKUP(C618,$A$3:$E$903,4,FALSE),"")</f>
        <v>Glenumbra</v>
      </c>
      <c r="I618" t="str">
        <f>IF(A618&lt;&gt;C618,VLOOKUP(C618,$A$3:$E$903,5,FALSE),"")</f>
        <v>Glenumbra</v>
      </c>
      <c r="J618" s="4">
        <f t="shared" si="28"/>
        <v>942</v>
      </c>
      <c r="K618" s="4">
        <f t="shared" si="29"/>
        <v>3</v>
      </c>
    </row>
    <row r="619" spans="1:11" x14ac:dyDescent="0.25">
      <c r="A619" s="6">
        <v>475</v>
      </c>
      <c r="B619" s="6">
        <v>259</v>
      </c>
      <c r="C619" s="6">
        <v>383</v>
      </c>
      <c r="D619" s="2" t="s">
        <v>1073</v>
      </c>
      <c r="E619" s="2" t="s">
        <v>392</v>
      </c>
      <c r="F619" t="str">
        <f t="array" ref="F619">IF(OR(EXACT(A619,VALUE('ESO Dungeon constants'!$H$3:$H$1000))),"X","")</f>
        <v/>
      </c>
      <c r="G619" t="str">
        <f t="shared" si="30"/>
        <v/>
      </c>
      <c r="H619" t="str">
        <f>IF(A619&lt;&gt;C619,VLOOKUP(C619,$A$3:$E$903,4,FALSE),"")</f>
        <v>Grahtwald</v>
      </c>
      <c r="I619" t="str">
        <f>IF(A619&lt;&gt;C619,VLOOKUP(C619,$A$3:$E$903,5,FALSE),"")</f>
        <v>Grahtwood</v>
      </c>
      <c r="J619" s="4">
        <f t="shared" si="28"/>
        <v>475</v>
      </c>
      <c r="K619" s="4">
        <f t="shared" si="29"/>
        <v>383</v>
      </c>
    </row>
    <row r="620" spans="1:11" x14ac:dyDescent="0.25">
      <c r="A620" s="6">
        <v>1004</v>
      </c>
      <c r="B620" s="6">
        <v>638</v>
      </c>
      <c r="C620" s="6">
        <v>980</v>
      </c>
      <c r="D620" s="2" t="s">
        <v>1369</v>
      </c>
      <c r="E620" s="2" t="s">
        <v>745</v>
      </c>
      <c r="F620" t="str">
        <f t="array" ref="F620">IF(OR(EXACT(A620,VALUE('ESO Dungeon constants'!$H$3:$H$1000))),"X","")</f>
        <v/>
      </c>
      <c r="G620" t="str">
        <f t="shared" si="30"/>
        <v/>
      </c>
      <c r="H620" t="str">
        <f>IF(A620&lt;&gt;C620,VLOOKUP(C620,$A$3:$E$903,4,FALSE),"")</f>
        <v>Die Stadt der Uhrwerke</v>
      </c>
      <c r="I620" t="str">
        <f>IF(A620&lt;&gt;C620,VLOOKUP(C620,$A$3:$E$903,5,FALSE),"")</f>
        <v>Clockwork City</v>
      </c>
      <c r="J620" s="4">
        <f t="shared" si="28"/>
        <v>1004</v>
      </c>
      <c r="K620" s="4">
        <f t="shared" si="29"/>
        <v>980</v>
      </c>
    </row>
    <row r="621" spans="1:11" x14ac:dyDescent="0.25">
      <c r="A621" s="6">
        <v>986</v>
      </c>
      <c r="B621" s="6">
        <v>624</v>
      </c>
      <c r="C621" s="6">
        <v>980</v>
      </c>
      <c r="D621" s="2" t="s">
        <v>1357</v>
      </c>
      <c r="E621" s="2" t="s">
        <v>731</v>
      </c>
      <c r="F621" t="str">
        <f t="array" ref="F621">IF(OR(EXACT(A621,VALUE('ESO Dungeon constants'!$H$3:$H$1000))),"X","")</f>
        <v/>
      </c>
      <c r="G621" t="str">
        <f t="shared" si="30"/>
        <v/>
      </c>
      <c r="H621" t="str">
        <f>IF(A621&lt;&gt;C621,VLOOKUP(C621,$A$3:$E$903,4,FALSE),"")</f>
        <v>Die Stadt der Uhrwerke</v>
      </c>
      <c r="I621" t="str">
        <f>IF(A621&lt;&gt;C621,VLOOKUP(C621,$A$3:$E$903,5,FALSE),"")</f>
        <v>Clockwork City</v>
      </c>
      <c r="J621" s="4">
        <f t="shared" si="28"/>
        <v>986</v>
      </c>
      <c r="K621" s="4">
        <f t="shared" si="29"/>
        <v>980</v>
      </c>
    </row>
    <row r="622" spans="1:11" x14ac:dyDescent="0.25">
      <c r="A622" s="6">
        <v>1035</v>
      </c>
      <c r="B622" s="6">
        <v>669</v>
      </c>
      <c r="C622" s="6">
        <v>1011</v>
      </c>
      <c r="D622" s="2" t="s">
        <v>1367</v>
      </c>
      <c r="E622" s="2" t="s">
        <v>750</v>
      </c>
      <c r="F622" t="str">
        <f t="array" ref="F622">IF(OR(EXACT(A622,VALUE('ESO Dungeon constants'!$H$3:$H$1000))),"X","")</f>
        <v/>
      </c>
      <c r="G622" t="str">
        <f t="shared" si="30"/>
        <v/>
      </c>
      <c r="H622" t="str">
        <f>IF(A622&lt;&gt;C622,VLOOKUP(C622,$A$3:$E$903,4,FALSE),"")</f>
        <v>Sommersend</v>
      </c>
      <c r="I622" t="str">
        <f>IF(A622&lt;&gt;C622,VLOOKUP(C622,$A$3:$E$903,5,FALSE),"")</f>
        <v>Summerset</v>
      </c>
      <c r="J622" s="4">
        <f t="shared" si="28"/>
        <v>1035</v>
      </c>
      <c r="K622" s="4">
        <f t="shared" si="29"/>
        <v>1011</v>
      </c>
    </row>
    <row r="623" spans="1:11" x14ac:dyDescent="0.25">
      <c r="A623" s="6">
        <v>1012</v>
      </c>
      <c r="B623" s="6">
        <v>646</v>
      </c>
      <c r="C623" s="6">
        <v>381</v>
      </c>
      <c r="D623" s="2" t="s">
        <v>1367</v>
      </c>
      <c r="E623" s="2" t="s">
        <v>750</v>
      </c>
      <c r="F623" t="str">
        <f t="array" ref="F623">IF(OR(EXACT(A623,VALUE('ESO Dungeon constants'!$H$3:$H$1000))),"X","")</f>
        <v/>
      </c>
      <c r="G623" t="str">
        <f t="shared" si="30"/>
        <v/>
      </c>
      <c r="H623" t="str">
        <f>IF(A623&lt;&gt;C623,VLOOKUP(C623,$A$3:$E$903,4,FALSE),"")</f>
        <v>Auridon</v>
      </c>
      <c r="I623" t="str">
        <f>IF(A623&lt;&gt;C623,VLOOKUP(C623,$A$3:$E$903,5,FALSE),"")</f>
        <v>Auridon</v>
      </c>
      <c r="J623" s="4">
        <f t="shared" si="28"/>
        <v>1012</v>
      </c>
      <c r="K623" s="4">
        <f t="shared" si="29"/>
        <v>381</v>
      </c>
    </row>
    <row r="624" spans="1:11" x14ac:dyDescent="0.25">
      <c r="A624" s="6">
        <v>227</v>
      </c>
      <c r="B624" s="6">
        <v>63</v>
      </c>
      <c r="C624" s="6">
        <v>92</v>
      </c>
      <c r="D624" s="2" t="s">
        <v>900</v>
      </c>
      <c r="E624" s="2" t="s">
        <v>199</v>
      </c>
      <c r="F624" t="str">
        <f t="array" ref="F624">IF(OR(EXACT(A624,VALUE('ESO Dungeon constants'!$H$3:$H$1000))),"X","")</f>
        <v/>
      </c>
      <c r="G624" t="str">
        <f t="shared" si="30"/>
        <v/>
      </c>
      <c r="H624" t="str">
        <f>IF(A624&lt;&gt;C624,VLOOKUP(C624,$A$3:$E$903,4,FALSE),"")</f>
        <v>Bangkorai</v>
      </c>
      <c r="I624" t="str">
        <f>IF(A624&lt;&gt;C624,VLOOKUP(C624,$A$3:$E$903,5,FALSE),"")</f>
        <v>Bangkorai</v>
      </c>
      <c r="J624" s="4">
        <f t="shared" si="28"/>
        <v>227</v>
      </c>
      <c r="K624" s="4">
        <f t="shared" si="29"/>
        <v>92</v>
      </c>
    </row>
    <row r="625" spans="1:11" x14ac:dyDescent="0.25">
      <c r="A625" s="6">
        <v>1074</v>
      </c>
      <c r="B625" s="6">
        <v>699</v>
      </c>
      <c r="C625" s="6">
        <v>41</v>
      </c>
      <c r="D625" s="2" t="s">
        <v>847</v>
      </c>
      <c r="E625" s="2" t="s">
        <v>801</v>
      </c>
      <c r="F625" t="str">
        <f t="array" ref="F625">IF(OR(EXACT(A625,VALUE('ESO Dungeon constants'!$H$3:$H$1000))),"X","")</f>
        <v/>
      </c>
      <c r="G625" t="str">
        <f t="shared" si="30"/>
        <v/>
      </c>
      <c r="H625" t="str">
        <f>IF(A625&lt;&gt;C625,VLOOKUP(C625,$A$3:$E$903,4,FALSE),"")</f>
        <v>Steinfälle</v>
      </c>
      <c r="I625" t="str">
        <f>IF(A625&lt;&gt;C625,VLOOKUP(C625,$A$3:$E$903,5,FALSE),"")</f>
        <v>Stonefalls</v>
      </c>
      <c r="J625" s="4">
        <f t="shared" si="28"/>
        <v>1074</v>
      </c>
      <c r="K625" s="4">
        <f t="shared" si="29"/>
        <v>41</v>
      </c>
    </row>
    <row r="626" spans="1:11" x14ac:dyDescent="0.25">
      <c r="A626" s="6">
        <v>1075</v>
      </c>
      <c r="B626" s="6">
        <v>700</v>
      </c>
      <c r="C626" s="6">
        <v>381</v>
      </c>
      <c r="D626" s="2" t="s">
        <v>847</v>
      </c>
      <c r="E626" s="2" t="s">
        <v>801</v>
      </c>
      <c r="F626" t="str">
        <f t="array" ref="F626">IF(OR(EXACT(A626,VALUE('ESO Dungeon constants'!$H$3:$H$1000))),"X","")</f>
        <v/>
      </c>
      <c r="G626" t="str">
        <f t="shared" si="30"/>
        <v/>
      </c>
      <c r="H626" t="str">
        <f>IF(A626&lt;&gt;C626,VLOOKUP(C626,$A$3:$E$903,4,FALSE),"")</f>
        <v>Auridon</v>
      </c>
      <c r="I626" t="str">
        <f>IF(A626&lt;&gt;C626,VLOOKUP(C626,$A$3:$E$903,5,FALSE),"")</f>
        <v>Auridon</v>
      </c>
      <c r="J626" s="4">
        <f t="shared" si="28"/>
        <v>1075</v>
      </c>
      <c r="K626" s="4">
        <f t="shared" si="29"/>
        <v>381</v>
      </c>
    </row>
    <row r="627" spans="1:11" x14ac:dyDescent="0.25">
      <c r="A627" s="6">
        <v>1076</v>
      </c>
      <c r="B627" s="6">
        <v>701</v>
      </c>
      <c r="C627" s="6">
        <v>3</v>
      </c>
      <c r="D627" s="2" t="s">
        <v>847</v>
      </c>
      <c r="E627" s="2" t="s">
        <v>801</v>
      </c>
      <c r="F627" t="str">
        <f t="array" ref="F627">IF(OR(EXACT(A627,VALUE('ESO Dungeon constants'!$H$3:$H$1000))),"X","")</f>
        <v/>
      </c>
      <c r="G627" t="str">
        <f t="shared" si="30"/>
        <v/>
      </c>
      <c r="H627" t="str">
        <f>IF(A627&lt;&gt;C627,VLOOKUP(C627,$A$3:$E$903,4,FALSE),"")</f>
        <v>Glenumbra</v>
      </c>
      <c r="I627" t="str">
        <f>IF(A627&lt;&gt;C627,VLOOKUP(C627,$A$3:$E$903,5,FALSE),"")</f>
        <v>Glenumbra</v>
      </c>
      <c r="J627" s="4">
        <f t="shared" si="28"/>
        <v>1076</v>
      </c>
      <c r="K627" s="4">
        <f t="shared" si="29"/>
        <v>3</v>
      </c>
    </row>
    <row r="628" spans="1:11" x14ac:dyDescent="0.25">
      <c r="A628" s="6">
        <v>1077</v>
      </c>
      <c r="B628" s="6">
        <v>702</v>
      </c>
      <c r="C628" s="6">
        <v>726</v>
      </c>
      <c r="D628" s="2" t="s">
        <v>848</v>
      </c>
      <c r="E628" s="2" t="s">
        <v>802</v>
      </c>
      <c r="F628" t="str">
        <f t="array" ref="F628">IF(OR(EXACT(A628,VALUE('ESO Dungeon constants'!$H$3:$H$1000))),"X","")</f>
        <v/>
      </c>
      <c r="G628" t="str">
        <f t="shared" si="30"/>
        <v/>
      </c>
      <c r="H628" t="str">
        <f>IF(A628&lt;&gt;C628,VLOOKUP(C628,$A$3:$E$903,4,FALSE),"")</f>
        <v>Trübmoor</v>
      </c>
      <c r="I628" t="str">
        <f>IF(A628&lt;&gt;C628,VLOOKUP(C628,$A$3:$E$903,5,FALSE),"")</f>
        <v>Murkmire</v>
      </c>
      <c r="J628" s="4">
        <f t="shared" si="28"/>
        <v>1077</v>
      </c>
      <c r="K628" s="4">
        <f t="shared" si="29"/>
        <v>726</v>
      </c>
    </row>
    <row r="629" spans="1:11" x14ac:dyDescent="0.25">
      <c r="A629" s="6">
        <v>407</v>
      </c>
      <c r="B629" s="6">
        <v>202</v>
      </c>
      <c r="C629" s="6">
        <v>57</v>
      </c>
      <c r="D629" s="2" t="s">
        <v>1019</v>
      </c>
      <c r="E629" s="2" t="s">
        <v>336</v>
      </c>
      <c r="F629" t="str">
        <f t="array" ref="F629">IF(OR(EXACT(A629,VALUE('ESO Dungeon constants'!$H$3:$H$1000))),"X","")</f>
        <v/>
      </c>
      <c r="G629" t="str">
        <f t="shared" si="30"/>
        <v/>
      </c>
      <c r="H629" t="str">
        <f>IF(A629&lt;&gt;C629,VLOOKUP(C629,$A$3:$E$903,4,FALSE),"")</f>
        <v>Deshaan</v>
      </c>
      <c r="I629" t="str">
        <f>IF(A629&lt;&gt;C629,VLOOKUP(C629,$A$3:$E$903,5,FALSE),"")</f>
        <v>Deshaan</v>
      </c>
      <c r="J629" s="4">
        <f t="shared" si="28"/>
        <v>407</v>
      </c>
      <c r="K629" s="4">
        <f t="shared" si="29"/>
        <v>57</v>
      </c>
    </row>
    <row r="630" spans="1:11" x14ac:dyDescent="0.25">
      <c r="A630" s="6">
        <v>577</v>
      </c>
      <c r="B630" s="6">
        <v>338</v>
      </c>
      <c r="C630" s="6">
        <v>108</v>
      </c>
      <c r="D630" s="2" t="s">
        <v>1134</v>
      </c>
      <c r="E630" s="2" t="s">
        <v>468</v>
      </c>
      <c r="F630" t="str">
        <f t="array" ref="F630">IF(OR(EXACT(A630,VALUE('ESO Dungeon constants'!$H$3:$H$1000))),"X","")</f>
        <v/>
      </c>
      <c r="G630" t="str">
        <f t="shared" si="30"/>
        <v/>
      </c>
      <c r="H630" t="str">
        <f>IF(A630&lt;&gt;C630,VLOOKUP(C630,$A$3:$E$903,4,FALSE),"")</f>
        <v>Grünschatten</v>
      </c>
      <c r="I630" t="str">
        <f>IF(A630&lt;&gt;C630,VLOOKUP(C630,$A$3:$E$903,5,FALSE),"")</f>
        <v>Greenshade</v>
      </c>
      <c r="J630" s="4">
        <f t="shared" si="28"/>
        <v>577</v>
      </c>
      <c r="K630" s="4">
        <f t="shared" si="29"/>
        <v>108</v>
      </c>
    </row>
    <row r="631" spans="1:11" x14ac:dyDescent="0.25">
      <c r="A631" s="6">
        <v>574</v>
      </c>
      <c r="B631" s="6">
        <v>335</v>
      </c>
      <c r="C631" s="6">
        <v>199</v>
      </c>
      <c r="D631" s="2" t="s">
        <v>1132</v>
      </c>
      <c r="E631" s="2" t="s">
        <v>465</v>
      </c>
      <c r="F631" t="str">
        <f t="array" ref="F631">IF(OR(EXACT(A631,VALUE('ESO Dungeon constants'!$H$3:$H$1000))),"X","")</f>
        <v/>
      </c>
      <c r="G631" t="str">
        <f t="shared" si="30"/>
        <v/>
      </c>
      <c r="H631" t="str">
        <f>IF(A631&lt;&gt;C631,VLOOKUP(C631,$A$3:$E$903,4,FALSE),"")</f>
        <v>Die Zuflucht</v>
      </c>
      <c r="I631" t="str">
        <f>IF(A631&lt;&gt;C631,VLOOKUP(C631,$A$3:$E$903,5,FALSE),"")</f>
        <v>The Harborage</v>
      </c>
      <c r="J631" s="4">
        <f t="shared" si="28"/>
        <v>574</v>
      </c>
      <c r="K631" s="4">
        <f t="shared" si="29"/>
        <v>199</v>
      </c>
    </row>
    <row r="632" spans="1:11" x14ac:dyDescent="0.25">
      <c r="A632" s="6">
        <v>392</v>
      </c>
      <c r="B632" s="6">
        <v>187</v>
      </c>
      <c r="C632" s="6">
        <v>381</v>
      </c>
      <c r="D632" s="2" t="s">
        <v>1007</v>
      </c>
      <c r="E632" s="2" t="s">
        <v>321</v>
      </c>
      <c r="F632" t="str">
        <f t="array" ref="F632">IF(OR(EXACT(A632,VALUE('ESO Dungeon constants'!$H$3:$H$1000))),"X","")</f>
        <v/>
      </c>
      <c r="G632" t="str">
        <f t="shared" si="30"/>
        <v/>
      </c>
      <c r="H632" t="str">
        <f>IF(A632&lt;&gt;C632,VLOOKUP(C632,$A$3:$E$903,4,FALSE),"")</f>
        <v>Auridon</v>
      </c>
      <c r="I632" t="str">
        <f>IF(A632&lt;&gt;C632,VLOOKUP(C632,$A$3:$E$903,5,FALSE),"")</f>
        <v>Auridon</v>
      </c>
      <c r="J632" s="4">
        <f t="shared" si="28"/>
        <v>392</v>
      </c>
      <c r="K632" s="4">
        <f t="shared" si="29"/>
        <v>381</v>
      </c>
    </row>
    <row r="633" spans="1:11" x14ac:dyDescent="0.25">
      <c r="A633" s="6">
        <v>418</v>
      </c>
      <c r="B633" s="6">
        <v>213</v>
      </c>
      <c r="C633" s="6">
        <v>347</v>
      </c>
      <c r="D633" s="2" t="s">
        <v>1029</v>
      </c>
      <c r="E633" s="2" t="s">
        <v>347</v>
      </c>
      <c r="F633" t="str">
        <f t="array" ref="F633">IF(OR(EXACT(A633,VALUE('ESO Dungeon constants'!$H$3:$H$1000))),"X","")</f>
        <v/>
      </c>
      <c r="G633" t="str">
        <f t="shared" si="30"/>
        <v/>
      </c>
      <c r="H633" t="str">
        <f>IF(A633&lt;&gt;C633,VLOOKUP(C633,$A$3:$E$903,4,FALSE),"")</f>
        <v>Kalthafen</v>
      </c>
      <c r="I633" t="str">
        <f>IF(A633&lt;&gt;C633,VLOOKUP(C633,$A$3:$E$903,5,FALSE),"")</f>
        <v>Coldharbour</v>
      </c>
      <c r="J633" s="4">
        <f t="shared" si="28"/>
        <v>418</v>
      </c>
      <c r="K633" s="4">
        <f t="shared" si="29"/>
        <v>347</v>
      </c>
    </row>
    <row r="634" spans="1:11" x14ac:dyDescent="0.25">
      <c r="A634" s="6">
        <v>1026</v>
      </c>
      <c r="B634" s="6">
        <v>660</v>
      </c>
      <c r="C634" s="6">
        <v>1011</v>
      </c>
      <c r="D634" s="2" t="s">
        <v>1368</v>
      </c>
      <c r="E634" s="2" t="s">
        <v>764</v>
      </c>
      <c r="F634" t="str">
        <f t="array" ref="F634">IF(OR(EXACT(A634,VALUE('ESO Dungeon constants'!$H$3:$H$1000))),"X","")</f>
        <v/>
      </c>
      <c r="G634" t="str">
        <f t="shared" si="30"/>
        <v/>
      </c>
      <c r="H634" t="str">
        <f>IF(A634&lt;&gt;C634,VLOOKUP(C634,$A$3:$E$903,4,FALSE),"")</f>
        <v>Sommersend</v>
      </c>
      <c r="I634" t="str">
        <f>IF(A634&lt;&gt;C634,VLOOKUP(C634,$A$3:$E$903,5,FALSE),"")</f>
        <v>Summerset</v>
      </c>
      <c r="J634" s="4">
        <f t="shared" si="28"/>
        <v>1026</v>
      </c>
      <c r="K634" s="4">
        <f t="shared" si="29"/>
        <v>1011</v>
      </c>
    </row>
    <row r="635" spans="1:11" x14ac:dyDescent="0.25">
      <c r="A635" s="6">
        <v>390</v>
      </c>
      <c r="B635" s="6">
        <v>186</v>
      </c>
      <c r="C635" s="6">
        <v>381</v>
      </c>
      <c r="D635" s="2" t="s">
        <v>1006</v>
      </c>
      <c r="E635" s="2" t="s">
        <v>320</v>
      </c>
      <c r="F635" t="str">
        <f t="array" ref="F635">IF(OR(EXACT(A635,VALUE('ESO Dungeon constants'!$H$3:$H$1000))),"X","")</f>
        <v/>
      </c>
      <c r="G635" t="str">
        <f t="shared" si="30"/>
        <v/>
      </c>
      <c r="H635" t="str">
        <f>IF(A635&lt;&gt;C635,VLOOKUP(C635,$A$3:$E$903,4,FALSE),"")</f>
        <v>Auridon</v>
      </c>
      <c r="I635" t="str">
        <f>IF(A635&lt;&gt;C635,VLOOKUP(C635,$A$3:$E$903,5,FALSE),"")</f>
        <v>Auridon</v>
      </c>
      <c r="J635" s="4">
        <f t="shared" si="28"/>
        <v>390</v>
      </c>
      <c r="K635" s="4">
        <f t="shared" si="29"/>
        <v>381</v>
      </c>
    </row>
    <row r="636" spans="1:11" x14ac:dyDescent="0.25">
      <c r="A636" s="6">
        <v>369</v>
      </c>
      <c r="B636" s="6">
        <v>167</v>
      </c>
      <c r="C636" s="6">
        <v>347</v>
      </c>
      <c r="D636" s="2" t="s">
        <v>990</v>
      </c>
      <c r="E636" s="2" t="s">
        <v>302</v>
      </c>
      <c r="F636" t="str">
        <f t="array" ref="F636">IF(OR(EXACT(A636,VALUE('ESO Dungeon constants'!$H$3:$H$1000))),"X","")</f>
        <v/>
      </c>
      <c r="G636" t="str">
        <f t="shared" si="30"/>
        <v/>
      </c>
      <c r="H636" t="str">
        <f>IF(A636&lt;&gt;C636,VLOOKUP(C636,$A$3:$E$903,4,FALSE),"")</f>
        <v>Kalthafen</v>
      </c>
      <c r="I636" t="str">
        <f>IF(A636&lt;&gt;C636,VLOOKUP(C636,$A$3:$E$903,5,FALSE),"")</f>
        <v>Coldharbour</v>
      </c>
      <c r="J636" s="4">
        <f t="shared" si="28"/>
        <v>369</v>
      </c>
      <c r="K636" s="4">
        <f t="shared" si="29"/>
        <v>347</v>
      </c>
    </row>
    <row r="637" spans="1:11" x14ac:dyDescent="0.25">
      <c r="A637" s="6">
        <v>487</v>
      </c>
      <c r="B637" s="6">
        <v>268</v>
      </c>
      <c r="C637" s="6">
        <v>382</v>
      </c>
      <c r="D637" s="2" t="s">
        <v>1082</v>
      </c>
      <c r="E637" s="2" t="s">
        <v>401</v>
      </c>
      <c r="F637" t="str">
        <f t="array" ref="F637">IF(OR(EXACT(A637,VALUE('ESO Dungeon constants'!$H$3:$H$1000))),"X","")</f>
        <v/>
      </c>
      <c r="G637" t="str">
        <f t="shared" si="30"/>
        <v/>
      </c>
      <c r="H637" t="str">
        <f>IF(A637&lt;&gt;C637,VLOOKUP(C637,$A$3:$E$903,4,FALSE),"")</f>
        <v>Schnittermark</v>
      </c>
      <c r="I637" t="str">
        <f>IF(A637&lt;&gt;C637,VLOOKUP(C637,$A$3:$E$903,5,FALSE),"")</f>
        <v>Reaper's March</v>
      </c>
      <c r="J637" s="4">
        <f t="shared" si="28"/>
        <v>487</v>
      </c>
      <c r="K637" s="4">
        <f t="shared" si="29"/>
        <v>382</v>
      </c>
    </row>
    <row r="638" spans="1:11" x14ac:dyDescent="0.25">
      <c r="A638" s="6">
        <v>422</v>
      </c>
      <c r="B638" s="6">
        <v>217</v>
      </c>
      <c r="C638" s="6">
        <v>347</v>
      </c>
      <c r="D638" s="2" t="s">
        <v>1033</v>
      </c>
      <c r="E638" s="2" t="s">
        <v>351</v>
      </c>
      <c r="F638" t="str">
        <f t="array" ref="F638">IF(OR(EXACT(A638,VALUE('ESO Dungeon constants'!$H$3:$H$1000))),"X","")</f>
        <v/>
      </c>
      <c r="G638" t="str">
        <f t="shared" si="30"/>
        <v/>
      </c>
      <c r="H638" t="str">
        <f>IF(A638&lt;&gt;C638,VLOOKUP(C638,$A$3:$E$903,4,FALSE),"")</f>
        <v>Kalthafen</v>
      </c>
      <c r="I638" t="str">
        <f>IF(A638&lt;&gt;C638,VLOOKUP(C638,$A$3:$E$903,5,FALSE),"")</f>
        <v>Coldharbour</v>
      </c>
      <c r="J638" s="4">
        <f t="shared" si="28"/>
        <v>422</v>
      </c>
      <c r="K638" s="4">
        <f t="shared" si="29"/>
        <v>347</v>
      </c>
    </row>
    <row r="639" spans="1:11" x14ac:dyDescent="0.25">
      <c r="A639" s="6">
        <v>586</v>
      </c>
      <c r="B639" s="6">
        <v>346</v>
      </c>
      <c r="C639" s="6">
        <v>586</v>
      </c>
      <c r="D639" s="2" t="s">
        <v>1141</v>
      </c>
      <c r="E639" s="2" t="s">
        <v>475</v>
      </c>
      <c r="F639" t="str">
        <f t="array" ref="F639">IF(OR(EXACT(A639,VALUE('ESO Dungeon constants'!$H$3:$H$1000))),"X","")</f>
        <v/>
      </c>
      <c r="G639" t="str">
        <f t="shared" si="30"/>
        <v>X</v>
      </c>
      <c r="H639" t="str">
        <f>IF(A639&lt;&gt;C639,VLOOKUP(C639,$A$3:$E$903,4,FALSE),"")</f>
        <v/>
      </c>
      <c r="I639" t="str">
        <f>IF(A639&lt;&gt;C639,VLOOKUP(C639,$A$3:$E$903,5,FALSE),"")</f>
        <v/>
      </c>
      <c r="J639" s="4">
        <f t="shared" si="28"/>
        <v>586</v>
      </c>
      <c r="K639" s="4">
        <f t="shared" si="29"/>
        <v>586</v>
      </c>
    </row>
    <row r="640" spans="1:11" x14ac:dyDescent="0.25">
      <c r="A640" s="6">
        <v>809</v>
      </c>
      <c r="B640" s="6">
        <v>466</v>
      </c>
      <c r="C640" s="6">
        <v>199</v>
      </c>
      <c r="D640" s="2" t="s">
        <v>1141</v>
      </c>
      <c r="E640" s="2" t="s">
        <v>475</v>
      </c>
      <c r="F640" t="str">
        <f t="array" ref="F640">IF(OR(EXACT(A640,VALUE('ESO Dungeon constants'!$H$3:$H$1000))),"X","")</f>
        <v/>
      </c>
      <c r="G640" t="str">
        <f t="shared" si="30"/>
        <v/>
      </c>
      <c r="H640" t="str">
        <f>IF(A640&lt;&gt;C640,VLOOKUP(C640,$A$3:$E$903,4,FALSE),"")</f>
        <v>Die Zuflucht</v>
      </c>
      <c r="I640" t="str">
        <f>IF(A640&lt;&gt;C640,VLOOKUP(C640,$A$3:$E$903,5,FALSE),"")</f>
        <v>The Harborage</v>
      </c>
      <c r="J640" s="4">
        <f t="shared" si="28"/>
        <v>809</v>
      </c>
      <c r="K640" s="4">
        <f t="shared" si="29"/>
        <v>199</v>
      </c>
    </row>
    <row r="641" spans="1:11" x14ac:dyDescent="0.25">
      <c r="A641" s="6">
        <v>573</v>
      </c>
      <c r="B641" s="6">
        <v>334</v>
      </c>
      <c r="C641" s="6">
        <v>199</v>
      </c>
      <c r="D641" s="2" t="s">
        <v>1131</v>
      </c>
      <c r="E641" s="2" t="s">
        <v>464</v>
      </c>
      <c r="F641" t="str">
        <f t="array" ref="F641">IF(OR(EXACT(A641,VALUE('ESO Dungeon constants'!$H$3:$H$1000))),"X","")</f>
        <v/>
      </c>
      <c r="G641" t="str">
        <f t="shared" si="30"/>
        <v/>
      </c>
      <c r="H641" t="str">
        <f>IF(A641&lt;&gt;C641,VLOOKUP(C641,$A$3:$E$903,4,FALSE),"")</f>
        <v>Die Zuflucht</v>
      </c>
      <c r="I641" t="str">
        <f>IF(A641&lt;&gt;C641,VLOOKUP(C641,$A$3:$E$903,5,FALSE),"")</f>
        <v>The Harborage</v>
      </c>
      <c r="J641" s="4">
        <f t="shared" si="28"/>
        <v>573</v>
      </c>
      <c r="K641" s="4">
        <f t="shared" si="29"/>
        <v>199</v>
      </c>
    </row>
    <row r="642" spans="1:11" x14ac:dyDescent="0.25">
      <c r="A642" s="6">
        <v>641</v>
      </c>
      <c r="B642" s="6">
        <v>369</v>
      </c>
      <c r="C642" s="6">
        <v>3</v>
      </c>
      <c r="D642" s="2" t="s">
        <v>1161</v>
      </c>
      <c r="E642" s="2" t="s">
        <v>496</v>
      </c>
      <c r="F642" t="str">
        <f t="array" ref="F642">IF(OR(EXACT(A642,VALUE('ESO Dungeon constants'!$H$3:$H$1000))),"X","")</f>
        <v/>
      </c>
      <c r="G642" t="str">
        <f t="shared" si="30"/>
        <v/>
      </c>
      <c r="H642" t="str">
        <f>IF(A642&lt;&gt;C642,VLOOKUP(C642,$A$3:$E$903,4,FALSE),"")</f>
        <v>Glenumbra</v>
      </c>
      <c r="I642" t="str">
        <f>IF(A642&lt;&gt;C642,VLOOKUP(C642,$A$3:$E$903,5,FALSE),"")</f>
        <v>Glenumbra</v>
      </c>
      <c r="J642" s="4">
        <f t="shared" si="28"/>
        <v>641</v>
      </c>
      <c r="K642" s="4">
        <f t="shared" si="29"/>
        <v>3</v>
      </c>
    </row>
    <row r="643" spans="1:11" x14ac:dyDescent="0.25">
      <c r="A643" s="6">
        <v>462</v>
      </c>
      <c r="B643" s="6">
        <v>247</v>
      </c>
      <c r="C643" s="6">
        <v>382</v>
      </c>
      <c r="D643" s="2" t="s">
        <v>1061</v>
      </c>
      <c r="E643" s="2" t="s">
        <v>380</v>
      </c>
      <c r="F643" t="str">
        <f t="array" ref="F643">IF(OR(EXACT(A643,VALUE('ESO Dungeon constants'!$H$3:$H$1000))),"X","")</f>
        <v/>
      </c>
      <c r="G643" t="str">
        <f t="shared" si="30"/>
        <v/>
      </c>
      <c r="H643" t="str">
        <f>IF(A643&lt;&gt;C643,VLOOKUP(C643,$A$3:$E$903,4,FALSE),"")</f>
        <v>Schnittermark</v>
      </c>
      <c r="I643" t="str">
        <f>IF(A643&lt;&gt;C643,VLOOKUP(C643,$A$3:$E$903,5,FALSE),"")</f>
        <v>Reaper's March</v>
      </c>
      <c r="J643" s="4">
        <f t="shared" si="28"/>
        <v>462</v>
      </c>
      <c r="K643" s="4">
        <f t="shared" si="29"/>
        <v>382</v>
      </c>
    </row>
    <row r="644" spans="1:11" x14ac:dyDescent="0.25">
      <c r="A644" s="6">
        <v>821</v>
      </c>
      <c r="B644" s="6">
        <v>476</v>
      </c>
      <c r="C644" s="6">
        <v>816</v>
      </c>
      <c r="D644" s="2" t="s">
        <v>1228</v>
      </c>
      <c r="E644" s="2" t="s">
        <v>596</v>
      </c>
      <c r="F644" t="str">
        <f t="array" ref="F644">IF(OR(EXACT(A644,VALUE('ESO Dungeon constants'!$H$3:$H$1000))),"X","")</f>
        <v/>
      </c>
      <c r="G644" t="str">
        <f t="shared" si="30"/>
        <v/>
      </c>
      <c r="H644" t="str">
        <f>IF(A644&lt;&gt;C644,VLOOKUP(C644,$A$3:$E$903,4,FALSE),"")</f>
        <v>Hews Fluch</v>
      </c>
      <c r="I644" t="str">
        <f>IF(A644&lt;&gt;C644,VLOOKUP(C644,$A$3:$E$903,5,FALSE),"")</f>
        <v>Hew's Bane</v>
      </c>
      <c r="J644" s="4">
        <f t="shared" si="28"/>
        <v>821</v>
      </c>
      <c r="K644" s="4">
        <f t="shared" si="29"/>
        <v>816</v>
      </c>
    </row>
    <row r="645" spans="1:11" x14ac:dyDescent="0.25">
      <c r="A645" s="6">
        <v>459</v>
      </c>
      <c r="B645" s="6">
        <v>244</v>
      </c>
      <c r="C645" s="6">
        <v>382</v>
      </c>
      <c r="D645" s="2" t="s">
        <v>1058</v>
      </c>
      <c r="E645" s="2" t="s">
        <v>377</v>
      </c>
      <c r="F645" t="str">
        <f t="array" ref="F645">IF(OR(EXACT(A645,VALUE('ESO Dungeon constants'!$H$3:$H$1000))),"X","")</f>
        <v/>
      </c>
      <c r="G645" t="str">
        <f t="shared" si="30"/>
        <v/>
      </c>
      <c r="H645" t="str">
        <f>IF(A645&lt;&gt;C645,VLOOKUP(C645,$A$3:$E$903,4,FALSE),"")</f>
        <v>Schnittermark</v>
      </c>
      <c r="I645" t="str">
        <f>IF(A645&lt;&gt;C645,VLOOKUP(C645,$A$3:$E$903,5,FALSE),"")</f>
        <v>Reaper's March</v>
      </c>
      <c r="J645" s="4">
        <f t="shared" si="28"/>
        <v>459</v>
      </c>
      <c r="K645" s="4">
        <f t="shared" si="29"/>
        <v>382</v>
      </c>
    </row>
    <row r="646" spans="1:11" x14ac:dyDescent="0.25">
      <c r="A646" s="6">
        <v>691</v>
      </c>
      <c r="B646" s="6">
        <v>380</v>
      </c>
      <c r="C646" s="6">
        <v>684</v>
      </c>
      <c r="D646" s="2" t="s">
        <v>1170</v>
      </c>
      <c r="E646" s="2" t="s">
        <v>503</v>
      </c>
      <c r="F646" t="str">
        <f t="array" ref="F646">IF(OR(EXACT(A646,VALUE('ESO Dungeon constants'!$H$3:$H$1000))),"X","")</f>
        <v/>
      </c>
      <c r="G646" t="str">
        <f t="shared" si="30"/>
        <v/>
      </c>
      <c r="H646" t="str">
        <f>IF(A646&lt;&gt;C646,VLOOKUP(C646,$A$3:$E$903,4,FALSE),"")</f>
        <v>Wrothgar</v>
      </c>
      <c r="I646" t="str">
        <f>IF(A646&lt;&gt;C646,VLOOKUP(C646,$A$3:$E$903,5,FALSE),"")</f>
        <v>Wrothgar</v>
      </c>
      <c r="J646" s="4">
        <f t="shared" ref="J646:J709" si="31">A646</f>
        <v>691</v>
      </c>
      <c r="K646" s="4">
        <f t="shared" ref="K646:K709" si="32">C646</f>
        <v>684</v>
      </c>
    </row>
    <row r="647" spans="1:11" x14ac:dyDescent="0.25">
      <c r="A647" s="6">
        <v>719</v>
      </c>
      <c r="B647" s="6">
        <v>401</v>
      </c>
      <c r="C647" s="6">
        <v>1011</v>
      </c>
      <c r="D647" s="2" t="s">
        <v>1189</v>
      </c>
      <c r="E647" s="2" t="s">
        <v>524</v>
      </c>
      <c r="F647" t="str">
        <f t="array" ref="F647">IF(OR(EXACT(A647,VALUE('ESO Dungeon constants'!$H$3:$H$1000))),"X","")</f>
        <v/>
      </c>
      <c r="G647" t="str">
        <f t="shared" si="30"/>
        <v/>
      </c>
      <c r="H647" t="str">
        <f>IF(A647&lt;&gt;C647,VLOOKUP(C647,$A$3:$E$903,4,FALSE),"")</f>
        <v>Sommersend</v>
      </c>
      <c r="I647" t="str">
        <f>IF(A647&lt;&gt;C647,VLOOKUP(C647,$A$3:$E$903,5,FALSE),"")</f>
        <v>Summerset</v>
      </c>
      <c r="J647" s="4">
        <f t="shared" si="31"/>
        <v>719</v>
      </c>
      <c r="K647" s="4">
        <f t="shared" si="32"/>
        <v>1011</v>
      </c>
    </row>
    <row r="648" spans="1:11" x14ac:dyDescent="0.25">
      <c r="A648" s="6">
        <v>531</v>
      </c>
      <c r="B648" s="6">
        <v>299</v>
      </c>
      <c r="C648" s="6">
        <v>181</v>
      </c>
      <c r="D648" s="2" t="s">
        <v>1105</v>
      </c>
      <c r="E648" s="2" t="s">
        <v>431</v>
      </c>
      <c r="F648" t="str">
        <f t="array" ref="F648">IF(OR(EXACT(A648,VALUE('ESO Dungeon constants'!$H$3:$H$1000))),"X","")</f>
        <v/>
      </c>
      <c r="G648" t="str">
        <f t="shared" si="30"/>
        <v/>
      </c>
      <c r="H648" t="str">
        <f>IF(A648&lt;&gt;C648,VLOOKUP(C648,$A$3:$E$903,4,FALSE),"")</f>
        <v>Cyrodiil</v>
      </c>
      <c r="I648" t="str">
        <f>IF(A648&lt;&gt;C648,VLOOKUP(C648,$A$3:$E$903,5,FALSE),"")</f>
        <v>Cyrodiil</v>
      </c>
      <c r="J648" s="4">
        <f t="shared" si="31"/>
        <v>531</v>
      </c>
      <c r="K648" s="4">
        <f t="shared" si="32"/>
        <v>181</v>
      </c>
    </row>
    <row r="649" spans="1:11" x14ac:dyDescent="0.25">
      <c r="A649" s="6">
        <v>469</v>
      </c>
      <c r="B649" s="6">
        <v>254</v>
      </c>
      <c r="C649" s="6">
        <v>58</v>
      </c>
      <c r="D649" s="2" t="s">
        <v>1068</v>
      </c>
      <c r="E649" s="2" t="s">
        <v>387</v>
      </c>
      <c r="F649" t="str">
        <f t="array" ref="F649">IF(OR(EXACT(A649,VALUE('ESO Dungeon constants'!$H$3:$H$1000))),"X","")</f>
        <v/>
      </c>
      <c r="G649" t="str">
        <f t="shared" si="30"/>
        <v/>
      </c>
      <c r="H649" t="str">
        <f>IF(A649&lt;&gt;C649,VLOOKUP(C649,$A$3:$E$903,4,FALSE),"")</f>
        <v>Malabal Tor</v>
      </c>
      <c r="I649" t="str">
        <f>IF(A649&lt;&gt;C649,VLOOKUP(C649,$A$3:$E$903,5,FALSE),"")</f>
        <v>Malabal Tor</v>
      </c>
      <c r="J649" s="4">
        <f t="shared" si="31"/>
        <v>469</v>
      </c>
      <c r="K649" s="4">
        <f t="shared" si="32"/>
        <v>58</v>
      </c>
    </row>
    <row r="650" spans="1:11" x14ac:dyDescent="0.25">
      <c r="A650" s="6">
        <v>223</v>
      </c>
      <c r="B650" s="6">
        <v>61</v>
      </c>
      <c r="C650" s="6">
        <v>3</v>
      </c>
      <c r="D650" s="2" t="s">
        <v>899</v>
      </c>
      <c r="E650" s="2" t="s">
        <v>197</v>
      </c>
      <c r="F650" t="str">
        <f t="array" ref="F650">IF(OR(EXACT(A650,VALUE('ESO Dungeon constants'!$H$3:$H$1000))),"X","")</f>
        <v/>
      </c>
      <c r="G650" t="str">
        <f t="shared" si="30"/>
        <v/>
      </c>
      <c r="H650" t="str">
        <f>IF(A650&lt;&gt;C650,VLOOKUP(C650,$A$3:$E$903,4,FALSE),"")</f>
        <v>Glenumbra</v>
      </c>
      <c r="I650" t="str">
        <f>IF(A650&lt;&gt;C650,VLOOKUP(C650,$A$3:$E$903,5,FALSE),"")</f>
        <v>Glenumbra</v>
      </c>
      <c r="J650" s="4">
        <f t="shared" si="31"/>
        <v>223</v>
      </c>
      <c r="K650" s="4">
        <f t="shared" si="32"/>
        <v>3</v>
      </c>
    </row>
    <row r="651" spans="1:11" x14ac:dyDescent="0.25">
      <c r="A651" s="6">
        <v>1069</v>
      </c>
      <c r="B651" s="6">
        <v>694</v>
      </c>
      <c r="C651" s="6">
        <v>726</v>
      </c>
      <c r="D651" s="2" t="s">
        <v>844</v>
      </c>
      <c r="E651" s="2" t="s">
        <v>796</v>
      </c>
      <c r="F651" t="str">
        <f t="array" ref="F651">IF(OR(EXACT(A651,VALUE('ESO Dungeon constants'!$H$3:$H$1000))),"X","")</f>
        <v/>
      </c>
      <c r="G651" t="str">
        <f t="shared" si="30"/>
        <v/>
      </c>
      <c r="H651" t="str">
        <f>IF(A651&lt;&gt;C651,VLOOKUP(C651,$A$3:$E$903,4,FALSE),"")</f>
        <v>Trübmoor</v>
      </c>
      <c r="I651" t="str">
        <f>IF(A651&lt;&gt;C651,VLOOKUP(C651,$A$3:$E$903,5,FALSE),"")</f>
        <v>Murkmire</v>
      </c>
      <c r="J651" s="4">
        <f t="shared" si="31"/>
        <v>1069</v>
      </c>
      <c r="K651" s="4">
        <f t="shared" si="32"/>
        <v>726</v>
      </c>
    </row>
    <row r="652" spans="1:11" x14ac:dyDescent="0.25">
      <c r="A652" s="6">
        <v>905</v>
      </c>
      <c r="B652" s="6">
        <v>546</v>
      </c>
      <c r="C652" s="6">
        <v>888</v>
      </c>
      <c r="D652" s="2" t="s">
        <v>1294</v>
      </c>
      <c r="E652" s="2" t="s">
        <v>664</v>
      </c>
      <c r="F652" t="str">
        <f t="array" ref="F652">IF(OR(EXACT(A652,VALUE('ESO Dungeon constants'!$H$3:$H$1000))),"X","")</f>
        <v/>
      </c>
      <c r="G652" t="str">
        <f t="shared" si="30"/>
        <v/>
      </c>
      <c r="H652" t="str">
        <f>IF(A652&lt;&gt;C652,VLOOKUP(C652,$A$3:$E$903,4,FALSE),"")</f>
        <v>Kargstein</v>
      </c>
      <c r="I652" t="str">
        <f>IF(A652&lt;&gt;C652,VLOOKUP(C652,$A$3:$E$903,5,FALSE),"")</f>
        <v>Craglorn</v>
      </c>
      <c r="J652" s="4">
        <f t="shared" si="31"/>
        <v>905</v>
      </c>
      <c r="K652" s="4">
        <f t="shared" si="32"/>
        <v>888</v>
      </c>
    </row>
    <row r="653" spans="1:11" x14ac:dyDescent="0.25">
      <c r="A653" s="6">
        <v>486</v>
      </c>
      <c r="B653" s="6">
        <v>267</v>
      </c>
      <c r="C653" s="6">
        <v>381</v>
      </c>
      <c r="D653" s="2" t="s">
        <v>1081</v>
      </c>
      <c r="E653" s="2" t="s">
        <v>400</v>
      </c>
      <c r="F653" t="str">
        <f t="array" ref="F653">IF(OR(EXACT(A653,VALUE('ESO Dungeon constants'!$H$3:$H$1000))),"X","")</f>
        <v/>
      </c>
      <c r="G653" t="str">
        <f t="shared" si="30"/>
        <v/>
      </c>
      <c r="H653" t="str">
        <f>IF(A653&lt;&gt;C653,VLOOKUP(C653,$A$3:$E$903,4,FALSE),"")</f>
        <v>Auridon</v>
      </c>
      <c r="I653" t="str">
        <f>IF(A653&lt;&gt;C653,VLOOKUP(C653,$A$3:$E$903,5,FALSE),"")</f>
        <v>Auridon</v>
      </c>
      <c r="J653" s="4">
        <f t="shared" si="31"/>
        <v>486</v>
      </c>
      <c r="K653" s="4">
        <f t="shared" si="32"/>
        <v>381</v>
      </c>
    </row>
    <row r="654" spans="1:11" x14ac:dyDescent="0.25">
      <c r="A654" s="6">
        <v>1014</v>
      </c>
      <c r="B654" s="6">
        <v>648</v>
      </c>
      <c r="C654" s="6">
        <v>1011</v>
      </c>
      <c r="D654" s="2" t="s">
        <v>752</v>
      </c>
      <c r="E654" s="2" t="s">
        <v>752</v>
      </c>
      <c r="F654" t="str">
        <f t="array" ref="F654">IF(OR(EXACT(A654,VALUE('ESO Dungeon constants'!$H$3:$H$1000))),"X","")</f>
        <v/>
      </c>
      <c r="G654" t="str">
        <f t="shared" si="30"/>
        <v/>
      </c>
      <c r="H654" t="str">
        <f>IF(A654&lt;&gt;C654,VLOOKUP(C654,$A$3:$E$903,4,FALSE),"")</f>
        <v>Sommersend</v>
      </c>
      <c r="I654" t="str">
        <f>IF(A654&lt;&gt;C654,VLOOKUP(C654,$A$3:$E$903,5,FALSE),"")</f>
        <v>Summerset</v>
      </c>
      <c r="J654" s="4">
        <f t="shared" si="31"/>
        <v>1014</v>
      </c>
      <c r="K654" s="4">
        <f t="shared" si="32"/>
        <v>1011</v>
      </c>
    </row>
    <row r="655" spans="1:11" x14ac:dyDescent="0.25">
      <c r="A655" s="6">
        <v>193</v>
      </c>
      <c r="B655" s="6">
        <v>44</v>
      </c>
      <c r="C655" s="6">
        <v>41</v>
      </c>
      <c r="D655" s="2" t="s">
        <v>883</v>
      </c>
      <c r="E655" s="2" t="s">
        <v>180</v>
      </c>
      <c r="F655" t="str">
        <f t="array" ref="F655">IF(OR(EXACT(A655,VALUE('ESO Dungeon constants'!$H$3:$H$1000))),"X","")</f>
        <v/>
      </c>
      <c r="G655" t="str">
        <f t="shared" si="30"/>
        <v/>
      </c>
      <c r="H655" t="str">
        <f>IF(A655&lt;&gt;C655,VLOOKUP(C655,$A$3:$E$903,4,FALSE),"")</f>
        <v>Steinfälle</v>
      </c>
      <c r="I655" t="str">
        <f>IF(A655&lt;&gt;C655,VLOOKUP(C655,$A$3:$E$903,5,FALSE),"")</f>
        <v>Stonefalls</v>
      </c>
      <c r="J655" s="4">
        <f t="shared" si="31"/>
        <v>193</v>
      </c>
      <c r="K655" s="4">
        <f t="shared" si="32"/>
        <v>41</v>
      </c>
    </row>
    <row r="656" spans="1:11" x14ac:dyDescent="0.25">
      <c r="A656" s="6">
        <v>492</v>
      </c>
      <c r="B656" s="6">
        <v>269</v>
      </c>
      <c r="C656" s="6">
        <v>41</v>
      </c>
      <c r="D656" s="2" t="s">
        <v>1083</v>
      </c>
      <c r="E656" s="2" t="s">
        <v>402</v>
      </c>
      <c r="F656" t="str">
        <f t="array" ref="F656">IF(OR(EXACT(A656,VALUE('ESO Dungeon constants'!$H$3:$H$1000))),"X","")</f>
        <v/>
      </c>
      <c r="G656" t="str">
        <f t="shared" ref="G656:G718" si="33">IF(EXACT(A656,C656),"X","")</f>
        <v/>
      </c>
      <c r="H656" t="str">
        <f>IF(A656&lt;&gt;C656,VLOOKUP(C656,$A$3:$E$903,4,FALSE),"")</f>
        <v>Steinfälle</v>
      </c>
      <c r="I656" t="str">
        <f>IF(A656&lt;&gt;C656,VLOOKUP(C656,$A$3:$E$903,5,FALSE),"")</f>
        <v>Stonefalls</v>
      </c>
      <c r="J656" s="4">
        <f t="shared" si="31"/>
        <v>492</v>
      </c>
      <c r="K656" s="4">
        <f t="shared" si="32"/>
        <v>41</v>
      </c>
    </row>
    <row r="657" spans="1:11" x14ac:dyDescent="0.25">
      <c r="A657" s="6">
        <v>333</v>
      </c>
      <c r="B657" s="6">
        <v>145</v>
      </c>
      <c r="C657" s="6">
        <v>92</v>
      </c>
      <c r="D657" s="2" t="s">
        <v>970</v>
      </c>
      <c r="E657" s="2" t="s">
        <v>280</v>
      </c>
      <c r="F657" t="str">
        <f t="array" ref="F657">IF(OR(EXACT(A657,VALUE('ESO Dungeon constants'!$H$3:$H$1000))),"X","")</f>
        <v/>
      </c>
      <c r="G657" t="str">
        <f t="shared" si="33"/>
        <v/>
      </c>
      <c r="H657" t="str">
        <f>IF(A657&lt;&gt;C657,VLOOKUP(C657,$A$3:$E$903,4,FALSE),"")</f>
        <v>Bangkorai</v>
      </c>
      <c r="I657" t="str">
        <f>IF(A657&lt;&gt;C657,VLOOKUP(C657,$A$3:$E$903,5,FALSE),"")</f>
        <v>Bangkorai</v>
      </c>
      <c r="J657" s="4">
        <f t="shared" si="31"/>
        <v>333</v>
      </c>
      <c r="K657" s="4">
        <f t="shared" si="32"/>
        <v>92</v>
      </c>
    </row>
    <row r="658" spans="1:11" x14ac:dyDescent="0.25">
      <c r="A658" s="6">
        <v>387</v>
      </c>
      <c r="B658" s="6">
        <v>183</v>
      </c>
      <c r="C658" s="6">
        <v>381</v>
      </c>
      <c r="D658" s="2" t="s">
        <v>1003</v>
      </c>
      <c r="E658" s="2" t="s">
        <v>317</v>
      </c>
      <c r="F658" t="str">
        <f t="array" ref="F658">IF(OR(EXACT(A658,VALUE('ESO Dungeon constants'!$H$3:$H$1000))),"X","")</f>
        <v/>
      </c>
      <c r="G658" t="str">
        <f t="shared" si="33"/>
        <v/>
      </c>
      <c r="H658" t="str">
        <f>IF(A658&lt;&gt;C658,VLOOKUP(C658,$A$3:$E$903,4,FALSE),"")</f>
        <v>Auridon</v>
      </c>
      <c r="I658" t="str">
        <f>IF(A658&lt;&gt;C658,VLOOKUP(C658,$A$3:$E$903,5,FALSE),"")</f>
        <v>Auridon</v>
      </c>
      <c r="J658" s="4">
        <f t="shared" si="31"/>
        <v>387</v>
      </c>
      <c r="K658" s="4">
        <f t="shared" si="32"/>
        <v>381</v>
      </c>
    </row>
    <row r="659" spans="1:11" x14ac:dyDescent="0.25">
      <c r="A659" s="6">
        <v>766</v>
      </c>
      <c r="B659" s="6">
        <v>426</v>
      </c>
      <c r="C659" s="6">
        <v>823</v>
      </c>
      <c r="D659" s="2" t="s">
        <v>1213</v>
      </c>
      <c r="E659" s="2" t="s">
        <v>547</v>
      </c>
      <c r="F659" t="str">
        <f t="array" ref="F659">IF(OR(EXACT(A659,VALUE('ESO Dungeon constants'!$H$3:$H$1000))),"X","")</f>
        <v/>
      </c>
      <c r="G659" t="str">
        <f t="shared" si="33"/>
        <v/>
      </c>
      <c r="H659" t="str">
        <f>IF(A659&lt;&gt;C659,VLOOKUP(C659,$A$3:$E$903,4,FALSE),"")</f>
        <v>Die Goldküste</v>
      </c>
      <c r="I659" t="str">
        <f>IF(A659&lt;&gt;C659,VLOOKUP(C659,$A$3:$E$903,5,FALSE),"")</f>
        <v>Gold Coast</v>
      </c>
      <c r="J659" s="4">
        <f t="shared" si="31"/>
        <v>766</v>
      </c>
      <c r="K659" s="4">
        <f t="shared" si="32"/>
        <v>823</v>
      </c>
    </row>
    <row r="660" spans="1:11" x14ac:dyDescent="0.25">
      <c r="A660" s="6">
        <v>1016</v>
      </c>
      <c r="B660" s="6">
        <v>650</v>
      </c>
      <c r="C660" s="6">
        <v>1011</v>
      </c>
      <c r="D660" s="2" t="s">
        <v>1379</v>
      </c>
      <c r="E660" s="2" t="s">
        <v>754</v>
      </c>
      <c r="F660" t="str">
        <f t="array" ref="F660">IF(OR(EXACT(A660,VALUE('ESO Dungeon constants'!$H$3:$H$1000))),"X","")</f>
        <v/>
      </c>
      <c r="G660" t="str">
        <f t="shared" si="33"/>
        <v/>
      </c>
      <c r="H660" t="str">
        <f>IF(A660&lt;&gt;C660,VLOOKUP(C660,$A$3:$E$903,4,FALSE),"")</f>
        <v>Sommersend</v>
      </c>
      <c r="I660" t="str">
        <f>IF(A660&lt;&gt;C660,VLOOKUP(C660,$A$3:$E$903,5,FALSE),"")</f>
        <v>Summerset</v>
      </c>
      <c r="J660" s="4">
        <f t="shared" si="31"/>
        <v>1016</v>
      </c>
      <c r="K660" s="4">
        <f t="shared" si="32"/>
        <v>1011</v>
      </c>
    </row>
    <row r="661" spans="1:11" x14ac:dyDescent="0.25">
      <c r="A661" s="6">
        <v>323</v>
      </c>
      <c r="B661" s="6">
        <v>135</v>
      </c>
      <c r="C661" s="6">
        <v>20</v>
      </c>
      <c r="D661" s="2" t="s">
        <v>963</v>
      </c>
      <c r="E661" s="2" t="s">
        <v>270</v>
      </c>
      <c r="F661" t="str">
        <f t="array" ref="F661">IF(OR(EXACT(A661,VALUE('ESO Dungeon constants'!$H$3:$H$1000))),"X","")</f>
        <v/>
      </c>
      <c r="G661" t="str">
        <f t="shared" si="33"/>
        <v/>
      </c>
      <c r="H661" t="str">
        <f>IF(A661&lt;&gt;C661,VLOOKUP(C661,$A$3:$E$903,4,FALSE),"")</f>
        <v>Kluftspitze</v>
      </c>
      <c r="I661" t="str">
        <f>IF(A661&lt;&gt;C661,VLOOKUP(C661,$A$3:$E$903,5,FALSE),"")</f>
        <v>Rivenspire</v>
      </c>
      <c r="J661" s="4">
        <f t="shared" si="31"/>
        <v>323</v>
      </c>
      <c r="K661" s="4">
        <f t="shared" si="32"/>
        <v>20</v>
      </c>
    </row>
    <row r="662" spans="1:11" x14ac:dyDescent="0.25">
      <c r="A662" s="6">
        <v>189</v>
      </c>
      <c r="B662" s="6">
        <v>40</v>
      </c>
      <c r="C662" s="6">
        <v>57</v>
      </c>
      <c r="D662" s="2" t="s">
        <v>879</v>
      </c>
      <c r="E662" s="2" t="s">
        <v>176</v>
      </c>
      <c r="F662" t="str">
        <f t="array" ref="F662">IF(OR(EXACT(A662,VALUE('ESO Dungeon constants'!$H$3:$H$1000))),"X","")</f>
        <v/>
      </c>
      <c r="G662" t="str">
        <f t="shared" si="33"/>
        <v/>
      </c>
      <c r="H662" t="str">
        <f>IF(A662&lt;&gt;C662,VLOOKUP(C662,$A$3:$E$903,4,FALSE),"")</f>
        <v>Deshaan</v>
      </c>
      <c r="I662" t="str">
        <f>IF(A662&lt;&gt;C662,VLOOKUP(C662,$A$3:$E$903,5,FALSE),"")</f>
        <v>Deshaan</v>
      </c>
      <c r="J662" s="4">
        <f t="shared" si="31"/>
        <v>189</v>
      </c>
      <c r="K662" s="4">
        <f t="shared" si="32"/>
        <v>57</v>
      </c>
    </row>
    <row r="663" spans="1:11" x14ac:dyDescent="0.25">
      <c r="A663" s="6">
        <v>259</v>
      </c>
      <c r="B663" s="6">
        <v>91</v>
      </c>
      <c r="C663" s="6">
        <v>103</v>
      </c>
      <c r="D663" s="2" t="s">
        <v>227</v>
      </c>
      <c r="E663" s="2" t="s">
        <v>227</v>
      </c>
      <c r="F663" t="str">
        <f t="array" ref="F663">IF(OR(EXACT(A663,VALUE('ESO Dungeon constants'!$H$3:$H$1000))),"X","")</f>
        <v/>
      </c>
      <c r="G663" t="str">
        <f t="shared" si="33"/>
        <v/>
      </c>
      <c r="H663" t="str">
        <f>IF(A663&lt;&gt;C663,VLOOKUP(C663,$A$3:$E$903,4,FALSE),"")</f>
        <v>Rift</v>
      </c>
      <c r="I663" t="str">
        <f>IF(A663&lt;&gt;C663,VLOOKUP(C663,$A$3:$E$903,5,FALSE),"")</f>
        <v>The Rift</v>
      </c>
      <c r="J663" s="4">
        <f t="shared" si="31"/>
        <v>259</v>
      </c>
      <c r="K663" s="4">
        <f t="shared" si="32"/>
        <v>103</v>
      </c>
    </row>
    <row r="664" spans="1:11" x14ac:dyDescent="0.25">
      <c r="A664" s="6">
        <v>415</v>
      </c>
      <c r="B664" s="6">
        <v>210</v>
      </c>
      <c r="C664" s="6">
        <v>103</v>
      </c>
      <c r="D664" s="2" t="s">
        <v>1027</v>
      </c>
      <c r="E664" s="2" t="s">
        <v>344</v>
      </c>
      <c r="F664" t="str">
        <f t="array" ref="F664">IF(OR(EXACT(A664,VALUE('ESO Dungeon constants'!$H$3:$H$1000))),"X","")</f>
        <v/>
      </c>
      <c r="G664" t="str">
        <f t="shared" si="33"/>
        <v/>
      </c>
      <c r="H664" t="str">
        <f>IF(A664&lt;&gt;C664,VLOOKUP(C664,$A$3:$E$903,4,FALSE),"")</f>
        <v>Rift</v>
      </c>
      <c r="I664" t="str">
        <f>IF(A664&lt;&gt;C664,VLOOKUP(C664,$A$3:$E$903,5,FALSE),"")</f>
        <v>The Rift</v>
      </c>
      <c r="J664" s="4">
        <f t="shared" si="31"/>
        <v>415</v>
      </c>
      <c r="K664" s="4">
        <f t="shared" si="32"/>
        <v>103</v>
      </c>
    </row>
    <row r="665" spans="1:11" x14ac:dyDescent="0.25">
      <c r="A665" s="6">
        <v>334</v>
      </c>
      <c r="B665" s="6">
        <v>146</v>
      </c>
      <c r="C665" s="6">
        <v>92</v>
      </c>
      <c r="D665" s="2" t="s">
        <v>971</v>
      </c>
      <c r="E665" s="2" t="s">
        <v>281</v>
      </c>
      <c r="F665" t="str">
        <f t="array" ref="F665">IF(OR(EXACT(A665,VALUE('ESO Dungeon constants'!$H$3:$H$1000))),"X","")</f>
        <v/>
      </c>
      <c r="G665" t="str">
        <f t="shared" si="33"/>
        <v/>
      </c>
      <c r="H665" t="str">
        <f>IF(A665&lt;&gt;C665,VLOOKUP(C665,$A$3:$E$903,4,FALSE),"")</f>
        <v>Bangkorai</v>
      </c>
      <c r="I665" t="str">
        <f>IF(A665&lt;&gt;C665,VLOOKUP(C665,$A$3:$E$903,5,FALSE),"")</f>
        <v>Bangkorai</v>
      </c>
      <c r="J665" s="4">
        <f t="shared" si="31"/>
        <v>334</v>
      </c>
      <c r="K665" s="4">
        <f t="shared" si="32"/>
        <v>92</v>
      </c>
    </row>
    <row r="666" spans="1:11" x14ac:dyDescent="0.25">
      <c r="A666" s="6">
        <v>1066</v>
      </c>
      <c r="B666" s="6">
        <v>691</v>
      </c>
      <c r="C666" s="6">
        <v>726</v>
      </c>
      <c r="D666" s="2" t="s">
        <v>841</v>
      </c>
      <c r="E666" s="2" t="s">
        <v>793</v>
      </c>
      <c r="F666" t="str">
        <f t="array" ref="F666">IF(OR(EXACT(A666,VALUE('ESO Dungeon constants'!$H$3:$H$1000))),"X","")</f>
        <v/>
      </c>
      <c r="G666" t="str">
        <f t="shared" si="33"/>
        <v/>
      </c>
      <c r="H666" t="str">
        <f>IF(A666&lt;&gt;C666,VLOOKUP(C666,$A$3:$E$903,4,FALSE),"")</f>
        <v>Trübmoor</v>
      </c>
      <c r="I666" t="str">
        <f>IF(A666&lt;&gt;C666,VLOOKUP(C666,$A$3:$E$903,5,FALSE),"")</f>
        <v>Murkmire</v>
      </c>
      <c r="J666" s="4">
        <f t="shared" si="31"/>
        <v>1066</v>
      </c>
      <c r="K666" s="4">
        <f t="shared" si="32"/>
        <v>726</v>
      </c>
    </row>
    <row r="667" spans="1:11" x14ac:dyDescent="0.25">
      <c r="A667" s="6">
        <v>948</v>
      </c>
      <c r="B667" s="6">
        <v>588</v>
      </c>
      <c r="C667" s="6">
        <v>849</v>
      </c>
      <c r="D667" s="2" t="s">
        <v>699</v>
      </c>
      <c r="E667" s="2" t="s">
        <v>699</v>
      </c>
      <c r="F667" t="str">
        <f t="array" ref="F667">IF(OR(EXACT(A667,VALUE('ESO Dungeon constants'!$H$3:$H$1000))),"X","")</f>
        <v/>
      </c>
      <c r="G667" t="str">
        <f t="shared" si="33"/>
        <v/>
      </c>
      <c r="H667" t="str">
        <f>IF(A667&lt;&gt;C667,VLOOKUP(C667,$A$3:$E$903,4,FALSE),"")</f>
        <v>Vvardenfell</v>
      </c>
      <c r="I667" t="str">
        <f>IF(A667&lt;&gt;C667,VLOOKUP(C667,$A$3:$E$903,5,FALSE),"")</f>
        <v>Vvardenfell</v>
      </c>
      <c r="J667" s="4">
        <f t="shared" si="31"/>
        <v>948</v>
      </c>
      <c r="K667" s="4">
        <f t="shared" si="32"/>
        <v>849</v>
      </c>
    </row>
    <row r="668" spans="1:11" x14ac:dyDescent="0.25">
      <c r="A668" s="6">
        <v>570</v>
      </c>
      <c r="B668" s="6">
        <v>331</v>
      </c>
      <c r="C668" s="6">
        <v>104</v>
      </c>
      <c r="D668" s="2" t="s">
        <v>1129</v>
      </c>
      <c r="E668" s="2" t="s">
        <v>461</v>
      </c>
      <c r="F668" t="str">
        <f t="array" ref="F668">IF(OR(EXACT(A668,VALUE('ESO Dungeon constants'!$H$3:$H$1000))),"X","")</f>
        <v/>
      </c>
      <c r="G668" t="str">
        <f t="shared" si="33"/>
        <v/>
      </c>
      <c r="H668" t="str">
        <f>IF(A668&lt;&gt;C668,VLOOKUP(C668,$A$3:$E$903,4,FALSE),"")</f>
        <v>Die Alik'r-Wüste</v>
      </c>
      <c r="I668" t="str">
        <f>IF(A668&lt;&gt;C668,VLOOKUP(C668,$A$3:$E$903,5,FALSE),"")</f>
        <v>Alik'r Desert</v>
      </c>
      <c r="J668" s="4">
        <f t="shared" si="31"/>
        <v>570</v>
      </c>
      <c r="K668" s="4">
        <f t="shared" si="32"/>
        <v>104</v>
      </c>
    </row>
    <row r="669" spans="1:11" x14ac:dyDescent="0.25">
      <c r="A669" s="6">
        <v>856</v>
      </c>
      <c r="B669" s="6">
        <v>501</v>
      </c>
      <c r="C669" s="6">
        <v>92</v>
      </c>
      <c r="D669" s="2" t="s">
        <v>1251</v>
      </c>
      <c r="E669" s="2" t="s">
        <v>619</v>
      </c>
      <c r="F669" t="str">
        <f t="array" ref="F669">IF(OR(EXACT(A669,VALUE('ESO Dungeon constants'!$H$3:$H$1000))),"X","")</f>
        <v/>
      </c>
      <c r="G669" t="str">
        <f t="shared" si="33"/>
        <v/>
      </c>
      <c r="H669" t="str">
        <f>IF(A669&lt;&gt;C669,VLOOKUP(C669,$A$3:$E$903,4,FALSE),"")</f>
        <v>Bangkorai</v>
      </c>
      <c r="I669" t="str">
        <f>IF(A669&lt;&gt;C669,VLOOKUP(C669,$A$3:$E$903,5,FALSE),"")</f>
        <v>Bangkorai</v>
      </c>
      <c r="J669" s="4">
        <f t="shared" si="31"/>
        <v>856</v>
      </c>
      <c r="K669" s="4">
        <f t="shared" si="32"/>
        <v>92</v>
      </c>
    </row>
    <row r="670" spans="1:11" x14ac:dyDescent="0.25">
      <c r="A670" s="6">
        <v>510</v>
      </c>
      <c r="B670" s="6">
        <v>287</v>
      </c>
      <c r="C670" s="6">
        <v>849</v>
      </c>
      <c r="D670" s="2" t="s">
        <v>420</v>
      </c>
      <c r="E670" s="2" t="s">
        <v>420</v>
      </c>
      <c r="F670" t="str">
        <f t="array" ref="F670">IF(OR(EXACT(A670,VALUE('ESO Dungeon constants'!$H$3:$H$1000))),"X","")</f>
        <v/>
      </c>
      <c r="G670" t="str">
        <f t="shared" si="33"/>
        <v/>
      </c>
      <c r="H670" t="str">
        <f>IF(A670&lt;&gt;C670,VLOOKUP(C670,$A$3:$E$903,4,FALSE),"")</f>
        <v>Vvardenfell</v>
      </c>
      <c r="I670" t="str">
        <f>IF(A670&lt;&gt;C670,VLOOKUP(C670,$A$3:$E$903,5,FALSE),"")</f>
        <v>Vvardenfell</v>
      </c>
      <c r="J670" s="4">
        <f t="shared" si="31"/>
        <v>510</v>
      </c>
      <c r="K670" s="4">
        <f t="shared" si="32"/>
        <v>849</v>
      </c>
    </row>
    <row r="671" spans="1:11" x14ac:dyDescent="0.25">
      <c r="A671" s="6">
        <v>764</v>
      </c>
      <c r="B671" s="6">
        <v>424</v>
      </c>
      <c r="C671" s="6">
        <v>816</v>
      </c>
      <c r="D671" s="2" t="s">
        <v>1211</v>
      </c>
      <c r="E671" s="2" t="s">
        <v>545</v>
      </c>
      <c r="F671" t="str">
        <f t="array" ref="F671">IF(OR(EXACT(A671,VALUE('ESO Dungeon constants'!$H$3:$H$1000))),"X","")</f>
        <v/>
      </c>
      <c r="G671" t="str">
        <f t="shared" si="33"/>
        <v/>
      </c>
      <c r="H671" t="str">
        <f>IF(A671&lt;&gt;C671,VLOOKUP(C671,$A$3:$E$903,4,FALSE),"")</f>
        <v>Hews Fluch</v>
      </c>
      <c r="I671" t="str">
        <f>IF(A671&lt;&gt;C671,VLOOKUP(C671,$A$3:$E$903,5,FALSE),"")</f>
        <v>Hew's Bane</v>
      </c>
      <c r="J671" s="4">
        <f t="shared" si="31"/>
        <v>764</v>
      </c>
      <c r="K671" s="4">
        <f t="shared" si="32"/>
        <v>816</v>
      </c>
    </row>
    <row r="672" spans="1:11" x14ac:dyDescent="0.25">
      <c r="A672" s="6">
        <v>533</v>
      </c>
      <c r="B672" s="6">
        <v>301</v>
      </c>
      <c r="C672" s="6">
        <v>181</v>
      </c>
      <c r="D672" s="2" t="s">
        <v>1106</v>
      </c>
      <c r="E672" s="2" t="s">
        <v>433</v>
      </c>
      <c r="F672" t="str">
        <f t="array" ref="F672">IF(OR(EXACT(A672,VALUE('ESO Dungeon constants'!$H$3:$H$1000))),"X","")</f>
        <v/>
      </c>
      <c r="G672" t="str">
        <f t="shared" si="33"/>
        <v/>
      </c>
      <c r="H672" t="str">
        <f>IF(A672&lt;&gt;C672,VLOOKUP(C672,$A$3:$E$903,4,FALSE),"")</f>
        <v>Cyrodiil</v>
      </c>
      <c r="I672" t="str">
        <f>IF(A672&lt;&gt;C672,VLOOKUP(C672,$A$3:$E$903,5,FALSE),"")</f>
        <v>Cyrodiil</v>
      </c>
      <c r="J672" s="4">
        <f t="shared" si="31"/>
        <v>533</v>
      </c>
      <c r="K672" s="4">
        <f t="shared" si="32"/>
        <v>181</v>
      </c>
    </row>
    <row r="673" spans="1:11" x14ac:dyDescent="0.25">
      <c r="A673" s="6">
        <v>532</v>
      </c>
      <c r="B673" s="6">
        <v>300</v>
      </c>
      <c r="C673" s="6">
        <v>181</v>
      </c>
      <c r="D673" s="2" t="s">
        <v>432</v>
      </c>
      <c r="E673" s="2" t="s">
        <v>432</v>
      </c>
      <c r="F673" t="str">
        <f t="array" ref="F673">IF(OR(EXACT(A673,VALUE('ESO Dungeon constants'!$H$3:$H$1000))),"X","")</f>
        <v/>
      </c>
      <c r="G673" t="str">
        <f t="shared" si="33"/>
        <v/>
      </c>
      <c r="H673" t="str">
        <f>IF(A673&lt;&gt;C673,VLOOKUP(C673,$A$3:$E$903,4,FALSE),"")</f>
        <v>Cyrodiil</v>
      </c>
      <c r="I673" t="str">
        <f>IF(A673&lt;&gt;C673,VLOOKUP(C673,$A$3:$E$903,5,FALSE),"")</f>
        <v>Cyrodiil</v>
      </c>
      <c r="J673" s="4">
        <f t="shared" si="31"/>
        <v>532</v>
      </c>
      <c r="K673" s="4">
        <f t="shared" si="32"/>
        <v>181</v>
      </c>
    </row>
    <row r="674" spans="1:11" x14ac:dyDescent="0.25">
      <c r="A674" s="6">
        <v>1079</v>
      </c>
      <c r="B674" s="6">
        <v>704</v>
      </c>
      <c r="C674" s="6">
        <v>726</v>
      </c>
      <c r="D674" s="2" t="s">
        <v>850</v>
      </c>
      <c r="E674" s="2" t="s">
        <v>804</v>
      </c>
      <c r="F674" t="str">
        <f t="array" ref="F674">IF(OR(EXACT(A674,VALUE('ESO Dungeon constants'!$H$3:$H$1000))),"X","")</f>
        <v/>
      </c>
      <c r="G674" t="str">
        <f t="shared" si="33"/>
        <v/>
      </c>
      <c r="H674" t="str">
        <f>IF(A674&lt;&gt;C674,VLOOKUP(C674,$A$3:$E$903,4,FALSE),"")</f>
        <v>Trübmoor</v>
      </c>
      <c r="I674" t="str">
        <f>IF(A674&lt;&gt;C674,VLOOKUP(C674,$A$3:$E$903,5,FALSE),"")</f>
        <v>Murkmire</v>
      </c>
      <c r="J674" s="4">
        <f t="shared" si="31"/>
        <v>1079</v>
      </c>
      <c r="K674" s="4">
        <f t="shared" si="32"/>
        <v>726</v>
      </c>
    </row>
    <row r="675" spans="1:11" x14ac:dyDescent="0.25">
      <c r="A675" s="6">
        <v>559</v>
      </c>
      <c r="B675" s="6">
        <v>323</v>
      </c>
      <c r="C675" s="6">
        <v>108</v>
      </c>
      <c r="D675" s="2" t="s">
        <v>1123</v>
      </c>
      <c r="E675" s="2" t="s">
        <v>455</v>
      </c>
      <c r="F675" t="str">
        <f t="array" ref="F675">IF(OR(EXACT(A675,VALUE('ESO Dungeon constants'!$H$3:$H$1000))),"X","")</f>
        <v/>
      </c>
      <c r="G675" t="str">
        <f t="shared" si="33"/>
        <v/>
      </c>
      <c r="H675" t="str">
        <f>IF(A675&lt;&gt;C675,VLOOKUP(C675,$A$3:$E$903,4,FALSE),"")</f>
        <v>Grünschatten</v>
      </c>
      <c r="I675" t="str">
        <f>IF(A675&lt;&gt;C675,VLOOKUP(C675,$A$3:$E$903,5,FALSE),"")</f>
        <v>Greenshade</v>
      </c>
      <c r="J675" s="4">
        <f t="shared" si="31"/>
        <v>559</v>
      </c>
      <c r="K675" s="4">
        <f t="shared" si="32"/>
        <v>108</v>
      </c>
    </row>
    <row r="676" spans="1:11" x14ac:dyDescent="0.25">
      <c r="A676" s="6">
        <v>951</v>
      </c>
      <c r="B676" s="6">
        <v>591</v>
      </c>
      <c r="C676" s="6">
        <v>849</v>
      </c>
      <c r="D676" s="2" t="s">
        <v>1330</v>
      </c>
      <c r="E676" s="2" t="s">
        <v>702</v>
      </c>
      <c r="F676" t="str">
        <f t="array" ref="F676">IF(OR(EXACT(A676,VALUE('ESO Dungeon constants'!$H$3:$H$1000))),"X","")</f>
        <v/>
      </c>
      <c r="G676" t="str">
        <f t="shared" si="33"/>
        <v/>
      </c>
      <c r="H676" t="str">
        <f>IF(A676&lt;&gt;C676,VLOOKUP(C676,$A$3:$E$903,4,FALSE),"")</f>
        <v>Vvardenfell</v>
      </c>
      <c r="I676" t="str">
        <f>IF(A676&lt;&gt;C676,VLOOKUP(C676,$A$3:$E$903,5,FALSE),"")</f>
        <v>Vvardenfell</v>
      </c>
      <c r="J676" s="4">
        <f t="shared" si="31"/>
        <v>951</v>
      </c>
      <c r="K676" s="4">
        <f t="shared" si="32"/>
        <v>849</v>
      </c>
    </row>
    <row r="677" spans="1:11" x14ac:dyDescent="0.25">
      <c r="A677" s="6">
        <v>927</v>
      </c>
      <c r="B677" s="6">
        <v>567</v>
      </c>
      <c r="C677" s="6">
        <v>849</v>
      </c>
      <c r="D677" s="2" t="s">
        <v>1310</v>
      </c>
      <c r="E677" s="2" t="s">
        <v>685</v>
      </c>
      <c r="F677" t="str">
        <f t="array" ref="F677">IF(OR(EXACT(A677,VALUE('ESO Dungeon constants'!$H$3:$H$1000))),"X","")</f>
        <v/>
      </c>
      <c r="G677" t="str">
        <f t="shared" si="33"/>
        <v/>
      </c>
      <c r="H677" t="str">
        <f>IF(A677&lt;&gt;C677,VLOOKUP(C677,$A$3:$E$903,4,FALSE),"")</f>
        <v>Vvardenfell</v>
      </c>
      <c r="I677" t="str">
        <f>IF(A677&lt;&gt;C677,VLOOKUP(C677,$A$3:$E$903,5,FALSE),"")</f>
        <v>Vvardenfell</v>
      </c>
      <c r="J677" s="4">
        <f t="shared" si="31"/>
        <v>927</v>
      </c>
      <c r="K677" s="4">
        <f t="shared" si="32"/>
        <v>849</v>
      </c>
    </row>
    <row r="678" spans="1:11" x14ac:dyDescent="0.25">
      <c r="A678" s="6">
        <v>11</v>
      </c>
      <c r="B678" s="6">
        <v>3</v>
      </c>
      <c r="C678" s="6">
        <v>347</v>
      </c>
      <c r="D678" s="2" t="s">
        <v>820</v>
      </c>
      <c r="E678" s="2" t="s">
        <v>47</v>
      </c>
      <c r="F678" t="str">
        <f t="array" ref="F678">IF(OR(EXACT(A678,VALUE('ESO Dungeon constants'!$H$3:$H$1000))),"X","")</f>
        <v>X</v>
      </c>
      <c r="G678" t="str">
        <f t="shared" si="33"/>
        <v/>
      </c>
      <c r="H678" t="str">
        <f>IF(A678&lt;&gt;C678,VLOOKUP(C678,$A$3:$E$903,4,FALSE),"")</f>
        <v>Kalthafen</v>
      </c>
      <c r="I678" t="str">
        <f>IF(A678&lt;&gt;C678,VLOOKUP(C678,$A$3:$E$903,5,FALSE),"")</f>
        <v>Coldharbour</v>
      </c>
      <c r="J678" s="4">
        <f t="shared" si="31"/>
        <v>11</v>
      </c>
      <c r="K678" s="4">
        <f t="shared" si="32"/>
        <v>347</v>
      </c>
    </row>
    <row r="679" spans="1:11" x14ac:dyDescent="0.25">
      <c r="A679" s="6">
        <v>257</v>
      </c>
      <c r="B679" s="6">
        <v>89</v>
      </c>
      <c r="C679" s="6">
        <v>103</v>
      </c>
      <c r="D679" s="2" t="s">
        <v>923</v>
      </c>
      <c r="E679" s="2" t="s">
        <v>225</v>
      </c>
      <c r="F679" t="str">
        <f t="array" ref="F679">IF(OR(EXACT(A679,VALUE('ESO Dungeon constants'!$H$3:$H$1000))),"X","")</f>
        <v/>
      </c>
      <c r="G679" t="str">
        <f t="shared" si="33"/>
        <v/>
      </c>
      <c r="H679" t="str">
        <f>IF(A679&lt;&gt;C679,VLOOKUP(C679,$A$3:$E$903,4,FALSE),"")</f>
        <v>Rift</v>
      </c>
      <c r="I679" t="str">
        <f>IF(A679&lt;&gt;C679,VLOOKUP(C679,$A$3:$E$903,5,FALSE),"")</f>
        <v>The Rift</v>
      </c>
      <c r="J679" s="4">
        <f t="shared" si="31"/>
        <v>257</v>
      </c>
      <c r="K679" s="4">
        <f t="shared" si="32"/>
        <v>103</v>
      </c>
    </row>
    <row r="680" spans="1:11" x14ac:dyDescent="0.25">
      <c r="A680" s="6">
        <v>845</v>
      </c>
      <c r="B680" s="6">
        <v>494</v>
      </c>
      <c r="C680" s="6">
        <v>816</v>
      </c>
      <c r="D680" s="2" t="s">
        <v>1245</v>
      </c>
      <c r="E680" s="2" t="s">
        <v>613</v>
      </c>
      <c r="F680" t="str">
        <f t="array" ref="F680">IF(OR(EXACT(A680,VALUE('ESO Dungeon constants'!$H$3:$H$1000))),"X","")</f>
        <v/>
      </c>
      <c r="G680" t="str">
        <f t="shared" si="33"/>
        <v/>
      </c>
      <c r="H680" t="str">
        <f>IF(A680&lt;&gt;C680,VLOOKUP(C680,$A$3:$E$903,4,FALSE),"")</f>
        <v>Hews Fluch</v>
      </c>
      <c r="I680" t="str">
        <f>IF(A680&lt;&gt;C680,VLOOKUP(C680,$A$3:$E$903,5,FALSE),"")</f>
        <v>Hew's Bane</v>
      </c>
      <c r="J680" s="4">
        <f t="shared" si="31"/>
        <v>845</v>
      </c>
      <c r="K680" s="4">
        <f t="shared" si="32"/>
        <v>816</v>
      </c>
    </row>
    <row r="681" spans="1:11" x14ac:dyDescent="0.25">
      <c r="A681" s="6">
        <v>958</v>
      </c>
      <c r="B681" s="6">
        <v>598</v>
      </c>
      <c r="C681" s="6">
        <v>849</v>
      </c>
      <c r="D681" s="2" t="s">
        <v>1334</v>
      </c>
      <c r="E681" s="2" t="s">
        <v>709</v>
      </c>
      <c r="F681" t="str">
        <f t="array" ref="F681">IF(OR(EXACT(A681,VALUE('ESO Dungeon constants'!$H$3:$H$1000))),"X","")</f>
        <v/>
      </c>
      <c r="G681" t="str">
        <f t="shared" si="33"/>
        <v/>
      </c>
      <c r="H681" t="str">
        <f>IF(A681&lt;&gt;C681,VLOOKUP(C681,$A$3:$E$903,4,FALSE),"")</f>
        <v>Vvardenfell</v>
      </c>
      <c r="I681" t="str">
        <f>IF(A681&lt;&gt;C681,VLOOKUP(C681,$A$3:$E$903,5,FALSE),"")</f>
        <v>Vvardenfell</v>
      </c>
      <c r="J681" s="4">
        <f t="shared" si="31"/>
        <v>958</v>
      </c>
      <c r="K681" s="4">
        <f t="shared" si="32"/>
        <v>849</v>
      </c>
    </row>
    <row r="682" spans="1:11" x14ac:dyDescent="0.25">
      <c r="A682" s="6">
        <v>866</v>
      </c>
      <c r="B682" s="6">
        <v>511</v>
      </c>
      <c r="C682" s="6">
        <v>57</v>
      </c>
      <c r="D682" s="2" t="s">
        <v>1261</v>
      </c>
      <c r="E682" s="2" t="s">
        <v>629</v>
      </c>
      <c r="F682" t="str">
        <f t="array" ref="F682">IF(OR(EXACT(A682,VALUE('ESO Dungeon constants'!$H$3:$H$1000))),"X","")</f>
        <v/>
      </c>
      <c r="G682" t="str">
        <f t="shared" si="33"/>
        <v/>
      </c>
      <c r="H682" t="str">
        <f>IF(A682&lt;&gt;C682,VLOOKUP(C682,$A$3:$E$903,4,FALSE),"")</f>
        <v>Deshaan</v>
      </c>
      <c r="I682" t="str">
        <f>IF(A682&lt;&gt;C682,VLOOKUP(C682,$A$3:$E$903,5,FALSE),"")</f>
        <v>Deshaan</v>
      </c>
      <c r="J682" s="4">
        <f t="shared" si="31"/>
        <v>866</v>
      </c>
      <c r="K682" s="4">
        <f t="shared" si="32"/>
        <v>57</v>
      </c>
    </row>
    <row r="683" spans="1:11" x14ac:dyDescent="0.25">
      <c r="A683" s="6">
        <v>749</v>
      </c>
      <c r="B683" s="6">
        <v>410</v>
      </c>
      <c r="C683" s="6">
        <v>58</v>
      </c>
      <c r="D683" s="2" t="s">
        <v>1197</v>
      </c>
      <c r="E683" s="2" t="s">
        <v>531</v>
      </c>
      <c r="F683" t="str">
        <f t="array" ref="F683">IF(OR(EXACT(A683,VALUE('ESO Dungeon constants'!$H$3:$H$1000))),"X","")</f>
        <v/>
      </c>
      <c r="G683" t="str">
        <f t="shared" si="33"/>
        <v/>
      </c>
      <c r="H683" t="str">
        <f>IF(A683&lt;&gt;C683,VLOOKUP(C683,$A$3:$E$903,4,FALSE),"")</f>
        <v>Malabal Tor</v>
      </c>
      <c r="I683" t="str">
        <f>IF(A683&lt;&gt;C683,VLOOKUP(C683,$A$3:$E$903,5,FALSE),"")</f>
        <v>Malabal Tor</v>
      </c>
      <c r="J683" s="4">
        <f t="shared" si="31"/>
        <v>749</v>
      </c>
      <c r="K683" s="4">
        <f t="shared" si="32"/>
        <v>58</v>
      </c>
    </row>
    <row r="684" spans="1:11" x14ac:dyDescent="0.25">
      <c r="A684" s="6">
        <v>989</v>
      </c>
      <c r="B684" s="6">
        <v>626</v>
      </c>
      <c r="C684" s="6">
        <v>980</v>
      </c>
      <c r="D684" s="2" t="s">
        <v>1359</v>
      </c>
      <c r="E684" s="2" t="s">
        <v>733</v>
      </c>
      <c r="F684" t="str">
        <f t="array" ref="F684">IF(OR(EXACT(A684,VALUE('ESO Dungeon constants'!$H$3:$H$1000))),"X","")</f>
        <v/>
      </c>
      <c r="G684" t="str">
        <f t="shared" si="33"/>
        <v/>
      </c>
      <c r="H684" t="str">
        <f>IF(A684&lt;&gt;C684,VLOOKUP(C684,$A$3:$E$903,4,FALSE),"")</f>
        <v>Die Stadt der Uhrwerke</v>
      </c>
      <c r="I684" t="str">
        <f>IF(A684&lt;&gt;C684,VLOOKUP(C684,$A$3:$E$903,5,FALSE),"")</f>
        <v>Clockwork City</v>
      </c>
      <c r="J684" s="4">
        <f t="shared" si="31"/>
        <v>989</v>
      </c>
      <c r="K684" s="4">
        <f t="shared" si="32"/>
        <v>980</v>
      </c>
    </row>
    <row r="685" spans="1:11" x14ac:dyDescent="0.25">
      <c r="A685" s="6">
        <v>557</v>
      </c>
      <c r="B685" s="6">
        <v>321</v>
      </c>
      <c r="C685" s="6">
        <v>347</v>
      </c>
      <c r="D685" s="2" t="s">
        <v>1121</v>
      </c>
      <c r="E685" s="2" t="s">
        <v>453</v>
      </c>
      <c r="F685" t="str">
        <f t="array" ref="F685">IF(OR(EXACT(A685,VALUE('ESO Dungeon constants'!$H$3:$H$1000))),"X","")</f>
        <v/>
      </c>
      <c r="G685" t="str">
        <f t="shared" si="33"/>
        <v/>
      </c>
      <c r="H685" t="str">
        <f>IF(A685&lt;&gt;C685,VLOOKUP(C685,$A$3:$E$903,4,FALSE),"")</f>
        <v>Kalthafen</v>
      </c>
      <c r="I685" t="str">
        <f>IF(A685&lt;&gt;C685,VLOOKUP(C685,$A$3:$E$903,5,FALSE),"")</f>
        <v>Coldharbour</v>
      </c>
      <c r="J685" s="4">
        <f t="shared" si="31"/>
        <v>557</v>
      </c>
      <c r="K685" s="4">
        <f t="shared" si="32"/>
        <v>347</v>
      </c>
    </row>
    <row r="686" spans="1:11" x14ac:dyDescent="0.25">
      <c r="A686" s="6">
        <v>477</v>
      </c>
      <c r="B686" s="6">
        <v>260</v>
      </c>
      <c r="C686" s="6">
        <v>383</v>
      </c>
      <c r="D686" s="2" t="s">
        <v>1074</v>
      </c>
      <c r="E686" s="2" t="s">
        <v>393</v>
      </c>
      <c r="F686" t="str">
        <f t="array" ref="F686">IF(OR(EXACT(A686,VALUE('ESO Dungeon constants'!$H$3:$H$1000))),"X","")</f>
        <v/>
      </c>
      <c r="G686" t="str">
        <f t="shared" si="33"/>
        <v/>
      </c>
      <c r="H686" t="str">
        <f>IF(A686&lt;&gt;C686,VLOOKUP(C686,$A$3:$E$903,4,FALSE),"")</f>
        <v>Grahtwald</v>
      </c>
      <c r="I686" t="str">
        <f>IF(A686&lt;&gt;C686,VLOOKUP(C686,$A$3:$E$903,5,FALSE),"")</f>
        <v>Grahtwood</v>
      </c>
      <c r="J686" s="4">
        <f t="shared" si="31"/>
        <v>477</v>
      </c>
      <c r="K686" s="4">
        <f t="shared" si="32"/>
        <v>383</v>
      </c>
    </row>
    <row r="687" spans="1:11" x14ac:dyDescent="0.25">
      <c r="A687" s="6">
        <v>192</v>
      </c>
      <c r="B687" s="6">
        <v>43</v>
      </c>
      <c r="C687" s="6">
        <v>41</v>
      </c>
      <c r="D687" s="2" t="s">
        <v>882</v>
      </c>
      <c r="E687" s="2" t="s">
        <v>179</v>
      </c>
      <c r="F687" t="str">
        <f t="array" ref="F687">IF(OR(EXACT(A687,VALUE('ESO Dungeon constants'!$H$3:$H$1000))),"X","")</f>
        <v/>
      </c>
      <c r="G687" t="str">
        <f t="shared" si="33"/>
        <v/>
      </c>
      <c r="H687" t="str">
        <f>IF(A687&lt;&gt;C687,VLOOKUP(C687,$A$3:$E$903,4,FALSE),"")</f>
        <v>Steinfälle</v>
      </c>
      <c r="I687" t="str">
        <f>IF(A687&lt;&gt;C687,VLOOKUP(C687,$A$3:$E$903,5,FALSE),"")</f>
        <v>Stonefalls</v>
      </c>
      <c r="J687" s="4">
        <f t="shared" si="31"/>
        <v>192</v>
      </c>
      <c r="K687" s="4">
        <f t="shared" si="32"/>
        <v>41</v>
      </c>
    </row>
    <row r="688" spans="1:11" x14ac:dyDescent="0.25">
      <c r="A688" s="6">
        <v>335</v>
      </c>
      <c r="B688" s="6">
        <v>147</v>
      </c>
      <c r="C688" s="6">
        <v>92</v>
      </c>
      <c r="D688" s="2" t="s">
        <v>972</v>
      </c>
      <c r="E688" s="2" t="s">
        <v>282</v>
      </c>
      <c r="F688" t="str">
        <f t="array" ref="F688">IF(OR(EXACT(A688,VALUE('ESO Dungeon constants'!$H$3:$H$1000))),"X","")</f>
        <v/>
      </c>
      <c r="G688" t="str">
        <f t="shared" si="33"/>
        <v/>
      </c>
      <c r="H688" t="str">
        <f>IF(A688&lt;&gt;C688,VLOOKUP(C688,$A$3:$E$903,4,FALSE),"")</f>
        <v>Bangkorai</v>
      </c>
      <c r="I688" t="str">
        <f>IF(A688&lt;&gt;C688,VLOOKUP(C688,$A$3:$E$903,5,FALSE),"")</f>
        <v>Bangkorai</v>
      </c>
      <c r="J688" s="4">
        <f t="shared" si="31"/>
        <v>335</v>
      </c>
      <c r="K688" s="4">
        <f t="shared" si="32"/>
        <v>92</v>
      </c>
    </row>
    <row r="689" spans="1:11" x14ac:dyDescent="0.25">
      <c r="A689" s="6">
        <v>215</v>
      </c>
      <c r="B689" s="6">
        <v>55</v>
      </c>
      <c r="C689" s="6">
        <v>117</v>
      </c>
      <c r="D689" s="2" t="s">
        <v>893</v>
      </c>
      <c r="E689" s="2" t="s">
        <v>191</v>
      </c>
      <c r="F689" t="str">
        <f t="array" ref="F689">IF(OR(EXACT(A689,VALUE('ESO Dungeon constants'!$H$3:$H$1000))),"X","")</f>
        <v/>
      </c>
      <c r="G689" t="str">
        <f t="shared" si="33"/>
        <v/>
      </c>
      <c r="H689" t="str">
        <f>IF(A689&lt;&gt;C689,VLOOKUP(C689,$A$3:$E$903,4,FALSE),"")</f>
        <v>Schattenfenn</v>
      </c>
      <c r="I689" t="str">
        <f>IF(A689&lt;&gt;C689,VLOOKUP(C689,$A$3:$E$903,5,FALSE),"")</f>
        <v>Shadowfen</v>
      </c>
      <c r="J689" s="4">
        <f t="shared" si="31"/>
        <v>215</v>
      </c>
      <c r="K689" s="4">
        <f t="shared" si="32"/>
        <v>117</v>
      </c>
    </row>
    <row r="690" spans="1:11" x14ac:dyDescent="0.25">
      <c r="A690" s="6">
        <v>971</v>
      </c>
      <c r="B690" s="6">
        <v>611</v>
      </c>
      <c r="C690" s="6">
        <v>849</v>
      </c>
      <c r="D690" s="2" t="s">
        <v>1344</v>
      </c>
      <c r="E690" s="2" t="s">
        <v>722</v>
      </c>
      <c r="F690" t="str">
        <f t="array" ref="F690">IF(OR(EXACT(A690,VALUE('ESO Dungeon constants'!$H$3:$H$1000))),"X","")</f>
        <v/>
      </c>
      <c r="G690" t="str">
        <f t="shared" si="33"/>
        <v/>
      </c>
      <c r="H690" t="str">
        <f>IF(A690&lt;&gt;C690,VLOOKUP(C690,$A$3:$E$903,4,FALSE),"")</f>
        <v>Vvardenfell</v>
      </c>
      <c r="I690" t="str">
        <f>IF(A690&lt;&gt;C690,VLOOKUP(C690,$A$3:$E$903,5,FALSE),"")</f>
        <v>Vvardenfell</v>
      </c>
      <c r="J690" s="4">
        <f t="shared" si="31"/>
        <v>971</v>
      </c>
      <c r="K690" s="4">
        <f t="shared" si="32"/>
        <v>849</v>
      </c>
    </row>
    <row r="691" spans="1:11" x14ac:dyDescent="0.25">
      <c r="A691" s="6">
        <v>22</v>
      </c>
      <c r="B691" s="6">
        <v>6</v>
      </c>
      <c r="C691" s="6">
        <v>104</v>
      </c>
      <c r="D691" s="2" t="s">
        <v>68</v>
      </c>
      <c r="E691" s="2" t="s">
        <v>68</v>
      </c>
      <c r="F691" t="str">
        <f t="array" ref="F691">IF(OR(EXACT(A691,VALUE('ESO Dungeon constants'!$H$3:$H$1000))),"X","")</f>
        <v>X</v>
      </c>
      <c r="G691" t="str">
        <f t="shared" si="33"/>
        <v/>
      </c>
      <c r="H691" t="str">
        <f>IF(A691&lt;&gt;C691,VLOOKUP(C691,$A$3:$E$903,4,FALSE),"")</f>
        <v>Die Alik'r-Wüste</v>
      </c>
      <c r="I691" t="str">
        <f>IF(A691&lt;&gt;C691,VLOOKUP(C691,$A$3:$E$903,5,FALSE),"")</f>
        <v>Alik'r Desert</v>
      </c>
      <c r="J691" s="4">
        <f t="shared" si="31"/>
        <v>22</v>
      </c>
      <c r="K691" s="4">
        <f t="shared" si="32"/>
        <v>104</v>
      </c>
    </row>
    <row r="692" spans="1:11" x14ac:dyDescent="0.25">
      <c r="A692" s="6">
        <v>746</v>
      </c>
      <c r="B692" s="6">
        <v>407</v>
      </c>
      <c r="C692" s="6">
        <v>381</v>
      </c>
      <c r="D692" s="2" t="s">
        <v>1194</v>
      </c>
      <c r="E692" s="2" t="s">
        <v>528</v>
      </c>
      <c r="F692" t="str">
        <f t="array" ref="F692">IF(OR(EXACT(A692,VALUE('ESO Dungeon constants'!$H$3:$H$1000))),"X","")</f>
        <v/>
      </c>
      <c r="G692" t="str">
        <f t="shared" si="33"/>
        <v/>
      </c>
      <c r="H692" t="str">
        <f>IF(A692&lt;&gt;C692,VLOOKUP(C692,$A$3:$E$903,4,FALSE),"")</f>
        <v>Auridon</v>
      </c>
      <c r="I692" t="str">
        <f>IF(A692&lt;&gt;C692,VLOOKUP(C692,$A$3:$E$903,5,FALSE),"")</f>
        <v>Auridon</v>
      </c>
      <c r="J692" s="4">
        <f t="shared" si="31"/>
        <v>746</v>
      </c>
      <c r="K692" s="4">
        <f t="shared" si="32"/>
        <v>381</v>
      </c>
    </row>
    <row r="693" spans="1:11" x14ac:dyDescent="0.25">
      <c r="A693" s="6">
        <v>849</v>
      </c>
      <c r="B693" s="6">
        <v>496</v>
      </c>
      <c r="C693" s="6">
        <v>849</v>
      </c>
      <c r="D693" s="2" t="s">
        <v>614</v>
      </c>
      <c r="E693" s="2" t="s">
        <v>614</v>
      </c>
      <c r="F693" t="str">
        <f t="array" ref="F693">IF(OR(EXACT(A693,VALUE('ESO Dungeon constants'!$H$3:$H$1000))),"X","")</f>
        <v/>
      </c>
      <c r="G693" t="str">
        <f t="shared" si="33"/>
        <v>X</v>
      </c>
      <c r="H693" t="str">
        <f>IF(A693&lt;&gt;C693,VLOOKUP(C693,$A$3:$E$903,4,FALSE),"")</f>
        <v/>
      </c>
      <c r="I693" t="str">
        <f>IF(A693&lt;&gt;C693,VLOOKUP(C693,$A$3:$E$903,5,FALSE),"")</f>
        <v/>
      </c>
      <c r="J693" s="4">
        <f t="shared" si="31"/>
        <v>849</v>
      </c>
      <c r="K693" s="4">
        <f t="shared" si="32"/>
        <v>849</v>
      </c>
    </row>
    <row r="694" spans="1:11" x14ac:dyDescent="0.25">
      <c r="A694" s="6">
        <v>399</v>
      </c>
      <c r="B694" s="6">
        <v>194</v>
      </c>
      <c r="C694" s="6">
        <v>381</v>
      </c>
      <c r="D694" s="2" t="s">
        <v>328</v>
      </c>
      <c r="E694" s="2" t="s">
        <v>328</v>
      </c>
      <c r="F694" t="str">
        <f t="array" ref="F694">IF(OR(EXACT(A694,VALUE('ESO Dungeon constants'!$H$3:$H$1000))),"X","")</f>
        <v/>
      </c>
      <c r="G694" t="str">
        <f t="shared" si="33"/>
        <v/>
      </c>
      <c r="H694" t="str">
        <f>IF(A694&lt;&gt;C694,VLOOKUP(C694,$A$3:$E$903,4,FALSE),"")</f>
        <v>Auridon</v>
      </c>
      <c r="I694" t="str">
        <f>IF(A694&lt;&gt;C694,VLOOKUP(C694,$A$3:$E$903,5,FALSE),"")</f>
        <v>Auridon</v>
      </c>
      <c r="J694" s="4">
        <f t="shared" si="31"/>
        <v>399</v>
      </c>
      <c r="K694" s="4">
        <f t="shared" si="32"/>
        <v>381</v>
      </c>
    </row>
    <row r="695" spans="1:11" x14ac:dyDescent="0.25">
      <c r="A695" s="6">
        <v>1019</v>
      </c>
      <c r="B695" s="6">
        <v>653</v>
      </c>
      <c r="C695" s="6">
        <v>1011</v>
      </c>
      <c r="D695" s="2" t="s">
        <v>1382</v>
      </c>
      <c r="E695" s="2" t="s">
        <v>757</v>
      </c>
      <c r="F695" t="str">
        <f t="array" ref="F695">IF(OR(EXACT(A695,VALUE('ESO Dungeon constants'!$H$3:$H$1000))),"X","")</f>
        <v/>
      </c>
      <c r="G695" t="str">
        <f t="shared" si="33"/>
        <v/>
      </c>
      <c r="H695" t="str">
        <f>IF(A695&lt;&gt;C695,VLOOKUP(C695,$A$3:$E$903,4,FALSE),"")</f>
        <v>Sommersend</v>
      </c>
      <c r="I695" t="str">
        <f>IF(A695&lt;&gt;C695,VLOOKUP(C695,$A$3:$E$903,5,FALSE),"")</f>
        <v>Summerset</v>
      </c>
      <c r="J695" s="4">
        <f t="shared" si="31"/>
        <v>1019</v>
      </c>
      <c r="K695" s="4">
        <f t="shared" si="32"/>
        <v>1011</v>
      </c>
    </row>
    <row r="696" spans="1:11" x14ac:dyDescent="0.25">
      <c r="A696" s="6">
        <v>692</v>
      </c>
      <c r="B696" s="6">
        <v>381</v>
      </c>
      <c r="C696" s="6">
        <v>684</v>
      </c>
      <c r="D696" s="2" t="s">
        <v>1171</v>
      </c>
      <c r="E696" s="2" t="s">
        <v>504</v>
      </c>
      <c r="F696" t="str">
        <f t="array" ref="F696">IF(OR(EXACT(A696,VALUE('ESO Dungeon constants'!$H$3:$H$1000))),"X","")</f>
        <v/>
      </c>
      <c r="G696" t="str">
        <f t="shared" si="33"/>
        <v/>
      </c>
      <c r="H696" t="str">
        <f>IF(A696&lt;&gt;C696,VLOOKUP(C696,$A$3:$E$903,4,FALSE),"")</f>
        <v>Wrothgar</v>
      </c>
      <c r="I696" t="str">
        <f>IF(A696&lt;&gt;C696,VLOOKUP(C696,$A$3:$E$903,5,FALSE),"")</f>
        <v>Wrothgar</v>
      </c>
      <c r="J696" s="4">
        <f t="shared" si="31"/>
        <v>692</v>
      </c>
      <c r="K696" s="4">
        <f t="shared" si="32"/>
        <v>684</v>
      </c>
    </row>
    <row r="697" spans="1:11" x14ac:dyDescent="0.25">
      <c r="A697" s="6">
        <v>601</v>
      </c>
      <c r="B697" s="6">
        <v>360</v>
      </c>
      <c r="C697" s="6">
        <v>572</v>
      </c>
      <c r="D697" s="2" t="s">
        <v>1153</v>
      </c>
      <c r="E697" s="2" t="s">
        <v>488</v>
      </c>
      <c r="F697" t="str">
        <f t="array" ref="F697">IF(OR(EXACT(A697,VALUE('ESO Dungeon constants'!$H$3:$H$1000))),"X","")</f>
        <v/>
      </c>
      <c r="G697" t="str">
        <f t="shared" si="33"/>
        <v/>
      </c>
      <c r="H697" t="str">
        <f>IF(A697&lt;&gt;C697,VLOOKUP(C697,$A$3:$E$903,4,FALSE),"")</f>
        <v>Stirk</v>
      </c>
      <c r="I697" t="str">
        <f>IF(A697&lt;&gt;C697,VLOOKUP(C697,$A$3:$E$903,5,FALSE),"")</f>
        <v>Stirk</v>
      </c>
      <c r="J697" s="4">
        <f t="shared" si="31"/>
        <v>601</v>
      </c>
      <c r="K697" s="4">
        <f t="shared" si="32"/>
        <v>572</v>
      </c>
    </row>
    <row r="698" spans="1:11" x14ac:dyDescent="0.25">
      <c r="A698" s="6">
        <v>546</v>
      </c>
      <c r="B698" s="6">
        <v>311</v>
      </c>
      <c r="C698" s="6">
        <v>19</v>
      </c>
      <c r="D698" s="2" t="s">
        <v>1113</v>
      </c>
      <c r="E698" s="2" t="s">
        <v>443</v>
      </c>
      <c r="F698" t="str">
        <f t="array" ref="F698">IF(OR(EXACT(A698,VALUE('ESO Dungeon constants'!$H$3:$H$1000))),"X","")</f>
        <v/>
      </c>
      <c r="G698" t="str">
        <f t="shared" si="33"/>
        <v/>
      </c>
      <c r="H698" t="str">
        <f>IF(A698&lt;&gt;C698,VLOOKUP(C698,$A$3:$E$903,4,FALSE),"")</f>
        <v>Sturmhafen</v>
      </c>
      <c r="I698" t="str">
        <f>IF(A698&lt;&gt;C698,VLOOKUP(C698,$A$3:$E$903,5,FALSE),"")</f>
        <v>Stormhaven</v>
      </c>
      <c r="J698" s="4">
        <f t="shared" si="31"/>
        <v>546</v>
      </c>
      <c r="K698" s="4">
        <f t="shared" si="32"/>
        <v>19</v>
      </c>
    </row>
    <row r="699" spans="1:11" x14ac:dyDescent="0.25">
      <c r="A699" s="6">
        <v>752</v>
      </c>
      <c r="B699" s="6">
        <v>413</v>
      </c>
      <c r="C699" s="6">
        <v>19</v>
      </c>
      <c r="D699" s="2" t="s">
        <v>1200</v>
      </c>
      <c r="E699" s="2" t="s">
        <v>534</v>
      </c>
      <c r="F699" t="str">
        <f t="array" ref="F699">IF(OR(EXACT(A699,VALUE('ESO Dungeon constants'!$H$3:$H$1000))),"X","")</f>
        <v/>
      </c>
      <c r="G699" t="str">
        <f t="shared" si="33"/>
        <v/>
      </c>
      <c r="H699" t="str">
        <f>IF(A699&lt;&gt;C699,VLOOKUP(C699,$A$3:$E$903,4,FALSE),"")</f>
        <v>Sturmhafen</v>
      </c>
      <c r="I699" t="str">
        <f>IF(A699&lt;&gt;C699,VLOOKUP(C699,$A$3:$E$903,5,FALSE),"")</f>
        <v>Stormhaven</v>
      </c>
      <c r="J699" s="4">
        <f t="shared" si="31"/>
        <v>752</v>
      </c>
      <c r="K699" s="4">
        <f t="shared" si="32"/>
        <v>19</v>
      </c>
    </row>
    <row r="700" spans="1:11" x14ac:dyDescent="0.25">
      <c r="A700" s="6">
        <v>146</v>
      </c>
      <c r="B700" s="6">
        <v>29</v>
      </c>
      <c r="C700" s="6">
        <v>19</v>
      </c>
      <c r="D700" s="2" t="s">
        <v>873</v>
      </c>
      <c r="E700" s="2" t="s">
        <v>62</v>
      </c>
      <c r="F700" t="str">
        <f t="array" ref="F700">IF(OR(EXACT(A700,VALUE('ESO Dungeon constants'!$H$3:$H$1000))),"X","")</f>
        <v>X</v>
      </c>
      <c r="G700" t="str">
        <f t="shared" si="33"/>
        <v/>
      </c>
      <c r="H700" t="str">
        <f>IF(A700&lt;&gt;C700,VLOOKUP(C700,$A$3:$E$903,4,FALSE),"")</f>
        <v>Sturmhafen</v>
      </c>
      <c r="I700" t="str">
        <f>IF(A700&lt;&gt;C700,VLOOKUP(C700,$A$3:$E$903,5,FALSE),"")</f>
        <v>Stormhaven</v>
      </c>
      <c r="J700" s="4">
        <f t="shared" si="31"/>
        <v>146</v>
      </c>
      <c r="K700" s="4">
        <f t="shared" si="32"/>
        <v>19</v>
      </c>
    </row>
    <row r="701" spans="1:11" x14ac:dyDescent="0.25">
      <c r="A701" s="6">
        <v>933</v>
      </c>
      <c r="B701" s="6">
        <v>573</v>
      </c>
      <c r="C701" s="6">
        <v>19</v>
      </c>
      <c r="D701" s="2" t="s">
        <v>1316</v>
      </c>
      <c r="E701" s="2" t="s">
        <v>58</v>
      </c>
      <c r="F701" t="str">
        <f t="array" ref="F701">IF(OR(EXACT(A701,VALUE('ESO Dungeon constants'!$H$3:$H$1000))),"X","")</f>
        <v>X</v>
      </c>
      <c r="G701" t="str">
        <f t="shared" si="33"/>
        <v/>
      </c>
      <c r="H701" t="str">
        <f>IF(A701&lt;&gt;C701,VLOOKUP(C701,$A$3:$E$903,4,FALSE),"")</f>
        <v>Sturmhafen</v>
      </c>
      <c r="I701" t="str">
        <f>IF(A701&lt;&gt;C701,VLOOKUP(C701,$A$3:$E$903,5,FALSE),"")</f>
        <v>Stormhaven</v>
      </c>
      <c r="J701" s="4">
        <f t="shared" si="31"/>
        <v>933</v>
      </c>
      <c r="K701" s="4">
        <f t="shared" si="32"/>
        <v>19</v>
      </c>
    </row>
    <row r="702" spans="1:11" x14ac:dyDescent="0.25">
      <c r="A702" s="6">
        <v>466</v>
      </c>
      <c r="B702" s="6">
        <v>251</v>
      </c>
      <c r="C702" s="6">
        <v>382</v>
      </c>
      <c r="D702" s="2" t="s">
        <v>1065</v>
      </c>
      <c r="E702" s="2" t="s">
        <v>384</v>
      </c>
      <c r="F702" t="str">
        <f t="array" ref="F702">IF(OR(EXACT(A702,VALUE('ESO Dungeon constants'!$H$3:$H$1000))),"X","")</f>
        <v/>
      </c>
      <c r="G702" t="str">
        <f t="shared" si="33"/>
        <v/>
      </c>
      <c r="H702" t="str">
        <f>IF(A702&lt;&gt;C702,VLOOKUP(C702,$A$3:$E$903,4,FALSE),"")</f>
        <v>Schnittermark</v>
      </c>
      <c r="I702" t="str">
        <f>IF(A702&lt;&gt;C702,VLOOKUP(C702,$A$3:$E$903,5,FALSE),"")</f>
        <v>Reaper's March</v>
      </c>
      <c r="J702" s="4">
        <f t="shared" si="31"/>
        <v>466</v>
      </c>
      <c r="K702" s="4">
        <f t="shared" si="32"/>
        <v>382</v>
      </c>
    </row>
    <row r="703" spans="1:11" x14ac:dyDescent="0.25">
      <c r="A703" s="6">
        <v>236</v>
      </c>
      <c r="B703" s="6">
        <v>71</v>
      </c>
      <c r="C703" s="6">
        <v>117</v>
      </c>
      <c r="D703" s="2" t="s">
        <v>908</v>
      </c>
      <c r="E703" s="2" t="s">
        <v>207</v>
      </c>
      <c r="F703" t="str">
        <f t="array" ref="F703">IF(OR(EXACT(A703,VALUE('ESO Dungeon constants'!$H$3:$H$1000))),"X","")</f>
        <v/>
      </c>
      <c r="G703" t="str">
        <f t="shared" si="33"/>
        <v/>
      </c>
      <c r="H703" t="str">
        <f>IF(A703&lt;&gt;C703,VLOOKUP(C703,$A$3:$E$903,4,FALSE),"")</f>
        <v>Schattenfenn</v>
      </c>
      <c r="I703" t="str">
        <f>IF(A703&lt;&gt;C703,VLOOKUP(C703,$A$3:$E$903,5,FALSE),"")</f>
        <v>Shadowfen</v>
      </c>
      <c r="J703" s="4">
        <f t="shared" si="31"/>
        <v>236</v>
      </c>
      <c r="K703" s="4">
        <f t="shared" si="32"/>
        <v>117</v>
      </c>
    </row>
    <row r="704" spans="1:11" x14ac:dyDescent="0.25">
      <c r="A704" s="6">
        <v>688</v>
      </c>
      <c r="B704" s="6">
        <v>378</v>
      </c>
      <c r="C704" s="6">
        <v>584</v>
      </c>
      <c r="D704" s="2" t="s">
        <v>1168</v>
      </c>
      <c r="E704" s="2" t="s">
        <v>54</v>
      </c>
      <c r="F704" t="str">
        <f t="array" ref="F704">IF(OR(EXACT(A704,VALUE('ESO Dungeon constants'!$H$3:$H$1000))),"X","")</f>
        <v>X</v>
      </c>
      <c r="G704" t="str">
        <f t="shared" si="33"/>
        <v/>
      </c>
      <c r="H704" t="str">
        <f>IF(A704&lt;&gt;C704,VLOOKUP(C704,$A$3:$E$903,4,FALSE),"")</f>
        <v>Die Kaiserstadt</v>
      </c>
      <c r="I704" t="str">
        <f>IF(A704&lt;&gt;C704,VLOOKUP(C704,$A$3:$E$903,5,FALSE),"")</f>
        <v>Imperial City</v>
      </c>
      <c r="J704" s="4">
        <f t="shared" si="31"/>
        <v>688</v>
      </c>
      <c r="K704" s="4">
        <f t="shared" si="32"/>
        <v>584</v>
      </c>
    </row>
    <row r="705" spans="1:11" x14ac:dyDescent="0.25">
      <c r="A705" s="6">
        <v>758</v>
      </c>
      <c r="B705" s="6">
        <v>419</v>
      </c>
      <c r="C705" s="6">
        <v>101</v>
      </c>
      <c r="D705" s="2" t="s">
        <v>1206</v>
      </c>
      <c r="E705" s="2" t="s">
        <v>540</v>
      </c>
      <c r="F705" t="str">
        <f t="array" ref="F705">IF(OR(EXACT(A705,VALUE('ESO Dungeon constants'!$H$3:$H$1000))),"X","")</f>
        <v/>
      </c>
      <c r="G705" t="str">
        <f t="shared" si="33"/>
        <v/>
      </c>
      <c r="H705" t="str">
        <f>IF(A705&lt;&gt;C705,VLOOKUP(C705,$A$3:$E$903,4,FALSE),"")</f>
        <v>Ostmarsch</v>
      </c>
      <c r="I705" t="str">
        <f>IF(A705&lt;&gt;C705,VLOOKUP(C705,$A$3:$E$903,5,FALSE),"")</f>
        <v>Eastmarch</v>
      </c>
      <c r="J705" s="4">
        <f t="shared" si="31"/>
        <v>758</v>
      </c>
      <c r="K705" s="4">
        <f t="shared" si="32"/>
        <v>101</v>
      </c>
    </row>
    <row r="706" spans="1:11" x14ac:dyDescent="0.25">
      <c r="A706" s="6">
        <v>516</v>
      </c>
      <c r="B706" s="6">
        <v>292</v>
      </c>
      <c r="C706" s="6">
        <v>516</v>
      </c>
      <c r="D706" s="2" t="s">
        <v>425</v>
      </c>
      <c r="E706" s="2" t="s">
        <v>425</v>
      </c>
      <c r="F706" t="str">
        <f t="array" ref="F706">IF(OR(EXACT(A706,VALUE('ESO Dungeon constants'!$H$3:$H$1000))),"X","")</f>
        <v/>
      </c>
      <c r="G706" t="str">
        <f t="shared" si="33"/>
        <v>X</v>
      </c>
      <c r="H706" t="str">
        <f>IF(A706&lt;&gt;C706,VLOOKUP(C706,$A$3:$E$903,4,FALSE),"")</f>
        <v/>
      </c>
      <c r="I706" t="str">
        <f>IF(A706&lt;&gt;C706,VLOOKUP(C706,$A$3:$E$903,5,FALSE),"")</f>
        <v/>
      </c>
      <c r="J706" s="4">
        <f t="shared" si="31"/>
        <v>516</v>
      </c>
      <c r="K706" s="4">
        <f t="shared" si="32"/>
        <v>516</v>
      </c>
    </row>
    <row r="707" spans="1:11" x14ac:dyDescent="0.25">
      <c r="A707" s="6">
        <v>262</v>
      </c>
      <c r="B707" s="6">
        <v>94</v>
      </c>
      <c r="C707" s="6">
        <v>101</v>
      </c>
      <c r="D707" s="2" t="s">
        <v>927</v>
      </c>
      <c r="E707" s="2" t="s">
        <v>230</v>
      </c>
      <c r="F707" t="str">
        <f t="array" ref="F707">IF(OR(EXACT(A707,VALUE('ESO Dungeon constants'!$H$3:$H$1000))),"X","")</f>
        <v/>
      </c>
      <c r="G707" t="str">
        <f t="shared" si="33"/>
        <v/>
      </c>
      <c r="H707" t="str">
        <f>IF(A707&lt;&gt;C707,VLOOKUP(C707,$A$3:$E$903,4,FALSE),"")</f>
        <v>Ostmarsch</v>
      </c>
      <c r="I707" t="str">
        <f>IF(A707&lt;&gt;C707,VLOOKUP(C707,$A$3:$E$903,5,FALSE),"")</f>
        <v>Eastmarch</v>
      </c>
      <c r="J707" s="4">
        <f t="shared" si="31"/>
        <v>262</v>
      </c>
      <c r="K707" s="4">
        <f t="shared" si="32"/>
        <v>101</v>
      </c>
    </row>
    <row r="708" spans="1:11" x14ac:dyDescent="0.25">
      <c r="A708" s="6">
        <v>478</v>
      </c>
      <c r="B708" s="6">
        <v>261</v>
      </c>
      <c r="C708" s="6">
        <v>383</v>
      </c>
      <c r="D708" s="2" t="s">
        <v>1075</v>
      </c>
      <c r="E708" s="2" t="s">
        <v>394</v>
      </c>
      <c r="F708" t="str">
        <f t="array" ref="F708">IF(OR(EXACT(A708,VALUE('ESO Dungeon constants'!$H$3:$H$1000))),"X","")</f>
        <v/>
      </c>
      <c r="G708" t="str">
        <f t="shared" si="33"/>
        <v/>
      </c>
      <c r="H708" t="str">
        <f>IF(A708&lt;&gt;C708,VLOOKUP(C708,$A$3:$E$903,4,FALSE),"")</f>
        <v>Grahtwald</v>
      </c>
      <c r="I708" t="str">
        <f>IF(A708&lt;&gt;C708,VLOOKUP(C708,$A$3:$E$903,5,FALSE),"")</f>
        <v>Grahtwood</v>
      </c>
      <c r="J708" s="4">
        <f t="shared" si="31"/>
        <v>478</v>
      </c>
      <c r="K708" s="4">
        <f t="shared" si="32"/>
        <v>383</v>
      </c>
    </row>
    <row r="709" spans="1:11" x14ac:dyDescent="0.25">
      <c r="A709" s="6">
        <v>684</v>
      </c>
      <c r="B709" s="6">
        <v>377</v>
      </c>
      <c r="C709" s="6">
        <v>684</v>
      </c>
      <c r="D709" s="2" t="s">
        <v>501</v>
      </c>
      <c r="E709" s="2" t="s">
        <v>501</v>
      </c>
      <c r="F709" t="str">
        <f t="array" ref="F709">IF(OR(EXACT(A709,VALUE('ESO Dungeon constants'!$H$3:$H$1000))),"X","")</f>
        <v/>
      </c>
      <c r="G709" t="str">
        <f t="shared" si="33"/>
        <v>X</v>
      </c>
      <c r="H709" t="str">
        <f>IF(A709&lt;&gt;C709,VLOOKUP(C709,$A$3:$E$903,4,FALSE),"")</f>
        <v/>
      </c>
      <c r="I709" t="str">
        <f>IF(A709&lt;&gt;C709,VLOOKUP(C709,$A$3:$E$903,5,FALSE),"")</f>
        <v/>
      </c>
      <c r="J709" s="4">
        <f t="shared" si="31"/>
        <v>684</v>
      </c>
      <c r="K709" s="4">
        <f t="shared" si="32"/>
        <v>684</v>
      </c>
    </row>
    <row r="710" spans="1:11" x14ac:dyDescent="0.25">
      <c r="A710" s="6">
        <v>1071</v>
      </c>
      <c r="B710" s="6">
        <v>696</v>
      </c>
      <c r="C710" s="6">
        <v>726</v>
      </c>
      <c r="D710" s="2" t="s">
        <v>798</v>
      </c>
      <c r="E710" s="2" t="s">
        <v>798</v>
      </c>
      <c r="F710" t="str">
        <f t="array" ref="F710">IF(OR(EXACT(A710,VALUE('ESO Dungeon constants'!$H$3:$H$1000))),"X","")</f>
        <v/>
      </c>
      <c r="G710" t="str">
        <f t="shared" si="33"/>
        <v/>
      </c>
      <c r="H710" t="str">
        <f>IF(A710&lt;&gt;C710,VLOOKUP(C710,$A$3:$E$903,4,FALSE),"")</f>
        <v>Trübmoor</v>
      </c>
      <c r="I710" t="str">
        <f>IF(A710&lt;&gt;C710,VLOOKUP(C710,$A$3:$E$903,5,FALSE),"")</f>
        <v>Murkmire</v>
      </c>
      <c r="J710" s="4">
        <f t="shared" ref="J710:J718" si="34">A710</f>
        <v>1071</v>
      </c>
      <c r="K710" s="4">
        <f t="shared" ref="K710:K718" si="35">C710</f>
        <v>726</v>
      </c>
    </row>
    <row r="711" spans="1:11" x14ac:dyDescent="0.25">
      <c r="A711" s="6">
        <v>332</v>
      </c>
      <c r="B711" s="6">
        <v>144</v>
      </c>
      <c r="C711" s="6">
        <v>104</v>
      </c>
      <c r="D711" s="2" t="s">
        <v>279</v>
      </c>
      <c r="E711" s="2" t="s">
        <v>279</v>
      </c>
      <c r="F711" t="str">
        <f t="array" ref="F711">IF(OR(EXACT(A711,VALUE('ESO Dungeon constants'!$H$3:$H$1000))),"X","")</f>
        <v/>
      </c>
      <c r="G711" t="str">
        <f t="shared" si="33"/>
        <v/>
      </c>
      <c r="H711" t="str">
        <f>IF(A711&lt;&gt;C711,VLOOKUP(C711,$A$3:$E$903,4,FALSE),"")</f>
        <v>Die Alik'r-Wüste</v>
      </c>
      <c r="I711" t="str">
        <f>IF(A711&lt;&gt;C711,VLOOKUP(C711,$A$3:$E$903,5,FALSE),"")</f>
        <v>Alik'r Desert</v>
      </c>
      <c r="J711" s="4">
        <f t="shared" si="34"/>
        <v>332</v>
      </c>
      <c r="K711" s="4">
        <f t="shared" si="35"/>
        <v>104</v>
      </c>
    </row>
    <row r="712" spans="1:11" x14ac:dyDescent="0.25">
      <c r="A712" s="6">
        <v>922</v>
      </c>
      <c r="B712" s="6">
        <v>562</v>
      </c>
      <c r="C712" s="6">
        <v>849</v>
      </c>
      <c r="D712" s="2" t="s">
        <v>680</v>
      </c>
      <c r="E712" s="2" t="s">
        <v>680</v>
      </c>
      <c r="F712" t="str">
        <f t="array" ref="F712">IF(OR(EXACT(A712,VALUE('ESO Dungeon constants'!$H$3:$H$1000))),"X","")</f>
        <v/>
      </c>
      <c r="G712" t="str">
        <f t="shared" si="33"/>
        <v/>
      </c>
      <c r="H712" t="str">
        <f>IF(A712&lt;&gt;C712,VLOOKUP(C712,$A$3:$E$903,4,FALSE),"")</f>
        <v>Vvardenfell</v>
      </c>
      <c r="I712" t="str">
        <f>IF(A712&lt;&gt;C712,VLOOKUP(C712,$A$3:$E$903,5,FALSE),"")</f>
        <v>Vvardenfell</v>
      </c>
      <c r="J712" s="4">
        <f t="shared" si="34"/>
        <v>922</v>
      </c>
      <c r="K712" s="4">
        <f t="shared" si="35"/>
        <v>849</v>
      </c>
    </row>
    <row r="713" spans="1:11" x14ac:dyDescent="0.25">
      <c r="A713" s="6">
        <v>950</v>
      </c>
      <c r="B713" s="6">
        <v>590</v>
      </c>
      <c r="C713" s="6">
        <v>849</v>
      </c>
      <c r="D713" s="2" t="s">
        <v>701</v>
      </c>
      <c r="E713" s="2" t="s">
        <v>701</v>
      </c>
      <c r="F713" t="str">
        <f t="array" ref="F713">IF(OR(EXACT(A713,VALUE('ESO Dungeon constants'!$H$3:$H$1000))),"X","")</f>
        <v/>
      </c>
      <c r="G713" t="str">
        <f t="shared" si="33"/>
        <v/>
      </c>
      <c r="H713" t="str">
        <f>IF(A713&lt;&gt;C713,VLOOKUP(C713,$A$3:$E$903,4,FALSE),"")</f>
        <v>Vvardenfell</v>
      </c>
      <c r="I713" t="str">
        <f>IF(A713&lt;&gt;C713,VLOOKUP(C713,$A$3:$E$903,5,FALSE),"")</f>
        <v>Vvardenfell</v>
      </c>
      <c r="J713" s="4">
        <f t="shared" si="34"/>
        <v>950</v>
      </c>
      <c r="K713" s="4">
        <f t="shared" si="35"/>
        <v>849</v>
      </c>
    </row>
    <row r="714" spans="1:11" x14ac:dyDescent="0.25">
      <c r="A714" s="6">
        <v>904</v>
      </c>
      <c r="B714" s="6">
        <v>545</v>
      </c>
      <c r="C714" s="6">
        <v>888</v>
      </c>
      <c r="D714" s="2" t="s">
        <v>1293</v>
      </c>
      <c r="E714" s="2" t="s">
        <v>663</v>
      </c>
      <c r="F714" t="str">
        <f t="array" ref="F714">IF(OR(EXACT(A714,VALUE('ESO Dungeon constants'!$H$3:$H$1000))),"X","")</f>
        <v/>
      </c>
      <c r="G714" t="str">
        <f t="shared" si="33"/>
        <v/>
      </c>
      <c r="H714" t="str">
        <f>IF(A714&lt;&gt;C714,VLOOKUP(C714,$A$3:$E$903,4,FALSE),"")</f>
        <v>Kargstein</v>
      </c>
      <c r="I714" t="str">
        <f>IF(A714&lt;&gt;C714,VLOOKUP(C714,$A$3:$E$903,5,FALSE),"")</f>
        <v>Craglorn</v>
      </c>
      <c r="J714" s="4">
        <f t="shared" si="34"/>
        <v>904</v>
      </c>
      <c r="K714" s="4">
        <f t="shared" si="35"/>
        <v>888</v>
      </c>
    </row>
    <row r="715" spans="1:11" x14ac:dyDescent="0.25">
      <c r="A715" s="6">
        <v>928</v>
      </c>
      <c r="B715" s="6">
        <v>568</v>
      </c>
      <c r="C715" s="6">
        <v>849</v>
      </c>
      <c r="D715" s="2" t="s">
        <v>1311</v>
      </c>
      <c r="E715" s="2" t="s">
        <v>686</v>
      </c>
      <c r="F715" t="str">
        <f t="array" ref="F715">IF(OR(EXACT(A715,VALUE('ESO Dungeon constants'!$H$3:$H$1000))),"X","")</f>
        <v/>
      </c>
      <c r="G715" t="str">
        <f t="shared" si="33"/>
        <v/>
      </c>
      <c r="H715" t="str">
        <f>IF(A715&lt;&gt;C715,VLOOKUP(C715,$A$3:$E$903,4,FALSE),"")</f>
        <v>Vvardenfell</v>
      </c>
      <c r="I715" t="str">
        <f>IF(A715&lt;&gt;C715,VLOOKUP(C715,$A$3:$E$903,5,FALSE),"")</f>
        <v>Vvardenfell</v>
      </c>
      <c r="J715" s="4">
        <f t="shared" si="34"/>
        <v>928</v>
      </c>
      <c r="K715" s="4">
        <f t="shared" si="35"/>
        <v>849</v>
      </c>
    </row>
    <row r="716" spans="1:11" x14ac:dyDescent="0.25">
      <c r="A716" s="6">
        <v>917</v>
      </c>
      <c r="B716" s="6">
        <v>557</v>
      </c>
      <c r="C716" s="6">
        <v>917</v>
      </c>
      <c r="D716" s="2" t="s">
        <v>675</v>
      </c>
      <c r="E716" s="2" t="s">
        <v>675</v>
      </c>
      <c r="F716" t="str">
        <f t="array" ref="F716">IF(OR(EXACT(A716,VALUE('ESO Dungeon constants'!$H$3:$H$1000))),"X","")</f>
        <v/>
      </c>
      <c r="G716" t="str">
        <f t="shared" si="33"/>
        <v>X</v>
      </c>
      <c r="H716" t="str">
        <f>IF(A716&lt;&gt;C716,VLOOKUP(C716,$A$3:$E$903,4,FALSE),"")</f>
        <v/>
      </c>
      <c r="I716" t="str">
        <f>IF(A716&lt;&gt;C716,VLOOKUP(C716,$A$3:$E$903,5,FALSE),"")</f>
        <v/>
      </c>
      <c r="J716" s="4">
        <f t="shared" si="34"/>
        <v>917</v>
      </c>
      <c r="K716" s="4">
        <f t="shared" si="35"/>
        <v>917</v>
      </c>
    </row>
    <row r="717" spans="1:11" x14ac:dyDescent="0.25">
      <c r="A717" s="6">
        <v>697</v>
      </c>
      <c r="B717" s="6">
        <v>385</v>
      </c>
      <c r="C717" s="6">
        <v>684</v>
      </c>
      <c r="D717" s="2" t="s">
        <v>508</v>
      </c>
      <c r="E717" s="2" t="s">
        <v>508</v>
      </c>
      <c r="F717" t="str">
        <f t="array" ref="F717">IF(OR(EXACT(A717,VALUE('ESO Dungeon constants'!$H$3:$H$1000))),"X","")</f>
        <v/>
      </c>
      <c r="G717" t="str">
        <f t="shared" si="33"/>
        <v/>
      </c>
      <c r="H717" t="str">
        <f>IF(A717&lt;&gt;C717,VLOOKUP(C717,$A$3:$E$903,4,FALSE),"")</f>
        <v>Wrothgar</v>
      </c>
      <c r="I717" t="str">
        <f>IF(A717&lt;&gt;C717,VLOOKUP(C717,$A$3:$E$903,5,FALSE),"")</f>
        <v>Wrothgar</v>
      </c>
      <c r="J717" s="4">
        <f t="shared" si="34"/>
        <v>697</v>
      </c>
      <c r="K717" s="4">
        <f t="shared" si="35"/>
        <v>684</v>
      </c>
    </row>
    <row r="718" spans="1:11" x14ac:dyDescent="0.25">
      <c r="A718" s="6">
        <v>1107</v>
      </c>
      <c r="B718" s="6">
        <v>710</v>
      </c>
      <c r="C718" s="6">
        <v>1107</v>
      </c>
      <c r="D718" s="2" t="s">
        <v>810</v>
      </c>
      <c r="E718" s="2" t="s">
        <v>810</v>
      </c>
      <c r="F718" t="str">
        <f t="array" ref="F718">IF(OR(EXACT(A718,VALUE('ESO Dungeon constants'!$H$3:$H$1000))),"X","")</f>
        <v/>
      </c>
      <c r="G718" t="str">
        <f t="shared" si="33"/>
        <v>X</v>
      </c>
      <c r="H718" t="str">
        <f>IF(A718&lt;&gt;C718,VLOOKUP(C718,$A$3:$E$903,4,FALSE),"")</f>
        <v/>
      </c>
      <c r="I718" t="str">
        <f>IF(A718&lt;&gt;C718,VLOOKUP(C718,$A$3:$E$903,5,FALSE),"")</f>
        <v/>
      </c>
      <c r="J718" s="4">
        <f t="shared" si="34"/>
        <v>1107</v>
      </c>
      <c r="K718" s="4">
        <f t="shared" si="35"/>
        <v>1107</v>
      </c>
    </row>
  </sheetData>
  <autoFilter ref="A2:I718">
    <sortState ref="A2:H715">
      <sortCondition ref="E1:E715"/>
    </sortState>
  </autoFilter>
  <mergeCells count="1">
    <mergeCell ref="A1:L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1"/>
  <sheetViews>
    <sheetView workbookViewId="0">
      <selection activeCell="B34" sqref="B34"/>
    </sheetView>
  </sheetViews>
  <sheetFormatPr baseColWidth="10" defaultRowHeight="15" x14ac:dyDescent="0.25"/>
  <cols>
    <col min="1" max="1" width="29.42578125" bestFit="1" customWidth="1"/>
    <col min="2" max="2" width="16.28515625" bestFit="1" customWidth="1"/>
    <col min="3" max="3" width="18.42578125" bestFit="1" customWidth="1"/>
    <col min="4" max="4" width="11.140625" bestFit="1" customWidth="1"/>
  </cols>
  <sheetData>
    <row r="1" spans="1:4" x14ac:dyDescent="0.25">
      <c r="A1" s="1" t="s">
        <v>2482</v>
      </c>
      <c r="B1" s="1" t="s">
        <v>2483</v>
      </c>
      <c r="C1" s="1" t="s">
        <v>140</v>
      </c>
      <c r="D1" s="1" t="s">
        <v>2484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M138"/>
  <sheetViews>
    <sheetView workbookViewId="0">
      <selection sqref="A1:B1048576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4" max="4" width="18.28515625" style="3" bestFit="1" customWidth="1"/>
    <col min="5" max="5" width="20.140625" bestFit="1" customWidth="1"/>
    <col min="7" max="7" width="14.28515625" bestFit="1" customWidth="1"/>
    <col min="13" max="13" width="15" bestFit="1" customWidth="1"/>
  </cols>
  <sheetData>
    <row r="1" spans="1:13" x14ac:dyDescent="0.25">
      <c r="A1" s="3" t="s">
        <v>95</v>
      </c>
      <c r="B1" s="1" t="s">
        <v>75</v>
      </c>
      <c r="D1" s="3" t="s">
        <v>97</v>
      </c>
      <c r="E1" s="1" t="s">
        <v>98</v>
      </c>
      <c r="G1" s="1" t="s">
        <v>2460</v>
      </c>
      <c r="I1" s="1" t="s">
        <v>2461</v>
      </c>
      <c r="K1" s="1" t="s">
        <v>2462</v>
      </c>
      <c r="M1" s="1" t="s">
        <v>2463</v>
      </c>
    </row>
    <row r="2" spans="1:13" x14ac:dyDescent="0.25">
      <c r="A2" s="3">
        <v>0</v>
      </c>
      <c r="B2" s="1" t="s">
        <v>94</v>
      </c>
      <c r="D2" s="12">
        <v>1</v>
      </c>
      <c r="E2" t="s">
        <v>101</v>
      </c>
      <c r="G2">
        <v>162</v>
      </c>
      <c r="I2">
        <v>171</v>
      </c>
      <c r="M2">
        <v>20</v>
      </c>
    </row>
    <row r="3" spans="1:13" x14ac:dyDescent="0.25">
      <c r="A3" s="3">
        <v>1</v>
      </c>
      <c r="B3" s="2" t="s">
        <v>39</v>
      </c>
      <c r="C3" s="2"/>
      <c r="D3" s="12">
        <v>2</v>
      </c>
      <c r="E3" t="s">
        <v>100</v>
      </c>
      <c r="G3">
        <v>163</v>
      </c>
      <c r="M3">
        <v>21</v>
      </c>
    </row>
    <row r="4" spans="1:13" x14ac:dyDescent="0.25">
      <c r="A4" s="3">
        <v>2</v>
      </c>
      <c r="B4" t="s">
        <v>1390</v>
      </c>
      <c r="C4" s="2"/>
      <c r="D4" s="12">
        <v>3</v>
      </c>
      <c r="E4" t="s">
        <v>99</v>
      </c>
      <c r="G4">
        <v>164</v>
      </c>
      <c r="M4">
        <v>22</v>
      </c>
    </row>
    <row r="5" spans="1:13" x14ac:dyDescent="0.25">
      <c r="A5" s="3">
        <v>3</v>
      </c>
      <c r="B5" t="s">
        <v>76</v>
      </c>
      <c r="C5" s="2"/>
      <c r="G5">
        <v>165</v>
      </c>
      <c r="M5">
        <v>23</v>
      </c>
    </row>
    <row r="6" spans="1:13" x14ac:dyDescent="0.25">
      <c r="A6" s="3">
        <v>4</v>
      </c>
      <c r="B6" t="s">
        <v>77</v>
      </c>
      <c r="C6" s="2"/>
      <c r="G6">
        <v>166</v>
      </c>
      <c r="M6">
        <v>24</v>
      </c>
    </row>
    <row r="7" spans="1:13" x14ac:dyDescent="0.25">
      <c r="A7" s="3">
        <v>5</v>
      </c>
      <c r="B7" s="5" t="s">
        <v>38</v>
      </c>
      <c r="C7" s="2"/>
      <c r="G7">
        <v>167</v>
      </c>
      <c r="M7">
        <v>25</v>
      </c>
    </row>
    <row r="8" spans="1:13" x14ac:dyDescent="0.25">
      <c r="A8" s="3">
        <v>6</v>
      </c>
      <c r="B8" t="s">
        <v>1391</v>
      </c>
      <c r="C8" s="2"/>
      <c r="G8">
        <v>168</v>
      </c>
      <c r="M8">
        <v>26</v>
      </c>
    </row>
    <row r="9" spans="1:13" x14ac:dyDescent="0.25">
      <c r="A9" s="3">
        <v>7</v>
      </c>
      <c r="B9" t="s">
        <v>36</v>
      </c>
      <c r="C9" s="2"/>
      <c r="G9">
        <v>169</v>
      </c>
      <c r="M9">
        <v>27</v>
      </c>
    </row>
    <row r="10" spans="1:13" x14ac:dyDescent="0.25">
      <c r="A10" s="3">
        <v>8</v>
      </c>
      <c r="B10" t="s">
        <v>78</v>
      </c>
      <c r="C10" s="2"/>
      <c r="G10">
        <v>170</v>
      </c>
      <c r="M10">
        <v>30</v>
      </c>
    </row>
    <row r="11" spans="1:13" x14ac:dyDescent="0.25">
      <c r="A11" s="3">
        <v>9</v>
      </c>
      <c r="B11" t="s">
        <v>37</v>
      </c>
      <c r="C11" s="2"/>
      <c r="G11">
        <v>183</v>
      </c>
      <c r="M11">
        <v>31</v>
      </c>
    </row>
    <row r="12" spans="1:13" x14ac:dyDescent="0.25">
      <c r="A12" s="3">
        <v>10</v>
      </c>
      <c r="B12" t="s">
        <v>79</v>
      </c>
      <c r="C12" s="2"/>
      <c r="G12">
        <v>256</v>
      </c>
      <c r="M12">
        <v>32</v>
      </c>
    </row>
    <row r="13" spans="1:13" x14ac:dyDescent="0.25">
      <c r="A13" s="3">
        <v>11</v>
      </c>
      <c r="B13" t="s">
        <v>35</v>
      </c>
      <c r="C13" s="2"/>
      <c r="G13">
        <v>257</v>
      </c>
      <c r="M13">
        <v>34</v>
      </c>
    </row>
    <row r="14" spans="1:13" x14ac:dyDescent="0.25">
      <c r="A14" s="3">
        <v>12</v>
      </c>
      <c r="B14" t="s">
        <v>80</v>
      </c>
      <c r="C14" s="2"/>
      <c r="G14">
        <v>264</v>
      </c>
      <c r="M14">
        <v>36</v>
      </c>
    </row>
    <row r="15" spans="1:13" x14ac:dyDescent="0.25">
      <c r="A15" s="3">
        <v>13</v>
      </c>
      <c r="B15" t="s">
        <v>40</v>
      </c>
      <c r="C15" s="2"/>
      <c r="G15">
        <v>265</v>
      </c>
      <c r="M15">
        <v>39</v>
      </c>
    </row>
    <row r="16" spans="1:13" x14ac:dyDescent="0.25">
      <c r="A16" s="3">
        <v>14</v>
      </c>
      <c r="B16" t="s">
        <v>1392</v>
      </c>
      <c r="C16" s="2"/>
      <c r="G16">
        <v>266</v>
      </c>
      <c r="M16">
        <v>47</v>
      </c>
    </row>
    <row r="17" spans="3:13" x14ac:dyDescent="0.25">
      <c r="G17">
        <v>267</v>
      </c>
      <c r="M17">
        <v>49</v>
      </c>
    </row>
    <row r="18" spans="3:13" x14ac:dyDescent="0.25">
      <c r="C18" s="2"/>
      <c r="G18">
        <v>268</v>
      </c>
      <c r="M18">
        <v>50</v>
      </c>
    </row>
    <row r="19" spans="3:13" x14ac:dyDescent="0.25">
      <c r="C19" s="2"/>
      <c r="G19">
        <v>269</v>
      </c>
      <c r="M19">
        <v>52</v>
      </c>
    </row>
    <row r="20" spans="3:13" x14ac:dyDescent="0.25">
      <c r="C20" s="2"/>
      <c r="G20">
        <v>270</v>
      </c>
      <c r="M20">
        <v>56</v>
      </c>
    </row>
    <row r="21" spans="3:13" x14ac:dyDescent="0.25">
      <c r="C21" s="2"/>
      <c r="G21">
        <v>271</v>
      </c>
      <c r="M21">
        <v>57</v>
      </c>
    </row>
    <row r="22" spans="3:13" x14ac:dyDescent="0.25">
      <c r="C22" s="2"/>
      <c r="G22">
        <v>272</v>
      </c>
      <c r="M22">
        <v>58</v>
      </c>
    </row>
    <row r="23" spans="3:13" x14ac:dyDescent="0.25">
      <c r="C23" s="2"/>
      <c r="G23">
        <v>273</v>
      </c>
      <c r="M23">
        <v>59</v>
      </c>
    </row>
    <row r="24" spans="3:13" x14ac:dyDescent="0.25">
      <c r="C24" s="2"/>
      <c r="G24">
        <v>274</v>
      </c>
      <c r="M24">
        <v>60</v>
      </c>
    </row>
    <row r="25" spans="3:13" x14ac:dyDescent="0.25">
      <c r="C25" s="2"/>
      <c r="G25">
        <v>275</v>
      </c>
      <c r="M25">
        <v>62</v>
      </c>
    </row>
    <row r="26" spans="3:13" x14ac:dyDescent="0.25">
      <c r="C26" s="2"/>
      <c r="G26">
        <v>276</v>
      </c>
      <c r="M26">
        <v>63</v>
      </c>
    </row>
    <row r="27" spans="3:13" x14ac:dyDescent="0.25">
      <c r="C27" s="2"/>
      <c r="G27">
        <v>277</v>
      </c>
      <c r="M27">
        <v>64</v>
      </c>
    </row>
    <row r="28" spans="3:13" x14ac:dyDescent="0.25">
      <c r="C28" s="2"/>
      <c r="G28">
        <v>278</v>
      </c>
      <c r="M28">
        <v>65</v>
      </c>
    </row>
    <row r="29" spans="3:13" x14ac:dyDescent="0.25">
      <c r="C29" s="2"/>
      <c r="G29">
        <v>279</v>
      </c>
      <c r="M29">
        <v>66</v>
      </c>
    </row>
    <row r="30" spans="3:13" x14ac:dyDescent="0.25">
      <c r="C30" s="2"/>
      <c r="G30">
        <v>280</v>
      </c>
      <c r="M30">
        <v>67</v>
      </c>
    </row>
    <row r="31" spans="3:13" x14ac:dyDescent="0.25">
      <c r="C31" s="2"/>
      <c r="G31">
        <v>341</v>
      </c>
      <c r="M31">
        <v>68</v>
      </c>
    </row>
    <row r="32" spans="3:13" x14ac:dyDescent="0.25">
      <c r="C32" s="2"/>
      <c r="G32">
        <v>342</v>
      </c>
      <c r="M32">
        <v>69</v>
      </c>
    </row>
    <row r="33" spans="3:13" x14ac:dyDescent="0.25">
      <c r="C33" s="2"/>
      <c r="G33">
        <v>349</v>
      </c>
      <c r="M33">
        <v>70</v>
      </c>
    </row>
    <row r="34" spans="3:13" x14ac:dyDescent="0.25">
      <c r="C34" s="2"/>
      <c r="G34">
        <v>350</v>
      </c>
      <c r="M34">
        <v>76</v>
      </c>
    </row>
    <row r="35" spans="3:13" x14ac:dyDescent="0.25">
      <c r="C35" s="2"/>
      <c r="G35">
        <v>397</v>
      </c>
      <c r="M35">
        <v>83</v>
      </c>
    </row>
    <row r="36" spans="3:13" x14ac:dyDescent="0.25">
      <c r="C36" s="2"/>
      <c r="G36">
        <v>398</v>
      </c>
      <c r="M36">
        <v>85</v>
      </c>
    </row>
    <row r="37" spans="3:13" x14ac:dyDescent="0.25">
      <c r="C37" s="2"/>
      <c r="G37">
        <v>432</v>
      </c>
      <c r="M37">
        <v>86</v>
      </c>
    </row>
    <row r="38" spans="3:13" x14ac:dyDescent="0.25">
      <c r="C38" s="2"/>
      <c r="G38">
        <v>436</v>
      </c>
      <c r="M38">
        <v>88</v>
      </c>
    </row>
    <row r="39" spans="3:13" x14ac:dyDescent="0.25">
      <c r="M39">
        <v>89</v>
      </c>
    </row>
    <row r="40" spans="3:13" x14ac:dyDescent="0.25">
      <c r="M40">
        <v>90</v>
      </c>
    </row>
    <row r="41" spans="3:13" x14ac:dyDescent="0.25">
      <c r="M41">
        <v>91</v>
      </c>
    </row>
    <row r="42" spans="3:13" x14ac:dyDescent="0.25">
      <c r="M42">
        <v>93</v>
      </c>
    </row>
    <row r="43" spans="3:13" x14ac:dyDescent="0.25">
      <c r="M43">
        <v>94</v>
      </c>
    </row>
    <row r="44" spans="3:13" x14ac:dyDescent="0.25">
      <c r="M44">
        <v>97</v>
      </c>
    </row>
    <row r="45" spans="3:13" x14ac:dyDescent="0.25">
      <c r="M45">
        <v>98</v>
      </c>
    </row>
    <row r="46" spans="3:13" x14ac:dyDescent="0.25">
      <c r="M46">
        <v>99</v>
      </c>
    </row>
    <row r="47" spans="3:13" x14ac:dyDescent="0.25">
      <c r="M47">
        <v>100</v>
      </c>
    </row>
    <row r="48" spans="3:13" x14ac:dyDescent="0.25">
      <c r="M48">
        <v>101</v>
      </c>
    </row>
    <row r="49" spans="13:13" x14ac:dyDescent="0.25">
      <c r="M49">
        <v>104</v>
      </c>
    </row>
    <row r="50" spans="13:13" x14ac:dyDescent="0.25">
      <c r="M50">
        <v>105</v>
      </c>
    </row>
    <row r="51" spans="13:13" x14ac:dyDescent="0.25">
      <c r="M51">
        <v>106</v>
      </c>
    </row>
    <row r="52" spans="13:13" x14ac:dyDescent="0.25">
      <c r="M52">
        <v>107</v>
      </c>
    </row>
    <row r="53" spans="13:13" x14ac:dyDescent="0.25">
      <c r="M53">
        <v>108</v>
      </c>
    </row>
    <row r="54" spans="13:13" x14ac:dyDescent="0.25">
      <c r="M54">
        <v>109</v>
      </c>
    </row>
    <row r="55" spans="13:13" x14ac:dyDescent="0.25">
      <c r="M55">
        <v>111</v>
      </c>
    </row>
    <row r="56" spans="13:13" x14ac:dyDescent="0.25">
      <c r="M56">
        <v>112</v>
      </c>
    </row>
    <row r="57" spans="13:13" x14ac:dyDescent="0.25">
      <c r="M57">
        <v>113</v>
      </c>
    </row>
    <row r="58" spans="13:13" x14ac:dyDescent="0.25">
      <c r="M58">
        <v>114</v>
      </c>
    </row>
    <row r="59" spans="13:13" x14ac:dyDescent="0.25">
      <c r="M59">
        <v>125</v>
      </c>
    </row>
    <row r="60" spans="13:13" x14ac:dyDescent="0.25">
      <c r="M60">
        <v>126</v>
      </c>
    </row>
    <row r="61" spans="13:13" x14ac:dyDescent="0.25">
      <c r="M61">
        <v>127</v>
      </c>
    </row>
    <row r="62" spans="13:13" x14ac:dyDescent="0.25">
      <c r="M62">
        <v>128</v>
      </c>
    </row>
    <row r="63" spans="13:13" x14ac:dyDescent="0.25">
      <c r="M63">
        <v>129</v>
      </c>
    </row>
    <row r="64" spans="13:13" x14ac:dyDescent="0.25">
      <c r="M64">
        <v>130</v>
      </c>
    </row>
    <row r="65" spans="13:13" x14ac:dyDescent="0.25">
      <c r="M65">
        <v>131</v>
      </c>
    </row>
    <row r="66" spans="13:13" x14ac:dyDescent="0.25">
      <c r="M66">
        <v>132</v>
      </c>
    </row>
    <row r="67" spans="13:13" x14ac:dyDescent="0.25">
      <c r="M67">
        <v>133</v>
      </c>
    </row>
    <row r="68" spans="13:13" x14ac:dyDescent="0.25">
      <c r="M68">
        <v>135</v>
      </c>
    </row>
    <row r="69" spans="13:13" x14ac:dyDescent="0.25">
      <c r="M69">
        <v>145</v>
      </c>
    </row>
    <row r="70" spans="13:13" x14ac:dyDescent="0.25">
      <c r="M70">
        <v>146</v>
      </c>
    </row>
    <row r="71" spans="13:13" x14ac:dyDescent="0.25">
      <c r="M71">
        <v>147</v>
      </c>
    </row>
    <row r="72" spans="13:13" x14ac:dyDescent="0.25">
      <c r="M72">
        <v>179</v>
      </c>
    </row>
    <row r="73" spans="13:13" x14ac:dyDescent="0.25">
      <c r="M73">
        <v>180</v>
      </c>
    </row>
    <row r="74" spans="13:13" x14ac:dyDescent="0.25">
      <c r="M74">
        <v>181</v>
      </c>
    </row>
    <row r="75" spans="13:13" x14ac:dyDescent="0.25">
      <c r="M75">
        <v>187</v>
      </c>
    </row>
    <row r="76" spans="13:13" x14ac:dyDescent="0.25">
      <c r="M76">
        <v>199</v>
      </c>
    </row>
    <row r="77" spans="13:13" x14ac:dyDescent="0.25">
      <c r="M77">
        <v>200</v>
      </c>
    </row>
    <row r="78" spans="13:13" x14ac:dyDescent="0.25">
      <c r="M78">
        <v>201</v>
      </c>
    </row>
    <row r="79" spans="13:13" x14ac:dyDescent="0.25">
      <c r="M79">
        <v>206</v>
      </c>
    </row>
    <row r="80" spans="13:13" x14ac:dyDescent="0.25">
      <c r="M80">
        <v>209</v>
      </c>
    </row>
    <row r="81" spans="13:13" x14ac:dyDescent="0.25">
      <c r="M81">
        <v>210</v>
      </c>
    </row>
    <row r="82" spans="13:13" x14ac:dyDescent="0.25">
      <c r="M82">
        <v>212</v>
      </c>
    </row>
    <row r="83" spans="13:13" x14ac:dyDescent="0.25">
      <c r="M83">
        <v>218</v>
      </c>
    </row>
    <row r="84" spans="13:13" x14ac:dyDescent="0.25">
      <c r="M84">
        <v>227</v>
      </c>
    </row>
    <row r="85" spans="13:13" x14ac:dyDescent="0.25">
      <c r="M85">
        <v>228</v>
      </c>
    </row>
    <row r="86" spans="13:13" x14ac:dyDescent="0.25">
      <c r="M86">
        <v>234</v>
      </c>
    </row>
    <row r="87" spans="13:13" x14ac:dyDescent="0.25">
      <c r="M87">
        <v>235</v>
      </c>
    </row>
    <row r="88" spans="13:13" x14ac:dyDescent="0.25">
      <c r="M88">
        <v>236</v>
      </c>
    </row>
    <row r="89" spans="13:13" x14ac:dyDescent="0.25">
      <c r="M89">
        <v>237</v>
      </c>
    </row>
    <row r="90" spans="13:13" x14ac:dyDescent="0.25">
      <c r="M90">
        <v>238</v>
      </c>
    </row>
    <row r="91" spans="13:13" x14ac:dyDescent="0.25">
      <c r="M91">
        <v>239</v>
      </c>
    </row>
    <row r="92" spans="13:13" x14ac:dyDescent="0.25">
      <c r="M92">
        <v>243</v>
      </c>
    </row>
    <row r="93" spans="13:13" x14ac:dyDescent="0.25">
      <c r="M93">
        <v>244</v>
      </c>
    </row>
    <row r="94" spans="13:13" x14ac:dyDescent="0.25">
      <c r="M94">
        <v>245</v>
      </c>
    </row>
    <row r="95" spans="13:13" x14ac:dyDescent="0.25">
      <c r="M95">
        <v>246</v>
      </c>
    </row>
    <row r="96" spans="13:13" x14ac:dyDescent="0.25">
      <c r="M96">
        <v>247</v>
      </c>
    </row>
    <row r="97" spans="13:13" x14ac:dyDescent="0.25">
      <c r="M97">
        <v>248</v>
      </c>
    </row>
    <row r="98" spans="13:13" x14ac:dyDescent="0.25">
      <c r="M98">
        <v>253</v>
      </c>
    </row>
    <row r="99" spans="13:13" x14ac:dyDescent="0.25">
      <c r="M99">
        <v>281</v>
      </c>
    </row>
    <row r="100" spans="13:13" x14ac:dyDescent="0.25">
      <c r="M100">
        <v>282</v>
      </c>
    </row>
    <row r="101" spans="13:13" x14ac:dyDescent="0.25">
      <c r="M101">
        <v>283</v>
      </c>
    </row>
    <row r="102" spans="13:13" x14ac:dyDescent="0.25">
      <c r="M102">
        <v>284</v>
      </c>
    </row>
    <row r="103" spans="13:13" x14ac:dyDescent="0.25">
      <c r="M103">
        <v>285</v>
      </c>
    </row>
    <row r="104" spans="13:13" x14ac:dyDescent="0.25">
      <c r="M104">
        <v>286</v>
      </c>
    </row>
    <row r="105" spans="13:13" x14ac:dyDescent="0.25">
      <c r="M105">
        <v>287</v>
      </c>
    </row>
    <row r="106" spans="13:13" x14ac:dyDescent="0.25">
      <c r="M106">
        <v>288</v>
      </c>
    </row>
    <row r="107" spans="13:13" x14ac:dyDescent="0.25">
      <c r="M107">
        <v>289</v>
      </c>
    </row>
    <row r="108" spans="13:13" x14ac:dyDescent="0.25">
      <c r="M108">
        <v>290</v>
      </c>
    </row>
    <row r="109" spans="13:13" x14ac:dyDescent="0.25">
      <c r="M109">
        <v>291</v>
      </c>
    </row>
    <row r="110" spans="13:13" x14ac:dyDescent="0.25">
      <c r="M110">
        <v>292</v>
      </c>
    </row>
    <row r="111" spans="13:13" x14ac:dyDescent="0.25">
      <c r="M111">
        <v>293</v>
      </c>
    </row>
    <row r="112" spans="13:13" x14ac:dyDescent="0.25">
      <c r="M112">
        <v>294</v>
      </c>
    </row>
    <row r="113" spans="13:13" x14ac:dyDescent="0.25">
      <c r="M113">
        <v>315</v>
      </c>
    </row>
    <row r="114" spans="13:13" x14ac:dyDescent="0.25">
      <c r="M114">
        <v>320</v>
      </c>
    </row>
    <row r="115" spans="13:13" x14ac:dyDescent="0.25">
      <c r="M115">
        <v>321</v>
      </c>
    </row>
    <row r="116" spans="13:13" x14ac:dyDescent="0.25">
      <c r="M116">
        <v>322</v>
      </c>
    </row>
    <row r="117" spans="13:13" x14ac:dyDescent="0.25">
      <c r="M117">
        <v>326</v>
      </c>
    </row>
    <row r="118" spans="13:13" x14ac:dyDescent="0.25">
      <c r="M118">
        <v>327</v>
      </c>
    </row>
    <row r="119" spans="13:13" x14ac:dyDescent="0.25">
      <c r="M119">
        <v>328</v>
      </c>
    </row>
    <row r="120" spans="13:13" x14ac:dyDescent="0.25">
      <c r="M120">
        <v>329</v>
      </c>
    </row>
    <row r="121" spans="13:13" x14ac:dyDescent="0.25">
      <c r="M121">
        <v>334</v>
      </c>
    </row>
    <row r="122" spans="13:13" x14ac:dyDescent="0.25">
      <c r="M122">
        <v>354</v>
      </c>
    </row>
    <row r="123" spans="13:13" x14ac:dyDescent="0.25">
      <c r="M123">
        <v>355</v>
      </c>
    </row>
    <row r="124" spans="13:13" x14ac:dyDescent="0.25">
      <c r="M124">
        <v>356</v>
      </c>
    </row>
    <row r="125" spans="13:13" x14ac:dyDescent="0.25">
      <c r="M125">
        <v>380</v>
      </c>
    </row>
    <row r="126" spans="13:13" x14ac:dyDescent="0.25">
      <c r="M126">
        <v>381</v>
      </c>
    </row>
    <row r="127" spans="13:13" x14ac:dyDescent="0.25">
      <c r="M127">
        <v>382</v>
      </c>
    </row>
    <row r="128" spans="13:13" x14ac:dyDescent="0.25">
      <c r="M128">
        <v>383</v>
      </c>
    </row>
    <row r="129" spans="13:13" x14ac:dyDescent="0.25">
      <c r="M129">
        <v>384</v>
      </c>
    </row>
    <row r="130" spans="13:13" x14ac:dyDescent="0.25">
      <c r="M130">
        <v>405</v>
      </c>
    </row>
    <row r="131" spans="13:13" x14ac:dyDescent="0.25">
      <c r="M131">
        <v>406</v>
      </c>
    </row>
    <row r="132" spans="13:13" x14ac:dyDescent="0.25">
      <c r="M132">
        <v>407</v>
      </c>
    </row>
    <row r="133" spans="13:13" x14ac:dyDescent="0.25">
      <c r="M133">
        <v>417</v>
      </c>
    </row>
    <row r="134" spans="13:13" x14ac:dyDescent="0.25">
      <c r="M134">
        <v>418</v>
      </c>
    </row>
    <row r="135" spans="13:13" x14ac:dyDescent="0.25">
      <c r="M135">
        <v>419</v>
      </c>
    </row>
    <row r="136" spans="13:13" x14ac:dyDescent="0.25">
      <c r="M136">
        <v>420</v>
      </c>
    </row>
    <row r="137" spans="13:13" x14ac:dyDescent="0.25">
      <c r="M137">
        <v>421</v>
      </c>
    </row>
    <row r="138" spans="13:13" x14ac:dyDescent="0.25">
      <c r="M138">
        <v>422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 data</vt:lpstr>
      <vt:lpstr>ESO Dungeon constants</vt:lpstr>
      <vt:lpstr>ESO zone constants</vt:lpstr>
      <vt:lpstr>ESO wayshrine node constants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2019-05-13T15:01:30Z</dcterms:modified>
</cp:coreProperties>
</file>